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10.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9.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n-Profit Information" sheetId="1" r:id="rId4"/>
    <sheet state="visible" name="School Information" sheetId="2" r:id="rId5"/>
    <sheet state="visible" name="Enrollment Projection" sheetId="3" r:id="rId6"/>
    <sheet state="hidden" name="Curriculum Selection" sheetId="4" r:id="rId7"/>
    <sheet state="visible" name="Instructional Minutes" sheetId="5" r:id="rId8"/>
    <sheet state="visible" name="School Calendar" sheetId="6" r:id="rId9"/>
    <sheet state="visible" name="ESP Louisiana" sheetId="7" r:id="rId10"/>
    <sheet state="visible" name="ESP Out of State" sheetId="8" r:id="rId11"/>
    <sheet state="visible" name="Exp. Oper. Academic (LA)" sheetId="9" r:id="rId12"/>
    <sheet state="visible" name="Exp. Oper.Academic Out of State" sheetId="10" r:id="rId13"/>
    <sheet state="visible" name="Financial Template Instructions" sheetId="11" r:id="rId14"/>
    <sheet state="visible" name="Attestations" sheetId="12" r:id="rId15"/>
    <sheet state="visible" name="School Lunch Revenue" sheetId="13" r:id="rId16"/>
    <sheet state="visible" name="Type 2 Rev Projection Yr1" sheetId="14" r:id="rId17"/>
    <sheet state="visible" name="Type 2 Rev Projection Yr2" sheetId="15" r:id="rId18"/>
    <sheet state="visible" name="Type 2 Rev Projection Yr3" sheetId="16" r:id="rId19"/>
    <sheet state="visible" name="Type 2 Rev Projection Yr4" sheetId="17" r:id="rId20"/>
    <sheet state="visible" name="Type 2 Rev Projection Yr5" sheetId="18" r:id="rId21"/>
    <sheet state="visible" name="Startup Conversion Statement" sheetId="19" r:id="rId22"/>
    <sheet state="visible" name="Operating Statement of Activity" sheetId="20" r:id="rId23"/>
    <sheet state="hidden" name="DropDowns" sheetId="21" r:id="rId24"/>
  </sheets>
  <definedNames>
    <definedName localSheetId="14" name="Z_DF43B8DA_68E8_4080_9138_D41A38219876_.wvu.PrintTitles">'Type 2 Rev Projection Yr2'!$A:$B</definedName>
    <definedName localSheetId="16" name="Z_DF43B8DA_68E8_4080_9138_D41A38219876_.wvu.PrintArea">'Type 2 Rev Projection Yr4'!$A$1:$AH$75</definedName>
    <definedName localSheetId="16" name="Z_DF43B8DA_68E8_4080_9138_D41A38219876_.wvu.Rows">'Type 2 Rev Projection Yr4'!$5:$5</definedName>
    <definedName localSheetId="15" name="Z_DF43B8DA_68E8_4080_9138_D41A38219876_.wvu.PrintArea">'Type 2 Rev Projection Yr3'!$A$1:$AH$75</definedName>
    <definedName localSheetId="13" name="Z_DF43B8DA_68E8_4080_9138_D41A38219876_.wvu.PrintArea">'Type 2 Rev Projection Yr1'!$A$1:$AH$75</definedName>
    <definedName localSheetId="13" name="Z_DF43B8DA_68E8_4080_9138_D41A38219876_.wvu.PrintTitles">'Type 2 Rev Projection Yr1'!$A:$B</definedName>
    <definedName localSheetId="13" name="Z_DF43B8DA_68E8_4080_9138_D41A38219876_.wvu.Rows">'Type 2 Rev Projection Yr1'!$5:$5</definedName>
    <definedName localSheetId="14" name="Z_DF43B8DA_68E8_4080_9138_D41A38219876_.wvu.PrintArea">'Type 2 Rev Projection Yr2'!$A$1:$AH$75</definedName>
    <definedName localSheetId="17" name="Z_DF43B8DA_68E8_4080_9138_D41A38219876_.wvu.PrintArea">'Type 2 Rev Projection Yr5'!$A$1:$AH$75</definedName>
    <definedName localSheetId="15" name="Z_DF43B8DA_68E8_4080_9138_D41A38219876_.wvu.Rows">'Type 2 Rev Projection Yr3'!$5:$5</definedName>
    <definedName localSheetId="15" name="Z_DF43B8DA_68E8_4080_9138_D41A38219876_.wvu.PrintTitles">'Type 2 Rev Projection Yr3'!$A:$B</definedName>
    <definedName localSheetId="17" name="Z_DF43B8DA_68E8_4080_9138_D41A38219876_.wvu.PrintTitles">'Type 2 Rev Projection Yr5'!$A:$B</definedName>
    <definedName localSheetId="17" name="Z_DF43B8DA_68E8_4080_9138_D41A38219876_.wvu.Rows">'Type 2 Rev Projection Yr5'!$5:$5</definedName>
    <definedName localSheetId="14" name="Z_DF43B8DA_68E8_4080_9138_D41A38219876_.wvu.Rows">'Type 2 Rev Projection Yr2'!$5:$5</definedName>
    <definedName localSheetId="16" name="Z_DF43B8DA_68E8_4080_9138_D41A38219876_.wvu.PrintTitles">'Type 2 Rev Projection Yr4'!$A:$B</definedName>
    <definedName hidden="1" name="Google_Sheet_Link_1047554318_1106012861">Z_DF43B8DA_68E8_4080_9138_D41A38219876_.wvu.Rows</definedName>
    <definedName hidden="1" name="Google_Sheet_Link_1111374420_2053332461">Z_DF43B8DA_68E8_4080_9138_D41A38219876_.wvu.PrintArea</definedName>
    <definedName hidden="1" name="Google_Sheet_Link_153556587_1353271430">Z_DF43B8DA_68E8_4080_9138_D41A38219876_.wvu.Rows</definedName>
    <definedName hidden="1" name="Google_Sheet_Link_1611273935_1106012861">Z_DF43B8DA_68E8_4080_9138_D41A38219876_.wvu.PrintTitles</definedName>
    <definedName hidden="1" name="Google_Sheet_Link_1653243709_1353271430">Z_DF43B8DA_68E8_4080_9138_D41A38219876_.wvu.PrintArea</definedName>
    <definedName hidden="1" name="Google_Sheet_Link_181136378_1106012861">Z_DF43B8DA_68E8_4080_9138_D41A38219876_.wvu.PrintArea</definedName>
    <definedName hidden="1" name="Google_Sheet_Link_2108141161_502115372">Z_DF43B8DA_68E8_4080_9138_D41A38219876_.wvu.PrintArea</definedName>
    <definedName hidden="1" name="Google_Sheet_Link_261644328_1353271430">Z_DF43B8DA_68E8_4080_9138_D41A38219876_.wvu.PrintTitles</definedName>
    <definedName hidden="1" name="Google_Sheet_Link_294991907_2053332461">Z_DF43B8DA_68E8_4080_9138_D41A38219876_.wvu.PrintTitles</definedName>
    <definedName hidden="1" name="Google_Sheet_Link_528401473_552837619">Z_DF43B8DA_68E8_4080_9138_D41A38219876_.wvu.PrintArea</definedName>
    <definedName hidden="1" name="Google_Sheet_Link_80365516_502115372">Z_DF43B8DA_68E8_4080_9138_D41A38219876_.wvu.PrintTitles</definedName>
    <definedName hidden="1" name="Google_Sheet_Link_812139265_552837619">Z_DF43B8DA_68E8_4080_9138_D41A38219876_.wvu.Rows</definedName>
    <definedName hidden="1" name="Google_Sheet_Link_82255338_552837619">Z_DF43B8DA_68E8_4080_9138_D41A38219876_.wvu.PrintTitles</definedName>
    <definedName hidden="1" name="Google_Sheet_Link_854079097_502115372">Z_DF43B8DA_68E8_4080_9138_D41A38219876_.wvu.Rows</definedName>
    <definedName hidden="1" name="Google_Sheet_Link_945699000_2053332461">Z_DF43B8DA_68E8_4080_9138_D41A38219876_.wvu.Rows</definedName>
  </definedNames>
  <calcPr/>
  <extLst>
    <ext uri="GoogleSheetsCustomDataVersion2">
      <go:sheetsCustomData xmlns:go="http://customooxmlschemas.google.com/" r:id="rId25" roundtripDataChecksum="1WZaPR7m7W77mt2w4/+DCu3Cx3zqnP8Mj40uZWttcI4="/>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
ID#AAAAe6_mNvc
Freddi Wicker    (2022-08-25 21:58:22)
If the ESP offers more than one model of school, indicate in this space which of those models is used in each school.</t>
      </text>
    </comment>
    <comment authorId="0" ref="A3">
      <text>
        <t xml:space="preserve">======
ID#AAAAe6_mNvU
deleteme2    (2022-08-25 21:58:22)
The Department recognizes that charter organizations may use other mission-aligned metrics to measure the success of their schools.  
College prep organizations may use metrics like ACT scores or college acceptance rates. Alternative schools may measure the length of time it takes students to get back on track and return to a non-alternative school. Themed schools and schools that specialize in educating students with specific disabilities may measure student success with unique metrics as well.  
Applicants may add one or more columns to include measures of success according to metrics that pertain to the specific focus of the school.</t>
      </text>
    </comment>
  </commentList>
  <extLst>
    <ext uri="GoogleSheetsCustomDataVersion2">
      <go:sheetsCustomData xmlns:go="http://customooxmlschemas.google.com/" r:id="rId1" roundtripDataSignature="AMtx7mgA2SRwea3w84o2jrqUWL7chzyfwg=="/>
    </ext>
  </extLst>
</comments>
</file>

<file path=xl/comments2.xml><?xml version="1.0" encoding="utf-8"?>
<comments xmlns:r="http://schemas.openxmlformats.org/officeDocument/2006/relationships" xmlns="http://schemas.openxmlformats.org/spreadsheetml/2006/main">
  <authors>
    <author/>
  </authors>
  <commentList>
    <comment authorId="0" ref="A3">
      <text>
        <t xml:space="preserve">======
ID#AAAAe6_mNvo
deleteme2    (2022-08-25 21:58:22)
The Department recognizes that charter organizations may use other mission-aligned metrics to measure the success of their schools.  
College prep organizations may use metrics like ACT scores or college acceptance rates. Alternative schools may measure the length of time it takes students to get back on track and return to a non-alternative school. Themed schools and schools that specialize in educating students with specific disabilities may measure student success with unique metrics as well.  
Applicants may add one or more columns to include measures of success according to metrics that pertain to the specific focus of the school.</t>
      </text>
    </comment>
    <comment authorId="0" ref="I5">
      <text>
        <t xml:space="preserve">======
ID#AAAAe6_mNvY
Freddi Wicker    (2022-08-25 21:58:22)
If the ESP offers more than one model of school, indicate in this space which of those models is used in each school.</t>
      </text>
    </comment>
  </commentList>
  <extLst>
    <ext uri="GoogleSheetsCustomDataVersion2">
      <go:sheetsCustomData xmlns:go="http://customooxmlschemas.google.com/" r:id="rId1" roundtripDataSignature="AMtx7mhAiIDr6e0weucC5ePl1lPd2NkG3A=="/>
    </ext>
  </extL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ID#AAAAe6_mNvk
Freddi Wicker    (2022-08-25 21:58:22)
If the ESP offers more than one model of school, indicate in this space which of those models is used in each school.</t>
      </text>
    </comment>
    <comment authorId="0" ref="A3">
      <text>
        <t xml:space="preserve">======
ID#AAAAe6_mNvg
deleteme2    (2022-08-25 21:58:22)
The Department recognizes that charter organizations may use other mission-aligned metrics to measure the success of their schools.  
College prep organizations may use metrics like ACT scores or college acceptance rates. Alternative schools may measure the length of time it takes students to get back on track and return to a non-alternative school. Themed schools and schools that specialize in educating students with specific disabilities may measure student success with unique metrics as well.  
Applicants may add one or more columns to include measures of success according to metrics that pertain to the specific focus of the school.</t>
      </text>
    </comment>
  </commentList>
  <extLst>
    <ext uri="GoogleSheetsCustomDataVersion2">
      <go:sheetsCustomData xmlns:go="http://customooxmlschemas.google.com/" r:id="rId1" roundtripDataSignature="AMtx7mhxsjpqCUOR0giRMkDWaZxnfI4kxA=="/>
    </ext>
  </extLst>
</comments>
</file>

<file path=xl/sharedStrings.xml><?xml version="1.0" encoding="utf-8"?>
<sst xmlns="http://schemas.openxmlformats.org/spreadsheetml/2006/main" count="1563" uniqueCount="568">
  <si>
    <t>Louisiana Non-Profit Name</t>
  </si>
  <si>
    <t>Proposed School Name</t>
  </si>
  <si>
    <t>Non-Profit Board Chair Name</t>
  </si>
  <si>
    <t>Non-Profit Board Chair Phone Number</t>
  </si>
  <si>
    <t>Non-Profit Board Chair Email Address</t>
  </si>
  <si>
    <t>Educational Service Provider (If Applicable)</t>
  </si>
  <si>
    <t>Corporate Sponsor (If Applicable)</t>
  </si>
  <si>
    <r>
      <rPr>
        <rFont val="Public Sans"/>
        <b/>
        <color rgb="FF333333"/>
        <sz val="11.0"/>
      </rPr>
      <t>Instructions/Notes:</t>
    </r>
    <r>
      <rPr>
        <rFont val="Public Sans"/>
        <color rgb="FF333333"/>
        <sz val="11.0"/>
      </rPr>
      <t xml:space="preserve">  Enter the requested information in all of the "</t>
    </r>
    <r>
      <rPr>
        <rFont val="Public Sans"/>
        <b/>
        <color rgb="FF333333"/>
        <sz val="11.0"/>
      </rPr>
      <t>ORANGE</t>
    </r>
    <r>
      <rPr>
        <rFont val="Public Sans"/>
        <color rgb="FF333333"/>
        <sz val="11.0"/>
      </rPr>
      <t>" boxes.  Choose an option from the drop down menus in the "</t>
    </r>
    <r>
      <rPr>
        <rFont val="Public Sans"/>
        <b/>
        <color rgb="FF333333"/>
        <sz val="11.0"/>
      </rPr>
      <t>PURPLE</t>
    </r>
    <r>
      <rPr>
        <rFont val="Public Sans"/>
        <color rgb="FF333333"/>
        <sz val="11.0"/>
      </rPr>
      <t>" boxes.</t>
    </r>
  </si>
  <si>
    <t>The "Finance Contact" should be the person the review team contacts if there are questions about the financial data in this application.</t>
  </si>
  <si>
    <t>Finance Contact Name</t>
  </si>
  <si>
    <t>Finance Contact Phone Number</t>
  </si>
  <si>
    <t>Finance Contact Email Address</t>
  </si>
  <si>
    <t>District where the charter school will be located:</t>
  </si>
  <si>
    <t>*Does the school plan to be located in a district facility?</t>
  </si>
  <si>
    <t>*Selecting "Yes" does not guarantee that the operator will receive a facility. This model is intended to be used for budgeting purposes only and will not impact the process of obtaining a facility.</t>
  </si>
  <si>
    <t>Will the charter school be virtual?</t>
  </si>
  <si>
    <t>**Will the enrollment zone be statewide?</t>
  </si>
  <si>
    <t>**If No, only students from the districts selected below will be allowed to enroll in your charter school.</t>
  </si>
  <si>
    <t>If enrollment zone is not statewide, select the district(s) your charter school will enroll from:</t>
  </si>
  <si>
    <t>District 1</t>
  </si>
  <si>
    <t>District 2 (If Applicable)</t>
  </si>
  <si>
    <t>District 3 (If Applicable)</t>
  </si>
  <si>
    <t>District 4 (If Applicable)</t>
  </si>
  <si>
    <t>District 5 (If Applicable)</t>
  </si>
  <si>
    <t>District 6 (If Applicable)</t>
  </si>
  <si>
    <r>
      <rPr>
        <rFont val="Public Sans"/>
        <b/>
        <color theme="1"/>
        <sz val="11.0"/>
      </rPr>
      <t>Instructions/Notes:</t>
    </r>
    <r>
      <rPr>
        <rFont val="Public Sans"/>
        <color theme="1"/>
        <sz val="11.0"/>
      </rPr>
      <t xml:space="preserve">  Enter the requested information in all of the "</t>
    </r>
    <r>
      <rPr>
        <rFont val="Public Sans"/>
        <b/>
        <color rgb="FFFABF8F"/>
        <sz val="11.0"/>
      </rPr>
      <t>ORANGE</t>
    </r>
    <r>
      <rPr>
        <rFont val="Public Sans"/>
        <color theme="1"/>
        <sz val="11.0"/>
      </rPr>
      <t>" boxes.  Choose an option from the drop down menus in the "</t>
    </r>
    <r>
      <rPr>
        <rFont val="Public Sans"/>
        <b/>
        <color rgb="FFB2A1C7"/>
        <sz val="11.0"/>
      </rPr>
      <t>PURPLE</t>
    </r>
    <r>
      <rPr>
        <rFont val="Public Sans"/>
        <color theme="1"/>
        <sz val="11.0"/>
      </rPr>
      <t>" boxes.  Data will auto populate in the "</t>
    </r>
    <r>
      <rPr>
        <rFont val="Public Sans"/>
        <b/>
        <color rgb="FFA5A5A5"/>
        <sz val="11.0"/>
      </rPr>
      <t>GRAY</t>
    </r>
    <r>
      <rPr>
        <rFont val="Public Sans"/>
        <color theme="1"/>
        <sz val="11.0"/>
      </rPr>
      <t>" boxes.</t>
    </r>
  </si>
  <si>
    <t>Complete the Number of Students and Student Characteristic tables below for the initial charter term. Enter the Budgeted Enrollment by Grade in the Number of Students table.</t>
  </si>
  <si>
    <t>Number of Students</t>
  </si>
  <si>
    <t>Grade Level</t>
  </si>
  <si>
    <t>Year 1</t>
  </si>
  <si>
    <t>Year 2</t>
  </si>
  <si>
    <t>Year 3</t>
  </si>
  <si>
    <t>Year 4</t>
  </si>
  <si>
    <t>Year 5</t>
  </si>
  <si>
    <t>At Full Capacity</t>
  </si>
  <si>
    <t>Pre-K</t>
  </si>
  <si>
    <t>K</t>
  </si>
  <si>
    <t>Budgeted Enrollment</t>
  </si>
  <si>
    <t>Minimum Enrollment</t>
  </si>
  <si>
    <t>Maximum Enrollment</t>
  </si>
  <si>
    <t>Budgeted K-12 Enrollment</t>
  </si>
  <si>
    <t>Enrollment at 120%</t>
  </si>
  <si>
    <t>*For more information about required enrollment percentages, click here to view the Special Populations Report (Economically Disadvantaged &amp; Students With Disabilities).</t>
  </si>
  <si>
    <t>Student Characteristics</t>
  </si>
  <si>
    <t>Characteristic</t>
  </si>
  <si>
    <t>*Estimated
Required %</t>
  </si>
  <si>
    <t>Target % Economically Disadvantaged</t>
  </si>
  <si>
    <t>Target % Students With Disabilities</t>
  </si>
  <si>
    <t>Will any of the Students With Disabilities be ages 3, 4, or 5?</t>
  </si>
  <si>
    <t>Target % Gifted &amp; Talented students</t>
  </si>
  <si>
    <t>Target Average # of Career &amp; Technical Education units per student</t>
  </si>
  <si>
    <t>Economically Disadvantaged Subsets:</t>
  </si>
  <si>
    <t>Target % Limited English Proficiency</t>
  </si>
  <si>
    <t>Target % Poverty</t>
  </si>
  <si>
    <t xml:space="preserve"> </t>
  </si>
  <si>
    <t>In the spaces below, please indicate the specific ELA and math curricula that will be used at the proposed school for all gradespans the school will serve at scale.</t>
  </si>
  <si>
    <t>Gradespan</t>
  </si>
  <si>
    <t>ELA Curriculum Selection(s)</t>
  </si>
  <si>
    <t>Identify tier of the selection based on LDE</t>
  </si>
  <si>
    <t>K-2nd</t>
  </si>
  <si>
    <t>3rd - 5th</t>
  </si>
  <si>
    <t xml:space="preserve">6th - 8th </t>
  </si>
  <si>
    <t xml:space="preserve">9th - 12th </t>
  </si>
  <si>
    <t>Math  Curriculum Selection(s)</t>
  </si>
  <si>
    <t>Identify Tier of the selection based on LDE</t>
  </si>
  <si>
    <t>Science  Curriculum Selection(s)</t>
  </si>
  <si>
    <t>Social Studies  Curriculum Selection(s)</t>
  </si>
  <si>
    <t>Type of Calendar Day</t>
  </si>
  <si>
    <t># of Instructional Minutes</t>
  </si>
  <si>
    <t>August</t>
  </si>
  <si>
    <t>September</t>
  </si>
  <si>
    <t>October</t>
  </si>
  <si>
    <t>November</t>
  </si>
  <si>
    <t>December</t>
  </si>
  <si>
    <t>January</t>
  </si>
  <si>
    <t>February</t>
  </si>
  <si>
    <t>March</t>
  </si>
  <si>
    <t>April</t>
  </si>
  <si>
    <t>May (All Students)</t>
  </si>
  <si>
    <r>
      <rPr>
        <rFont val="Public Sans"/>
        <b/>
        <color rgb="FFFFFFFF"/>
        <sz val="11.0"/>
      </rPr>
      <t>May (</t>
    </r>
    <r>
      <rPr>
        <rFont val="Public Sans"/>
        <b/>
        <color rgb="FFFFFFFF"/>
        <sz val="11.0"/>
      </rPr>
      <t>High School Seniors Only</t>
    </r>
    <r>
      <rPr>
        <rFont val="Public Sans"/>
        <b/>
        <color rgb="FFFFFFFF"/>
        <sz val="11.0"/>
      </rPr>
      <t>)</t>
    </r>
  </si>
  <si>
    <t>June</t>
  </si>
  <si>
    <t>July</t>
  </si>
  <si>
    <t># of Days/Month</t>
  </si>
  <si>
    <t>Regular School Day</t>
  </si>
  <si>
    <t>Half-Days/PD Days</t>
  </si>
  <si>
    <t>Custom Day #1</t>
  </si>
  <si>
    <t>Custom Day #2</t>
  </si>
  <si>
    <t>Custom Day #3</t>
  </si>
  <si>
    <t>Custom Day #4</t>
  </si>
  <si>
    <t>Custom Day #5</t>
  </si>
  <si>
    <t>Custom Day #6</t>
  </si>
  <si>
    <t>Custom Day #7</t>
  </si>
  <si>
    <t>Custom Day #8</t>
  </si>
  <si>
    <t>Custom Day #9</t>
  </si>
  <si>
    <t>Custom Day #10</t>
  </si>
  <si>
    <t>No School/Holidays (Not Including Weekends)</t>
  </si>
  <si>
    <t>Total # of Instructional Minutes/Month</t>
  </si>
  <si>
    <t>Meets Requirment?</t>
  </si>
  <si>
    <t>Total # of Instructional Minutes/Year (All)</t>
  </si>
  <si>
    <t>Total # of Instructional Minutes/Year (Seniors)</t>
  </si>
  <si>
    <t>Proposed School Calendar Information</t>
  </si>
  <si>
    <t>First Day of School for All Students</t>
  </si>
  <si>
    <t>Last Day of School for All Students</t>
  </si>
  <si>
    <t>Total Days of School for All Students</t>
  </si>
  <si>
    <t>Last Day for High School Seniors (if applicable)</t>
  </si>
  <si>
    <t>Total Days of School for High School Seniors</t>
  </si>
  <si>
    <t xml:space="preserve">Total Days for Seniors - Total Days for All: </t>
  </si>
  <si>
    <t>School Start Time</t>
  </si>
  <si>
    <t>School End Time</t>
  </si>
  <si>
    <t>Total # of Minutes Per Day</t>
  </si>
  <si>
    <r>
      <rPr>
        <rFont val="Public Sans"/>
        <b/>
        <color rgb="FF333333"/>
        <sz val="11.0"/>
      </rPr>
      <t xml:space="preserve">Total # of </t>
    </r>
    <r>
      <rPr>
        <rFont val="Public Sans"/>
        <b/>
        <color rgb="FF029CAA"/>
        <sz val="11.0"/>
      </rPr>
      <t xml:space="preserve">Instructional </t>
    </r>
    <r>
      <rPr>
        <rFont val="Public Sans"/>
        <b/>
        <color rgb="FF333333"/>
        <sz val="11.0"/>
      </rPr>
      <t xml:space="preserve">Minutes Per Day </t>
    </r>
  </si>
  <si>
    <r>
      <rPr>
        <rFont val="Public Sans"/>
        <b/>
        <i/>
        <color rgb="FFFFFFFF"/>
        <sz val="11.0"/>
      </rPr>
      <t xml:space="preserve">This section is only applicable to groups planning to use a Educational Service Provider (ESP). An Educational Service Provider (ESP) is any third-party entity, whether non-profit or for-profit, that provides comprehensive education management services to a school via contract with the school’s governing board. 
Complete one row of the following table for each school that the ESP currently operates.   </t>
    </r>
    <r>
      <rPr>
        <rFont val="Public Sans"/>
        <b val="0"/>
        <i/>
        <color rgb="FFFFFFFF"/>
        <sz val="11.0"/>
      </rPr>
      <t xml:space="preserve">All data provided should from the most recent school year. If data is not available for the most recent school year, please indicate which school year the data is from. </t>
    </r>
  </si>
  <si>
    <t>#</t>
  </si>
  <si>
    <t>Location (Parish)</t>
  </si>
  <si>
    <t>Charter Type</t>
  </si>
  <si>
    <t>School Name</t>
  </si>
  <si>
    <t>Authorizer</t>
  </si>
  <si>
    <t>Opening Year</t>
  </si>
  <si>
    <t>Grades served</t>
  </si>
  <si>
    <t>Current Enrollment Number</t>
  </si>
  <si>
    <t>Model of School (e.g. Virtual, Alternative, Montessori, etc.)</t>
  </si>
  <si>
    <t>% Economically Disadvantaged</t>
  </si>
  <si>
    <t>% Students With Disabilities</t>
  </si>
  <si>
    <t>% English Language Learners</t>
  </si>
  <si>
    <t>School Performance Score        (Letter Grade)</t>
  </si>
  <si>
    <t>Progress Index (Letter Grade)</t>
  </si>
  <si>
    <t xml:space="preserve">Check this box  if the SPS and PI meet the requirements of Bulletin 126 for additional schools </t>
  </si>
  <si>
    <t>SY19-20 Organizational Performance Rating</t>
  </si>
  <si>
    <t>SY20-21 Organizational Performance Rating</t>
  </si>
  <si>
    <t>SY21-22 Organizational Performance Rating</t>
  </si>
  <si>
    <t>SY19-20 Financial Performance Rating</t>
  </si>
  <si>
    <t>SY20-21 Financial Performance Rating</t>
  </si>
  <si>
    <t>SY21-22 Financial Performance Rating</t>
  </si>
  <si>
    <r>
      <rPr>
        <rFont val="Public Sans"/>
        <b/>
        <i/>
        <color rgb="FFFFFFFF"/>
        <sz val="11.0"/>
      </rPr>
      <t xml:space="preserve">This section is only applicable to groups planning to use an Educational Service Provider (ESP). An Educational Service Provider (ESP) is any third-party entity, whether non-profit or for-profit, that provides comprehensive education management services to a school via contract with the school’s governing board. 
Complete one row of the following table for each school that the ESP currently operates.   </t>
    </r>
    <r>
      <rPr>
        <rFont val="Public Sans"/>
        <b val="0"/>
        <i/>
        <color rgb="FFFFFFFF"/>
        <sz val="11.0"/>
      </rPr>
      <t xml:space="preserve">All data provided should from the most recent school year. If data is not available for the most recent school year, please indicate which school year the data is from. </t>
    </r>
  </si>
  <si>
    <t>Location (District, State)</t>
  </si>
  <si>
    <t>HS Cohort Graduation Rate (if applicable)</t>
  </si>
  <si>
    <t>District HS Cohort Graduation Rate (if applicable)</t>
  </si>
  <si>
    <t>State HS Cohort Graduation Rate (if applicable)</t>
  </si>
  <si>
    <t>School ELA Proficiency Rate</t>
  </si>
  <si>
    <t>District ELA Proficiency Rate</t>
  </si>
  <si>
    <t>State ELA Proficiency Rate</t>
  </si>
  <si>
    <t>School ED% ELA Proficiency Rate</t>
  </si>
  <si>
    <t>School SWD% ELA Proficiency Rate</t>
  </si>
  <si>
    <t>School EL% ELA Proficiency Rate</t>
  </si>
  <si>
    <t>School Math Proficiency Rate</t>
  </si>
  <si>
    <t>District Math Proficiency Rate</t>
  </si>
  <si>
    <t>State Math Proficiency Rate</t>
  </si>
  <si>
    <t>School ED% Math Proficiency Rate</t>
  </si>
  <si>
    <t>School SWD% Math Proficiency Rate</t>
  </si>
  <si>
    <t>School EL% Math Proficiency Rate</t>
  </si>
  <si>
    <r>
      <rPr>
        <rFont val="Public Sans"/>
        <b/>
        <i/>
        <color rgb="FFFFFFFF"/>
        <sz val="11.0"/>
      </rPr>
      <t xml:space="preserve">Complete one row of the following table for each school that the Experienced Operator currently operates.   </t>
    </r>
    <r>
      <rPr>
        <rFont val="Public Sans"/>
        <b val="0"/>
        <i/>
        <color rgb="FFFFFFFF"/>
        <sz val="11.0"/>
      </rPr>
      <t xml:space="preserve">All data provided should from the most recent school year. If data is not available for the most recent school year, please indicate which school year the data is from. </t>
    </r>
  </si>
  <si>
    <r>
      <rPr>
        <rFont val="Public Sans"/>
        <b/>
        <i/>
        <color rgb="FFFFFFFF"/>
        <sz val="11.0"/>
      </rPr>
      <t xml:space="preserve">Complete one row of the following table for each school that the Experienced Operator currently operates.   </t>
    </r>
    <r>
      <rPr>
        <rFont val="Public Sans"/>
        <b val="0"/>
        <i/>
        <color rgb="FFFFFFFF"/>
        <sz val="11.0"/>
      </rPr>
      <t xml:space="preserve">All data provided should from the most recent school year. If data is not available for the most recent school year, please indicate which school year the data is from. </t>
    </r>
  </si>
  <si>
    <t>Financial Template Instructions</t>
  </si>
  <si>
    <r>
      <rPr>
        <rFont val="Public Sans"/>
        <b/>
        <color rgb="FFFFFFFF"/>
        <sz val="11.0"/>
      </rPr>
      <t>Attestations</t>
    </r>
    <r>
      <rPr>
        <rFont val="Public Sans"/>
        <color rgb="FFFFFFFF"/>
        <sz val="11.0"/>
      </rPr>
      <t xml:space="preserve"> tab should be completed with the name of the preparer of the application acknowledging an understanding of the information stated.</t>
    </r>
  </si>
  <si>
    <r>
      <rPr>
        <rFont val="Public Sans"/>
        <color rgb="FFFFFFFF"/>
        <sz val="11.0"/>
      </rPr>
      <t xml:space="preserve">Complete the </t>
    </r>
    <r>
      <rPr>
        <rFont val="Public Sans"/>
        <b/>
        <color rgb="FFFFFFFF"/>
        <sz val="11.0"/>
      </rPr>
      <t>School Information</t>
    </r>
    <r>
      <rPr>
        <rFont val="Public Sans"/>
        <color rgb="FFFFFFFF"/>
        <sz val="11.0"/>
      </rPr>
      <t xml:space="preserve">, </t>
    </r>
    <r>
      <rPr>
        <rFont val="Public Sans"/>
        <b/>
        <color rgb="FFFFFFFF"/>
        <sz val="11.0"/>
      </rPr>
      <t xml:space="preserve">Enrollment Projection, School Lunch Revenue </t>
    </r>
    <r>
      <rPr>
        <rFont val="Public Sans"/>
        <color rgb="FFFFFFFF"/>
        <sz val="11.0"/>
      </rPr>
      <t xml:space="preserve">and </t>
    </r>
    <r>
      <rPr>
        <rFont val="Public Sans"/>
        <b/>
        <color rgb="FFFFFFFF"/>
        <sz val="11.0"/>
      </rPr>
      <t>School Calendar</t>
    </r>
    <r>
      <rPr>
        <rFont val="Public Sans"/>
        <color rgb="FFFFFFFF"/>
        <sz val="11.0"/>
      </rPr>
      <t xml:space="preserve"> tabs before completing any other financial information .  These tabs must be completed in their entirety as this data will populate into the </t>
    </r>
    <r>
      <rPr>
        <rFont val="Public Sans"/>
        <b/>
        <color rgb="FFFFFFFF"/>
        <sz val="11.0"/>
      </rPr>
      <t xml:space="preserve">Revenue Projection tabs </t>
    </r>
    <r>
      <rPr>
        <rFont val="Public Sans"/>
        <color rgb="FFFFFFFF"/>
        <sz val="11.0"/>
      </rPr>
      <t>for years 1 through 5 and create revenue projections for specified revenue sources. </t>
    </r>
  </si>
  <si>
    <r>
      <rPr>
        <rFont val="Public Sans"/>
        <color rgb="FFFFFFFF"/>
        <sz val="11.0"/>
      </rPr>
      <t xml:space="preserve">On the </t>
    </r>
    <r>
      <rPr>
        <rFont val="Public Sans"/>
        <b/>
        <color rgb="FFFFFFFF"/>
        <sz val="11.0"/>
      </rPr>
      <t xml:space="preserve">School Lunch Revenue tab </t>
    </r>
    <r>
      <rPr>
        <rFont val="Public Sans"/>
        <color rgb="FFFFFFFF"/>
        <sz val="11.0"/>
      </rPr>
      <t xml:space="preserve">enter the required information and choose the applicable option from the drop down boxes.   This information is to be utilized to complete the </t>
    </r>
    <r>
      <rPr>
        <rFont val="Public Sans"/>
        <b/>
        <color rgb="FFFFFFFF"/>
        <sz val="11.0"/>
      </rPr>
      <t xml:space="preserve">Operating Statement of Activity </t>
    </r>
    <r>
      <rPr>
        <rFont val="Public Sans"/>
        <color rgb="FFFFFFFF"/>
        <sz val="11.0"/>
      </rPr>
      <t>tab.</t>
    </r>
  </si>
  <si>
    <r>
      <rPr>
        <rFont val="Public Sans"/>
        <color rgb="FFFFFFFF"/>
        <sz val="11.0"/>
      </rPr>
      <t xml:space="preserve">On the </t>
    </r>
    <r>
      <rPr>
        <rFont val="Public Sans"/>
        <b/>
        <color rgb="FFFFFFFF"/>
        <sz val="11.0"/>
      </rPr>
      <t>Revenue Projection</t>
    </r>
    <r>
      <rPr>
        <rFont val="Public Sans"/>
        <color rgb="FFFFFFFF"/>
        <sz val="11.0"/>
      </rPr>
      <t xml:space="preserve"> tabs years 1 through 5, enter the anticipated student count by residency must be entered in column C  "Target Enrollment K-12".  This information is utilized to complete the</t>
    </r>
    <r>
      <rPr>
        <rFont val="Public Sans"/>
        <b/>
        <color rgb="FFFFFFFF"/>
        <sz val="11.0"/>
      </rPr>
      <t xml:space="preserve"> Operating Statement of Activity</t>
    </r>
    <r>
      <rPr>
        <rFont val="Public Sans"/>
        <color rgb="FFFFFFFF"/>
        <sz val="11.0"/>
      </rPr>
      <t xml:space="preserve"> tab.  </t>
    </r>
  </si>
  <si>
    <r>
      <rPr>
        <rFont val="Public Sans"/>
        <color rgb="FFFFFFFF"/>
        <sz val="11.0"/>
      </rPr>
      <t>The</t>
    </r>
    <r>
      <rPr>
        <rFont val="Public Sans"/>
        <b/>
        <color rgb="FFFFFFFF"/>
        <sz val="11.0"/>
      </rPr>
      <t xml:space="preserve"> Start-Up Conversion Statement </t>
    </r>
    <r>
      <rPr>
        <rFont val="Public Sans"/>
        <color rgb="FFFFFFFF"/>
        <sz val="11.0"/>
      </rPr>
      <t xml:space="preserve">tab should include all projected financial support and expenses to be incurred through June 30 prior to the school year in which the school has been authorized to open.  All anticipated revenues and expenditures for this preparation period should be listed as well as assumptions.  </t>
    </r>
  </si>
  <si>
    <r>
      <rPr>
        <rFont val="Public Sans"/>
        <b/>
        <color rgb="FFFFFFFF"/>
        <sz val="11.0"/>
      </rPr>
      <t>Operating Statement of Activity</t>
    </r>
    <r>
      <rPr>
        <rFont val="Public Sans"/>
        <color rgb="FFFFFFFF"/>
        <sz val="11.0"/>
      </rPr>
      <t xml:space="preserve"> should describe all anticipated revenue and expenditures for the first five (5) years of operation.  The fiscal year is July 1 through June 30.  A description of assumptions regarding projections of revenue in addition to automatically generated projections for the Minimum Foundation Program and certain federal revenues must be provided.  For all expense items related to staff estimated to be employed by the charter school, assumption descriptions should at a minimum include the number of staff members, job titles, and salary amounts.  If employees will be supplemented by contract workers, then the assumption description for these contracts should include the number of staff members, job titles, and contract payment terms.</t>
    </r>
  </si>
  <si>
    <t>For information on the revenue and expenditure descriptions utilized in this application refer to:</t>
  </si>
  <si>
    <t>Louisiana Accounting and Uniform Governmental Handbook (LAUGH) Guide</t>
  </si>
  <si>
    <t>For information on the Minimum Foundation Program (MFP) refer to:</t>
  </si>
  <si>
    <t>MFP Library</t>
  </si>
  <si>
    <t>For examples of charter school budgets and quarterly financials refer to:</t>
  </si>
  <si>
    <t>Charter School Budgets</t>
  </si>
  <si>
    <t>For information on the Charter Per Pupil amounts refer to:</t>
  </si>
  <si>
    <t xml:space="preserve">Charter Per Pupil </t>
  </si>
  <si>
    <t>For more information about required enrollment percentages refer to:</t>
  </si>
  <si>
    <t>Special Populations Report (Economically Disadvantaged &amp; Students With Disabilities)</t>
  </si>
  <si>
    <t>Attestations</t>
  </si>
  <si>
    <t xml:space="preserve">Preparer Signature </t>
  </si>
  <si>
    <r>
      <rPr>
        <rFont val="Public Sans"/>
        <b/>
        <color rgb="FFFFFFFF"/>
        <sz val="11.0"/>
      </rPr>
      <t xml:space="preserve">Instructions: </t>
    </r>
    <r>
      <rPr>
        <rFont val="Public Sans"/>
        <color rgb="FFFFFFFF"/>
        <sz val="11.0"/>
      </rPr>
      <t xml:space="preserve"> Type in the Preparer's Name and Title once the Attestations have been reviewed, demonstrating agreement with these statements.</t>
    </r>
  </si>
  <si>
    <t>The revenue amounts projected in this application are estimates for this model based on current fiscal information.  They are not guaranteed allocations.</t>
  </si>
  <si>
    <t>The Minimum Foundation Program (MFP) calculation includes a 2% administrative fee.  This percentage is correct for all BESE authorized schools but may differ for charter schools authorized by local school boards.  This is the maximum percent allowable, however, it will not be higher than this amount for district authorized charter schools.</t>
  </si>
  <si>
    <t>Selecting "Yes" to operating in a district facility does not guarantee you will receive a district facility.  This model is intended for budgeting purposes only and will not impact the process of obtaining a facility.</t>
  </si>
  <si>
    <t>The federal allocation amounts provided in this application are only estimates to be utilized to complete the charter application.  These estimated amounts cannot be relied upon as final, actual allocation amounts.   Federal allocation amounts utilized within this application are estimated based on per pupil amounts using K-12 student enrollment provided by the applicant along with actual total allocations for school systems within the geographical location of the proposed charter school.</t>
  </si>
  <si>
    <r>
      <rPr>
        <rFont val="Public Sans"/>
        <b/>
        <color theme="1"/>
        <sz val="11.0"/>
      </rPr>
      <t>Instructions/Notes:</t>
    </r>
    <r>
      <rPr>
        <rFont val="Public Sans"/>
        <color theme="1"/>
        <sz val="11.0"/>
      </rPr>
      <t xml:space="preserve">  Enter the requested information in all of the "</t>
    </r>
    <r>
      <rPr>
        <rFont val="Public Sans"/>
        <b/>
        <color rgb="FFFABF8F"/>
        <sz val="11.0"/>
      </rPr>
      <t>ORANGE</t>
    </r>
    <r>
      <rPr>
        <rFont val="Public Sans"/>
        <color theme="1"/>
        <sz val="11.0"/>
      </rPr>
      <t>" boxes.  Choose an option from the drop down menus in the "</t>
    </r>
    <r>
      <rPr>
        <rFont val="Public Sans"/>
        <b/>
        <color rgb="FFB2A1C7"/>
        <sz val="11.0"/>
      </rPr>
      <t>PURPLE</t>
    </r>
    <r>
      <rPr>
        <rFont val="Public Sans"/>
        <color theme="1"/>
        <sz val="11.0"/>
      </rPr>
      <t>" boxes.  Data will auto populate in the "</t>
    </r>
    <r>
      <rPr>
        <rFont val="Public Sans"/>
        <b/>
        <color rgb="FFA5A5A5"/>
        <sz val="11.0"/>
      </rPr>
      <t>GRAY</t>
    </r>
    <r>
      <rPr>
        <rFont val="Public Sans"/>
        <color theme="1"/>
        <sz val="11.0"/>
      </rPr>
      <t>" boxes.</t>
    </r>
  </si>
  <si>
    <t>School Lunch Revenue</t>
  </si>
  <si>
    <t>% of Students Qualifying for Free Lunch:</t>
  </si>
  <si>
    <t>% of Students Qualifying for Reduced Lunch:</t>
  </si>
  <si>
    <t>Will breakfast be offered?</t>
  </si>
  <si>
    <t>% of Students Receiving Free Breakfast:</t>
  </si>
  <si>
    <t>% of Students Receiving Reduced Breakfast:</t>
  </si>
  <si>
    <t>Will afterschool snacks be offered?</t>
  </si>
  <si>
    <t>% of Students Receiving Free Snacks:</t>
  </si>
  <si>
    <t>% of Students Receiving Reduced Snacks:</t>
  </si>
  <si>
    <t xml:space="preserve">Lunch </t>
  </si>
  <si>
    <t>Free</t>
  </si>
  <si>
    <t>Reduced</t>
  </si>
  <si>
    <t>All (F/RL)&gt;60%</t>
  </si>
  <si>
    <t>All (F/RL)&lt;60%</t>
  </si>
  <si>
    <t xml:space="preserve">Breakfast </t>
  </si>
  <si>
    <t xml:space="preserve">Snack </t>
  </si>
  <si>
    <t>Total</t>
  </si>
  <si>
    <t>2023-24 Charter School Application
Revenue Projection Model</t>
  </si>
  <si>
    <t>Minimum Foundation Program (MFP) State Cost Allocation</t>
  </si>
  <si>
    <t>MFP State Cost Allocation</t>
  </si>
  <si>
    <t>Local Revenue Representation</t>
  </si>
  <si>
    <t>Federal Revenue</t>
  </si>
  <si>
    <r>
      <rPr>
        <rFont val="Public Sans"/>
        <b/>
        <color rgb="FF800080"/>
        <sz val="10.0"/>
      </rPr>
      <t>Year 1</t>
    </r>
    <r>
      <rPr>
        <rFont val="Public Sans"/>
        <b/>
        <color rgb="FFFFFFFF"/>
        <sz val="10.0"/>
      </rPr>
      <t xml:space="preserve">
</t>
    </r>
    <r>
      <rPr>
        <rFont val="Public Sans"/>
        <b/>
        <color rgb="FF333333"/>
        <sz val="10.0"/>
      </rPr>
      <t>Target
Enrollment
for K-12</t>
    </r>
  </si>
  <si>
    <t>Unweighted</t>
  </si>
  <si>
    <t>Economically Disadvantaged (ED)</t>
  </si>
  <si>
    <t>Career &amp; Technical Units (CTE)</t>
  </si>
  <si>
    <t>Students with Disabilities (SWD)</t>
  </si>
  <si>
    <t>Gifted &amp; Talented (GT)</t>
  </si>
  <si>
    <t>Total MFP
State Cost
Projection
(Levels 1,
2, &amp; 3)</t>
  </si>
  <si>
    <r>
      <rPr>
        <rFont val="Public Sans"/>
        <b/>
        <color rgb="FF4E4E51"/>
        <sz val="10.0"/>
      </rPr>
      <t xml:space="preserve">Initial
FY2020-21
Local Revenue
Representation
Per Pupil
</t>
    </r>
    <r>
      <rPr>
        <rFont val="Public Sans"/>
        <b val="0"/>
        <color rgb="FF029CAA"/>
        <sz val="10.0"/>
      </rPr>
      <t>(In a District Building)</t>
    </r>
    <r>
      <rPr>
        <rFont val="Public Sans"/>
        <b val="0"/>
        <color rgb="FF4E4E51"/>
        <sz val="10.0"/>
      </rPr>
      <t xml:space="preserve">
(per charter law)</t>
    </r>
  </si>
  <si>
    <r>
      <rPr>
        <rFont val="Public Sans"/>
        <b/>
        <color rgb="FF4E4E51"/>
        <sz val="10.0"/>
      </rPr>
      <t xml:space="preserve">Initial
FY2020-21
Local Revenue
Representation
Per Pupil
</t>
    </r>
    <r>
      <rPr>
        <rFont val="Public Sans"/>
        <b val="0"/>
        <color rgb="FF029CAA"/>
        <sz val="10.0"/>
      </rPr>
      <t>(Not In a District Building)</t>
    </r>
    <r>
      <rPr>
        <rFont val="Public Sans"/>
        <b val="0"/>
        <color rgb="FF4E4E51"/>
        <sz val="10.0"/>
      </rPr>
      <t xml:space="preserve">
(per charter law)</t>
    </r>
  </si>
  <si>
    <t>Local Revenue
Representation</t>
  </si>
  <si>
    <t>IDEA</t>
  </si>
  <si>
    <t>IDEA Preschool</t>
  </si>
  <si>
    <t>Carl Perkins</t>
  </si>
  <si>
    <t>Title I</t>
  </si>
  <si>
    <t>Title II</t>
  </si>
  <si>
    <t>Title III</t>
  </si>
  <si>
    <t>Unweighted
Per Pupil
With
Continuation
of Prior Year
Pay Raises</t>
  </si>
  <si>
    <t>State Cost
Projection</t>
  </si>
  <si>
    <t>Student Count</t>
  </si>
  <si>
    <t>Per Pupil</t>
  </si>
  <si>
    <t>Per
Pupil</t>
  </si>
  <si>
    <t>Federal Projection</t>
  </si>
  <si>
    <r>
      <rPr>
        <rFont val="Public Sans"/>
        <b/>
        <color rgb="FF333333"/>
        <sz val="10.0"/>
      </rPr>
      <t xml:space="preserve">Federal Projection
</t>
    </r>
    <r>
      <rPr>
        <rFont val="Public Sans"/>
        <b val="0"/>
        <color rgb="FF333333"/>
        <sz val="10.0"/>
      </rPr>
      <t>(Must generate 
$15,000 to be funded)</t>
    </r>
  </si>
  <si>
    <t>Limited English Proficiency Count</t>
  </si>
  <si>
    <r>
      <rPr>
        <rFont val="Public Sans"/>
        <b/>
        <color rgb="FF333333"/>
        <sz val="10.0"/>
      </rPr>
      <t xml:space="preserve">Federal Projection
</t>
    </r>
    <r>
      <rPr>
        <rFont val="Public Sans"/>
        <b val="0"/>
        <color rgb="FF333333"/>
        <sz val="10.0"/>
      </rPr>
      <t xml:space="preserve">
(Must generate 
$10,000 to be funded)</t>
    </r>
  </si>
  <si>
    <t>Source:  MFP July 2022 Budget Letter</t>
  </si>
  <si>
    <t>Data input</t>
  </si>
  <si>
    <t>MFP BL, Per Pupil Summary Table, Col. 6
L1 Base+L2+
L3 HH, Mandated, PY Pay Raises</t>
  </si>
  <si>
    <t>C1 x C2</t>
  </si>
  <si>
    <t>MFP BL, Per Pupil Summary Table, Col. 7</t>
  </si>
  <si>
    <t>C4 x C5</t>
  </si>
  <si>
    <t>MFP BL, Per Pupil Summary Table, Col. 8</t>
  </si>
  <si>
    <t>C7 x C8</t>
  </si>
  <si>
    <t>MFP BL, Per Pupil Summary Table, Col. 9</t>
  </si>
  <si>
    <t>C9 x C10</t>
  </si>
  <si>
    <t>MFP BL, Per Pupil Summary Table, Col. 10</t>
  </si>
  <si>
    <t>C13 x C14</t>
  </si>
  <si>
    <t>C3+C6+C9+C12+C15</t>
  </si>
  <si>
    <t>MFP BL, Per Pupil Summary Table, Col. 11 - In a District Building</t>
  </si>
  <si>
    <t>MFP BL, Per Pupil Summary Table, Col. 12 - Not in a District Building</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</si>
  <si>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</si>
  <si>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</si>
  <si>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</si>
  <si>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</si>
  <si>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</si>
  <si>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</si>
  <si>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</si>
  <si>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</si>
  <si>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</si>
  <si>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</si>
  <si>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</si>
  <si>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</si>
  <si>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</si>
  <si>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</si>
  <si>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</si>
  <si>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</si>
  <si>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</si>
  <si>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</si>
  <si>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</si>
  <si>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</si>
  <si>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</si>
  <si>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</si>
  <si>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</si>
  <si>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</si>
  <si>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</si>
  <si>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</si>
  <si>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</si>
  <si>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</si>
  <si>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</si>
  <si>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</si>
  <si>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</si>
  <si>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</si>
  <si>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</si>
  <si>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</si>
  <si>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</si>
  <si>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</si>
  <si>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</si>
  <si>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</si>
  <si>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</si>
  <si>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</si>
  <si>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</si>
  <si>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</si>
  <si>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</si>
  <si>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</si>
  <si>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</si>
  <si>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</si>
  <si>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</si>
  <si>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</si>
  <si>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</si>
  <si>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</si>
  <si>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</si>
  <si>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</si>
  <si>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</si>
  <si>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</si>
  <si>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</si>
  <si>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</si>
  <si>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</si>
  <si>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</si>
  <si>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</si>
  <si>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</si>
  <si>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</si>
  <si>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</si>
  <si>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</si>
  <si>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</si>
  <si>
    <t>City of Monroe</t>
  </si>
  <si>
    <t>City of Bogalusa</t>
  </si>
  <si>
    <t>Zachary Community</t>
  </si>
  <si>
    <t>City of Baker</t>
  </si>
  <si>
    <t>Central Community</t>
  </si>
  <si>
    <t>State Subtotal</t>
  </si>
  <si>
    <r>
      <rPr>
        <rFont val="Public Sans"/>
        <b/>
        <color rgb="FF800080"/>
      </rPr>
      <t xml:space="preserve">Year 2
</t>
    </r>
    <r>
      <rPr>
        <rFont val="Public Sans"/>
        <b/>
        <color rgb="FF333333"/>
      </rPr>
      <t>Target
Enrollment
for K-12</t>
    </r>
  </si>
  <si>
    <r>
      <rPr>
        <rFont val="Public Sans"/>
        <b/>
        <color rgb="FF4E4E51"/>
      </rPr>
      <t xml:space="preserve">Initial
FY2020-21
Local Revenue
Representation
Per Pupil
</t>
    </r>
    <r>
      <rPr>
        <rFont val="Public Sans"/>
        <b val="0"/>
        <color rgb="FF029CAA"/>
      </rPr>
      <t>(In a District Building)</t>
    </r>
    <r>
      <rPr>
        <rFont val="Public Sans"/>
        <b val="0"/>
        <color rgb="FF4E4E51"/>
      </rPr>
      <t xml:space="preserve">
(per charter law)</t>
    </r>
  </si>
  <si>
    <r>
      <rPr>
        <rFont val="Public Sans"/>
        <b/>
        <color rgb="FF4E4E51"/>
      </rPr>
      <t xml:space="preserve">Initial
FY2020-21
Local Revenue
Representation
Per Pupil
</t>
    </r>
    <r>
      <rPr>
        <rFont val="Public Sans"/>
        <b val="0"/>
        <color rgb="FF029CAA"/>
      </rPr>
      <t>(Not In a District Building)</t>
    </r>
    <r>
      <rPr>
        <rFont val="Public Sans"/>
        <b val="0"/>
        <color rgb="FF4E4E51"/>
      </rPr>
      <t xml:space="preserve">
(per charter law)</t>
    </r>
  </si>
  <si>
    <r>
      <rPr>
        <rFont val="Public Sans"/>
        <b/>
        <color rgb="FF333333"/>
        <sz val="10.0"/>
      </rPr>
      <t xml:space="preserve">Federal Projection
</t>
    </r>
    <r>
      <rPr>
        <rFont val="Public Sans"/>
        <b val="0"/>
        <color rgb="FF333333"/>
        <sz val="10.0"/>
      </rPr>
      <t>(Must generate 
$15,000 to be funded)</t>
    </r>
  </si>
  <si>
    <r>
      <rPr>
        <rFont val="Public Sans"/>
        <b/>
        <color rgb="FF333333"/>
        <sz val="10.0"/>
      </rPr>
      <t xml:space="preserve">Federal Projection
</t>
    </r>
    <r>
      <rPr>
        <rFont val="Public Sans"/>
        <b val="0"/>
        <color rgb="FF333333"/>
        <sz val="10.0"/>
      </rPr>
      <t xml:space="preserve">
(Must generate 
$10,000 to be funded)</t>
    </r>
  </si>
  <si>
    <r>
      <rPr>
        <rFont val="Public Sans"/>
        <b/>
        <color rgb="FF800080"/>
      </rPr>
      <t xml:space="preserve">Year 3
</t>
    </r>
    <r>
      <rPr>
        <rFont val="Public Sans"/>
        <b/>
        <color rgb="FF333333"/>
      </rPr>
      <t>Target
Enrollment
for K-12</t>
    </r>
  </si>
  <si>
    <r>
      <rPr>
        <rFont val="Public Sans"/>
        <b/>
        <color rgb="FF4E4E51"/>
      </rPr>
      <t xml:space="preserve">Initial
FY2020-21
Local Revenue
Representation
Per Pupil
</t>
    </r>
    <r>
      <rPr>
        <rFont val="Public Sans"/>
        <b val="0"/>
        <color rgb="FF029CAA"/>
      </rPr>
      <t>(In a District Building)</t>
    </r>
    <r>
      <rPr>
        <rFont val="Public Sans"/>
        <b val="0"/>
        <color rgb="FF4E4E51"/>
      </rPr>
      <t xml:space="preserve">
(per charter law)</t>
    </r>
  </si>
  <si>
    <r>
      <rPr>
        <rFont val="Public Sans"/>
        <b/>
        <color rgb="FF4E4E51"/>
      </rPr>
      <t xml:space="preserve">Initial
FY2020-21
Local Revenue
Representation
Per Pupil
</t>
    </r>
    <r>
      <rPr>
        <rFont val="Public Sans"/>
        <b val="0"/>
        <color rgb="FF029CAA"/>
      </rPr>
      <t>(Not In a District Building)</t>
    </r>
    <r>
      <rPr>
        <rFont val="Public Sans"/>
        <b val="0"/>
        <color rgb="FF4E4E51"/>
      </rPr>
      <t xml:space="preserve">
(per charter law)</t>
    </r>
  </si>
  <si>
    <r>
      <rPr>
        <rFont val="Public Sans"/>
        <b/>
        <color rgb="FF333333"/>
        <sz val="10.0"/>
      </rPr>
      <t xml:space="preserve">Federal Projection
</t>
    </r>
    <r>
      <rPr>
        <rFont val="Public Sans"/>
        <b val="0"/>
        <color rgb="FF333333"/>
        <sz val="10.0"/>
      </rPr>
      <t>(Must generate 
$15,000 to be funded)</t>
    </r>
  </si>
  <si>
    <r>
      <rPr>
        <rFont val="Public Sans"/>
        <b/>
        <color rgb="FF333333"/>
        <sz val="10.0"/>
      </rPr>
      <t xml:space="preserve">Federal Projection
</t>
    </r>
    <r>
      <rPr>
        <rFont val="Public Sans"/>
        <b val="0"/>
        <color rgb="FF333333"/>
        <sz val="10.0"/>
      </rPr>
      <t xml:space="preserve">
(Must generate 
$10,000 to be funded)</t>
    </r>
  </si>
  <si>
    <r>
      <rPr>
        <rFont val="Public Sans"/>
        <b/>
        <color rgb="FF800080"/>
      </rPr>
      <t xml:space="preserve">Year 4
</t>
    </r>
    <r>
      <rPr>
        <rFont val="Public Sans"/>
        <b/>
        <color rgb="FF333333"/>
      </rPr>
      <t>Target
Enrollment
for K-12</t>
    </r>
  </si>
  <si>
    <r>
      <rPr>
        <rFont val="Public Sans"/>
        <b/>
        <color rgb="FF4E4E51"/>
      </rPr>
      <t xml:space="preserve">Initial
FY2020-21
Local Revenue
Representation
Per Pupil
</t>
    </r>
    <r>
      <rPr>
        <rFont val="Public Sans"/>
        <b val="0"/>
        <color rgb="FF029CAA"/>
      </rPr>
      <t>(In a District Building)</t>
    </r>
    <r>
      <rPr>
        <rFont val="Public Sans"/>
        <b val="0"/>
        <color rgb="FF4E4E51"/>
      </rPr>
      <t xml:space="preserve">
(per charter law)</t>
    </r>
  </si>
  <si>
    <r>
      <rPr>
        <rFont val="Public Sans"/>
        <b/>
        <color rgb="FF4E4E51"/>
      </rPr>
      <t xml:space="preserve">Initial
FY2020-21
Local Revenue
Representation
Per Pupil
</t>
    </r>
    <r>
      <rPr>
        <rFont val="Public Sans"/>
        <b val="0"/>
        <color rgb="FF029CAA"/>
      </rPr>
      <t>(Not In a District Building)</t>
    </r>
    <r>
      <rPr>
        <rFont val="Public Sans"/>
        <b val="0"/>
        <color rgb="FF4E4E51"/>
      </rPr>
      <t xml:space="preserve">
(per charter law)</t>
    </r>
  </si>
  <si>
    <r>
      <rPr>
        <rFont val="Public Sans"/>
        <b/>
        <color rgb="FF333333"/>
        <sz val="10.0"/>
      </rPr>
      <t xml:space="preserve">Federal Projection
</t>
    </r>
    <r>
      <rPr>
        <rFont val="Public Sans"/>
        <b val="0"/>
        <color rgb="FF333333"/>
        <sz val="10.0"/>
      </rPr>
      <t>(Must generate 
$15,000 to be funded)</t>
    </r>
  </si>
  <si>
    <r>
      <rPr>
        <rFont val="Public Sans"/>
        <b/>
        <color rgb="FF333333"/>
        <sz val="10.0"/>
      </rPr>
      <t xml:space="preserve">Federal Projection
</t>
    </r>
    <r>
      <rPr>
        <rFont val="Public Sans"/>
        <b val="0"/>
        <color rgb="FF333333"/>
        <sz val="10.0"/>
      </rPr>
      <t xml:space="preserve">
(Must generate 
$10,000 to be funded)</t>
    </r>
  </si>
  <si>
    <r>
      <rPr>
        <rFont val="Public Sans"/>
        <b/>
        <color rgb="FF800080"/>
      </rPr>
      <t>Year 1</t>
    </r>
    <r>
      <rPr>
        <rFont val="Public Sans"/>
        <b/>
        <color rgb="FF800080"/>
      </rPr>
      <t xml:space="preserve">
</t>
    </r>
    <r>
      <rPr>
        <rFont val="Public Sans"/>
        <b/>
        <color rgb="FF333333"/>
      </rPr>
      <t>Target
Enrollment
for K-12</t>
    </r>
  </si>
  <si>
    <r>
      <rPr>
        <rFont val="Public Sans"/>
        <b/>
        <color rgb="FF4E4E51"/>
      </rPr>
      <t xml:space="preserve">Initial
FY2020-21
Local Revenue
Representation
Per Pupil
</t>
    </r>
    <r>
      <rPr>
        <rFont val="Public Sans"/>
        <b val="0"/>
        <color rgb="FF029CAA"/>
      </rPr>
      <t>(In a District Building)</t>
    </r>
    <r>
      <rPr>
        <rFont val="Public Sans"/>
        <b val="0"/>
        <color rgb="FF4E4E51"/>
      </rPr>
      <t xml:space="preserve">
(per charter law)</t>
    </r>
  </si>
  <si>
    <r>
      <rPr>
        <rFont val="Public Sans"/>
        <b/>
        <color rgb="FF4E4E51"/>
      </rPr>
      <t xml:space="preserve">Initial
FY2020-21
Local Revenue
Representation
Per Pupil
</t>
    </r>
    <r>
      <rPr>
        <rFont val="Public Sans"/>
        <b val="0"/>
        <color rgb="FF029CAA"/>
      </rPr>
      <t>(Not In a District Building)</t>
    </r>
    <r>
      <rPr>
        <rFont val="Public Sans"/>
        <b val="0"/>
        <color rgb="FF4E4E51"/>
      </rPr>
      <t xml:space="preserve">
(per charter law)</t>
    </r>
  </si>
  <si>
    <r>
      <rPr>
        <rFont val="Public Sans"/>
        <b/>
        <color rgb="FF333333"/>
        <sz val="10.0"/>
      </rPr>
      <t xml:space="preserve">Federal Projection
</t>
    </r>
    <r>
      <rPr>
        <rFont val="Public Sans"/>
        <b val="0"/>
        <color rgb="FF333333"/>
        <sz val="10.0"/>
      </rPr>
      <t>(Must generate 
$15,000 to be funded)</t>
    </r>
  </si>
  <si>
    <r>
      <rPr>
        <rFont val="Public Sans"/>
        <b/>
        <color rgb="FF333333"/>
        <sz val="10.0"/>
      </rPr>
      <t xml:space="preserve">Federal Projection
</t>
    </r>
    <r>
      <rPr>
        <rFont val="Public Sans"/>
        <b val="0"/>
        <color rgb="FF333333"/>
        <sz val="10.0"/>
      </rPr>
      <t xml:space="preserve">
(Must generate 
$10,000 to be funded)</t>
    </r>
  </si>
  <si>
    <r>
      <rPr>
        <rFont val="Public Sans"/>
        <b/>
        <color theme="1"/>
        <sz val="11.0"/>
      </rPr>
      <t>Instructions/Notes:</t>
    </r>
    <r>
      <rPr>
        <rFont val="Public Sans"/>
        <color theme="1"/>
        <sz val="11.0"/>
      </rPr>
      <t xml:space="preserve">  Enter the requested information in the "</t>
    </r>
    <r>
      <rPr>
        <rFont val="Public Sans"/>
        <b/>
        <color rgb="FFFABF8F"/>
        <sz val="11.0"/>
      </rPr>
      <t>ORANGE</t>
    </r>
    <r>
      <rPr>
        <rFont val="Public Sans"/>
        <color theme="1"/>
        <sz val="11.0"/>
      </rPr>
      <t xml:space="preserve">" boxes.  </t>
    </r>
    <r>
      <rPr>
        <rFont val="Public Sans"/>
        <color theme="1"/>
        <sz val="11.0"/>
      </rPr>
      <t>Data will auto populate in the "</t>
    </r>
    <r>
      <rPr>
        <rFont val="Public Sans"/>
        <b/>
        <color rgb="FFA5A5A5"/>
        <sz val="11.0"/>
      </rPr>
      <t>GRAY</t>
    </r>
    <r>
      <rPr>
        <rFont val="Public Sans"/>
        <color theme="1"/>
        <sz val="11.0"/>
      </rPr>
      <t>" boxes.</t>
    </r>
  </si>
  <si>
    <t>Description</t>
  </si>
  <si>
    <t>Amount</t>
  </si>
  <si>
    <t>REVENUES</t>
  </si>
  <si>
    <t>Start-Up Grants</t>
  </si>
  <si>
    <t>Line of Credit</t>
  </si>
  <si>
    <t>Other Revenue</t>
  </si>
  <si>
    <t>TOTAL REVENUES</t>
  </si>
  <si>
    <t>EXPENDITURES</t>
  </si>
  <si>
    <t>Administrative Expenses</t>
  </si>
  <si>
    <t>Principal</t>
  </si>
  <si>
    <t>Executive Director</t>
  </si>
  <si>
    <t>Payroll Taxes</t>
  </si>
  <si>
    <t>Benefits</t>
  </si>
  <si>
    <t>Staff Development</t>
  </si>
  <si>
    <t>Recruiting/Marketing</t>
  </si>
  <si>
    <t>Advertising</t>
  </si>
  <si>
    <t>Other</t>
  </si>
  <si>
    <t xml:space="preserve">Total Administrative </t>
  </si>
  <si>
    <t>Supplies and Equipment</t>
  </si>
  <si>
    <t>Instructional Materials</t>
  </si>
  <si>
    <t>Office Supplies</t>
  </si>
  <si>
    <t>Postage/Printing/Copying</t>
  </si>
  <si>
    <t>Phone System</t>
  </si>
  <si>
    <t>Total Supplies &amp; Equipment</t>
  </si>
  <si>
    <t>Facility</t>
  </si>
  <si>
    <t>Capital Expenditures</t>
  </si>
  <si>
    <t>Building Fit-Out</t>
  </si>
  <si>
    <t>Renovations &amp; Repairs</t>
  </si>
  <si>
    <t>Rent/Lease</t>
  </si>
  <si>
    <t>Fixtures &amp; Furnishings</t>
  </si>
  <si>
    <t>Utilities</t>
  </si>
  <si>
    <t>Insurance</t>
  </si>
  <si>
    <t>Security</t>
  </si>
  <si>
    <t>Total Facility</t>
  </si>
  <si>
    <t>Contractual</t>
  </si>
  <si>
    <t>Consultants</t>
  </si>
  <si>
    <t>Legal and Accounting</t>
  </si>
  <si>
    <t>Total Contractual</t>
  </si>
  <si>
    <t>TOTAL EXPENDITURES</t>
  </si>
  <si>
    <t>Louisiana laws contain requirements for school system accounting.  By law, the Louisiana Accounting and Uniform Governmental Handbook (LAUGH) (Bulletin 1929) is the required accounting manual for school systems.  See the 'References' tab for a link to the LAUGH Guide.</t>
  </si>
  <si>
    <r>
      <rPr>
        <rFont val="Public Sans"/>
        <b/>
        <color theme="1"/>
        <sz val="10.0"/>
      </rPr>
      <t>Instructions/Notes:</t>
    </r>
    <r>
      <rPr>
        <rFont val="Public Sans"/>
        <color theme="1"/>
        <sz val="10.0"/>
      </rPr>
      <t xml:space="preserve">  Enter the requested information in the "</t>
    </r>
    <r>
      <rPr>
        <rFont val="Public Sans"/>
        <b/>
        <color rgb="FFFABF8F"/>
        <sz val="10.0"/>
      </rPr>
      <t>ORANGE</t>
    </r>
    <r>
      <rPr>
        <rFont val="Public Sans"/>
        <color theme="1"/>
        <sz val="10.0"/>
      </rPr>
      <t>" boxes.  Data will auto populate in the "</t>
    </r>
    <r>
      <rPr>
        <rFont val="Public Sans"/>
        <b/>
        <color rgb="FFA5A5A5"/>
        <sz val="10.0"/>
      </rPr>
      <t>GRAY</t>
    </r>
    <r>
      <rPr>
        <rFont val="Public Sans"/>
        <color theme="1"/>
        <sz val="10.0"/>
      </rPr>
      <t>" boxes.</t>
    </r>
  </si>
  <si>
    <t>Revenues</t>
  </si>
  <si>
    <t>Revenue
Code</t>
  </si>
  <si>
    <t>Year 1
Amount</t>
  </si>
  <si>
    <t>Year 1 Assumptions</t>
  </si>
  <si>
    <t>Year 2
Amount</t>
  </si>
  <si>
    <t>Year 2 Assumptions</t>
  </si>
  <si>
    <t>Year 3
Amount</t>
  </si>
  <si>
    <t>Year 3 Assumptions</t>
  </si>
  <si>
    <t>Year 4
Amount</t>
  </si>
  <si>
    <t>Year 4 Assumptions</t>
  </si>
  <si>
    <t>Year 5
Amount</t>
  </si>
  <si>
    <t>Year 5 Assumptions</t>
  </si>
  <si>
    <t>REVENUES FROM LOCAL SOURCES</t>
  </si>
  <si>
    <t/>
  </si>
  <si>
    <t>Earnings on Investments</t>
  </si>
  <si>
    <t>15XX</t>
  </si>
  <si>
    <t>Income from Meals and Extra Sales</t>
  </si>
  <si>
    <t>16XX</t>
  </si>
  <si>
    <t>School System or School (District) Activities</t>
  </si>
  <si>
    <t>17XX</t>
  </si>
  <si>
    <t>Community Service Activities</t>
  </si>
  <si>
    <t>Other Revenue From Local Sources</t>
  </si>
  <si>
    <t>Contributions and Donations</t>
  </si>
  <si>
    <t>MFP Local Revenue Representation</t>
  </si>
  <si>
    <t>Other Miscellaneous Revenues</t>
  </si>
  <si>
    <t>199X</t>
  </si>
  <si>
    <t>(additional revenue codes may need to be added)</t>
  </si>
  <si>
    <t>1XXX</t>
  </si>
  <si>
    <t>TOTAL REVENUES FROM LOCAL SOURCES</t>
  </si>
  <si>
    <t>REVENUE FROM STATE SOURCES</t>
  </si>
  <si>
    <t>Unrestricted Grants-In-Aid</t>
  </si>
  <si>
    <t>311X</t>
  </si>
  <si>
    <t>Other Unrestricted Revenues</t>
  </si>
  <si>
    <t>Restricted Grants-In-Aid</t>
  </si>
  <si>
    <t>Education Support Fund (8g)</t>
  </si>
  <si>
    <t>Professional Improvement Program (PIP)</t>
  </si>
  <si>
    <t>Other Restricted Revenues</t>
  </si>
  <si>
    <t>3XXX</t>
  </si>
  <si>
    <t>TOTAL REVENUE FROM STATE SOURCES</t>
  </si>
  <si>
    <t>REVENUE FROM FEDERAL SOURCES</t>
  </si>
  <si>
    <t>Unrestricted Grants-In-Aid Direct From the Federal Gov't</t>
  </si>
  <si>
    <t>Impact Aid Fund</t>
  </si>
  <si>
    <t>Other Unrestricted Grants</t>
  </si>
  <si>
    <t>Restricted Grants-In-Aid Direct From the Federal Gov't</t>
  </si>
  <si>
    <t>Other Restricted Grants - Direct</t>
  </si>
  <si>
    <t>Restricted Grants-In-Aid From Federal Gov't Thru State</t>
  </si>
  <si>
    <t>Career &amp; Technical Education (Carl Perkins)</t>
  </si>
  <si>
    <t>School Food Service</t>
  </si>
  <si>
    <t>Special Education</t>
  </si>
  <si>
    <t>IDEA - Part B</t>
  </si>
  <si>
    <t>IDEA - Preschool</t>
  </si>
  <si>
    <t>Other Special Education Programs</t>
  </si>
  <si>
    <t>Every Student Succeeds Act (ESSA)</t>
  </si>
  <si>
    <t>Title I, Part A</t>
  </si>
  <si>
    <t>Title I, Part C - Migrant</t>
  </si>
  <si>
    <t>Title IV - Student Support &amp; Acad. Enrichment</t>
  </si>
  <si>
    <t>Title II - Improving Teacher Quality</t>
  </si>
  <si>
    <t>Title III - English Language Acquisition Grant</t>
  </si>
  <si>
    <t>Other ESSA Programs</t>
  </si>
  <si>
    <t>Other Restricted Grants through State (Includes CSP Grant)</t>
  </si>
  <si>
    <t>Revenue For/On Behalf of the LEA</t>
  </si>
  <si>
    <t>49XX</t>
  </si>
  <si>
    <t>4XXX</t>
  </si>
  <si>
    <t xml:space="preserve"> TOTAL REVENUE FROM FEDERAL SOURCES</t>
  </si>
  <si>
    <t>OTHER SOURCES OF FUNDS</t>
  </si>
  <si>
    <t>5110 - 5500</t>
  </si>
  <si>
    <t>TOTAL OTHER SOURCES OF FUNDS</t>
  </si>
  <si>
    <t>TOTAL REVENUES &amp; OTHER SOURCES OF FUNDS</t>
  </si>
  <si>
    <t>Expenditures</t>
  </si>
  <si>
    <t>Object
Code</t>
  </si>
  <si>
    <t>Function
Code</t>
  </si>
  <si>
    <t>SALARIES</t>
  </si>
  <si>
    <t>Regular Programs - Elementary/Secondary</t>
  </si>
  <si>
    <t>Teachers</t>
  </si>
  <si>
    <t>11XX</t>
  </si>
  <si>
    <t>Aides/Para-Professionals</t>
  </si>
  <si>
    <t>Substitute Teachers and Aides</t>
  </si>
  <si>
    <t>12X</t>
  </si>
  <si>
    <t>Special Education (Including Summer &amp; Preschool) &amp; Gifted/Talented Programs</t>
  </si>
  <si>
    <t>12XX</t>
  </si>
  <si>
    <t>Other Instructional Programs (Career &amp; Tech, Other Instructional Programs, Special Programs)</t>
  </si>
  <si>
    <t>13XX - 15XX</t>
  </si>
  <si>
    <t>Pupil Support &amp; Instructional Staff Services</t>
  </si>
  <si>
    <t>Therapists/Specialists/Counselors</t>
  </si>
  <si>
    <t>21XX - 22XX</t>
  </si>
  <si>
    <t>Other Pupil Support &amp; Instructional Staff</t>
  </si>
  <si>
    <t>1XX</t>
  </si>
  <si>
    <t>General Administration &amp; School Administration</t>
  </si>
  <si>
    <t>Board Members/Directors/Supervisors</t>
  </si>
  <si>
    <t>23XX</t>
  </si>
  <si>
    <t>Principals &amp; Executive Officer</t>
  </si>
  <si>
    <t>2410 &amp; 2430</t>
  </si>
  <si>
    <t>Assistant Principals</t>
  </si>
  <si>
    <t>Clerical/Secretarial</t>
  </si>
  <si>
    <t>23XX - 24XX</t>
  </si>
  <si>
    <t>Other General &amp; School Administration Staff</t>
  </si>
  <si>
    <t>Business &amp; Central Services</t>
  </si>
  <si>
    <t>Business Manager</t>
  </si>
  <si>
    <t>25XX</t>
  </si>
  <si>
    <t>Other Business &amp; Central Services Staff</t>
  </si>
  <si>
    <t>25XX &amp; 28XX</t>
  </si>
  <si>
    <t>Other Salaries</t>
  </si>
  <si>
    <t>Service Workers (Cafeteria, Bus Drivers, Security Guard, Custodians, etc.)</t>
  </si>
  <si>
    <t>26XX - 27XX &amp; 31XX - 33XX</t>
  </si>
  <si>
    <t>(additional object codes may need to be added)</t>
  </si>
  <si>
    <t>Various</t>
  </si>
  <si>
    <t>TOTAL SALARIES</t>
  </si>
  <si>
    <t>EMPLOYEE BENEFITS</t>
  </si>
  <si>
    <t>Health Insurance Benefits - Current Employees</t>
  </si>
  <si>
    <t>Social Security</t>
  </si>
  <si>
    <t>Medicare</t>
  </si>
  <si>
    <t>Retirement</t>
  </si>
  <si>
    <t>23X</t>
  </si>
  <si>
    <t>Unemployment</t>
  </si>
  <si>
    <t>Health Insurance Benefits - Retired Employees</t>
  </si>
  <si>
    <t xml:space="preserve">Other </t>
  </si>
  <si>
    <t>2XX</t>
  </si>
  <si>
    <t>TOTAL EMPLOYEE BENEFITS</t>
  </si>
  <si>
    <t>PURCHASED PROFESSIONAL AND TECHNICAL SERVICES</t>
  </si>
  <si>
    <t>Legal Services</t>
  </si>
  <si>
    <t>Accounting/Auditing Services</t>
  </si>
  <si>
    <t>Management Company Services</t>
  </si>
  <si>
    <t>3XX</t>
  </si>
  <si>
    <t>Other Administratvie Staff Services</t>
  </si>
  <si>
    <t>Other Purchased Prof/Tech Services</t>
  </si>
  <si>
    <t>TOTAL PURCHASED PROFESSIONAL AND TECHNICAL SERVICES</t>
  </si>
  <si>
    <t>PURCHASED PROPERTY SERVICES</t>
  </si>
  <si>
    <t>Water/Sewerage</t>
  </si>
  <si>
    <t>26XX</t>
  </si>
  <si>
    <t>Repairs &amp; Maintenance Services</t>
  </si>
  <si>
    <t>Building and Land Rent/Lease</t>
  </si>
  <si>
    <t>Equipment &amp; Vehicle Rent/Lease</t>
  </si>
  <si>
    <t>4XX</t>
  </si>
  <si>
    <t>TOTAL PURCHASED PROPERTY SERVICES</t>
  </si>
  <si>
    <t>OTHER PURCHASED SERVICES</t>
  </si>
  <si>
    <t>Purchased Student Transportation Services</t>
  </si>
  <si>
    <t>51X</t>
  </si>
  <si>
    <t>27XX</t>
  </si>
  <si>
    <t>Insurance (property, liability, fleet, errors/omissions, etc.)</t>
  </si>
  <si>
    <t>52X</t>
  </si>
  <si>
    <t>Food Service Management</t>
  </si>
  <si>
    <t>31XX</t>
  </si>
  <si>
    <t>Travel</t>
  </si>
  <si>
    <t>58X</t>
  </si>
  <si>
    <t>5XX</t>
  </si>
  <si>
    <t>TOTAL OTHER PURCHASED SERVICES</t>
  </si>
  <si>
    <t xml:space="preserve">SUPPLIES </t>
  </si>
  <si>
    <t>Materials and Supplies</t>
  </si>
  <si>
    <t>Utilities (natural gas, electricity, coal, gasoline)</t>
  </si>
  <si>
    <t>62X</t>
  </si>
  <si>
    <t>Food &amp; Commodities</t>
  </si>
  <si>
    <t>63X</t>
  </si>
  <si>
    <t>Books and Periodicals (including textbooks/workbooks)</t>
  </si>
  <si>
    <t>64X</t>
  </si>
  <si>
    <t xml:space="preserve">Other Supplies </t>
  </si>
  <si>
    <t>6XX</t>
  </si>
  <si>
    <t>TOTAL SUPPLIES</t>
  </si>
  <si>
    <t>PROPERTY</t>
  </si>
  <si>
    <t>Land Purchases and Land Improvements</t>
  </si>
  <si>
    <t>41XX - 42XX</t>
  </si>
  <si>
    <t>Buildings Acquisitions (existing structures)</t>
  </si>
  <si>
    <t>45XX</t>
  </si>
  <si>
    <t>Equipment/Furnishings</t>
  </si>
  <si>
    <t>73X</t>
  </si>
  <si>
    <t>7XX</t>
  </si>
  <si>
    <t>TOTAL PROPERTY</t>
  </si>
  <si>
    <t xml:space="preserve">OTHER OBJECTS </t>
  </si>
  <si>
    <t>Administrative Fee Payable to the Dept. of Education</t>
  </si>
  <si>
    <t>.25% of MFP State &amp; Local Revenue Representation</t>
  </si>
  <si>
    <t>Dues and Fees</t>
  </si>
  <si>
    <t>Loan Repayment (principal only)</t>
  </si>
  <si>
    <t>51XX</t>
  </si>
  <si>
    <t>Interest on Loans/Notes</t>
  </si>
  <si>
    <t>8XX</t>
  </si>
  <si>
    <t>TOTAL OTHER OBJECTS</t>
  </si>
  <si>
    <t>OTHER USES OF FUNDS (Must Provide Detail)</t>
  </si>
  <si>
    <t>890 - 932</t>
  </si>
  <si>
    <t>TOTAL OTHER FINANCE USES</t>
  </si>
  <si>
    <t>TOTAL EXPENDITURES AND OTHER USES OF FUNDS</t>
  </si>
  <si>
    <t>Fund Balance</t>
  </si>
  <si>
    <t>EXCESS (DEFICIENCY) OF REVENUE OVER EXPENDITURES</t>
  </si>
  <si>
    <t>BALANCES AT BEGINNING OF YEAR</t>
  </si>
  <si>
    <t>BALANCES AT END OF YEAR</t>
  </si>
  <si>
    <t>FUND BALANCE AS A PERCENTAGE OF REVENUES</t>
  </si>
  <si>
    <t>Building List</t>
  </si>
  <si>
    <t>District Location</t>
  </si>
  <si>
    <t>Virtual</t>
  </si>
  <si>
    <t>Preschool</t>
  </si>
  <si>
    <t>Yes</t>
  </si>
  <si>
    <t>No</t>
  </si>
  <si>
    <t>Enrollment</t>
  </si>
  <si>
    <t>Statewide</t>
  </si>
  <si>
    <t>NotStatewide</t>
  </si>
  <si>
    <t>Type 2</t>
  </si>
  <si>
    <t>N/A</t>
  </si>
  <si>
    <t>Type 5</t>
  </si>
  <si>
    <t>Not Statewide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</si>
</sst>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
    <numFmt numFmtId="165" formatCode="#,##0.0_);[Red]\(#,##0.0\)"/>
    <numFmt numFmtId="166" formatCode="&quot;$&quot;#,##0.00_);[Red]\(&quot;$&quot;#,##0.00\)"/>
    <numFmt numFmtId="167" formatCode="&quot;$&quot;#,##0_);[Red]\(&quot;$&quot;#,##0\)"/>
  </numFmts>
  <fonts count="37">
    <font>
      <sz val="10.0"/>
      <color rgb="FF000000"/>
      <name val="Arial"/>
      <scheme val="minor"/>
    </font>
    <font>
      <sz val="11.0"/>
      <color theme="1"/>
      <name val="Public Sans"/>
    </font>
    <font>
      <b/>
      <sz val="11.0"/>
      <color rgb="FFFFFFFF"/>
      <name val="Public Sans"/>
    </font>
    <font>
      <sz val="11.0"/>
      <color rgb="FFFFFFFF"/>
      <name val="Public Sans"/>
    </font>
    <font>
      <sz val="11.0"/>
      <color rgb="FF333333"/>
      <name val="Public Sans"/>
    </font>
    <font/>
    <font>
      <b/>
      <i/>
      <sz val="11.0"/>
      <color rgb="FFFFFFFF"/>
      <name val="Public Sans"/>
    </font>
    <font>
      <b/>
      <i/>
      <sz val="11.0"/>
      <color rgb="FFFF0000"/>
      <name val="Public Sans"/>
    </font>
    <font>
      <b/>
      <i/>
      <sz val="11.0"/>
      <color rgb="FF4E4E51"/>
      <name val="Public Sans"/>
    </font>
    <font>
      <b/>
      <sz val="11.0"/>
      <color rgb="FF333333"/>
      <name val="Public Sans"/>
    </font>
    <font>
      <u/>
      <sz val="11.0"/>
      <color rgb="FF029CAA"/>
      <name val="Public Sans"/>
    </font>
    <font>
      <b/>
      <i/>
      <sz val="11.0"/>
      <color theme="1"/>
      <name val="Public Sans"/>
    </font>
    <font>
      <b/>
      <sz val="11.0"/>
      <color theme="1"/>
      <name val="Public Sans"/>
    </font>
    <font>
      <i/>
      <sz val="11.0"/>
      <color rgb="FF333333"/>
      <name val="Public Sans"/>
    </font>
    <font>
      <i/>
      <sz val="11.0"/>
      <color theme="1"/>
      <name val="Public Sans"/>
    </font>
    <font>
      <b/>
      <sz val="11.0"/>
      <color theme="0"/>
      <name val="Public Sans"/>
    </font>
    <font>
      <b/>
      <sz val="11.0"/>
      <color rgb="FF4E4E51"/>
      <name val="Public Sans"/>
    </font>
    <font>
      <b/>
      <u/>
      <sz val="11.0"/>
      <color rgb="FF029CAA"/>
      <name val="Public Sans"/>
    </font>
    <font>
      <b/>
      <u/>
      <sz val="11.0"/>
      <color rgb="FF333333"/>
      <name val="Public Sans"/>
    </font>
    <font>
      <b/>
      <sz val="13.0"/>
      <color rgb="FFFFFFFF"/>
      <name val="Public Sans"/>
    </font>
    <font>
      <b/>
      <sz val="12.0"/>
      <color rgb="FFFFFFFF"/>
      <name val="Public Sans"/>
    </font>
    <font>
      <b/>
      <sz val="10.0"/>
      <color rgb="FFFFFFFF"/>
      <name val="Public Sans"/>
    </font>
    <font>
      <b/>
      <sz val="10.0"/>
      <color rgb="FF333333"/>
      <name val="Public Sans"/>
    </font>
    <font>
      <b/>
      <sz val="10.0"/>
      <color rgb="FF4E4E51"/>
      <name val="Public Sans"/>
    </font>
    <font>
      <sz val="10.0"/>
      <color rgb="FF333333"/>
      <name val="Public Sans"/>
    </font>
    <font>
      <sz val="8.0"/>
      <color rgb="FF333333"/>
      <name val="Public Sans"/>
    </font>
    <font>
      <sz val="10.0"/>
      <color theme="1"/>
      <name val="Public Sans"/>
    </font>
    <font>
      <b/>
      <sz val="10.0"/>
      <color theme="1"/>
      <name val="Public Sans"/>
    </font>
    <font>
      <b/>
      <color rgb="FF800080"/>
      <name val="Public Sans"/>
    </font>
    <font>
      <b/>
      <color rgb="FFFFFFFF"/>
      <name val="Public Sans"/>
    </font>
    <font>
      <b/>
      <color rgb="FF333333"/>
      <name val="Public Sans"/>
    </font>
    <font>
      <b/>
      <color rgb="FF4E4E51"/>
      <name val="Public Sans"/>
    </font>
    <font>
      <color rgb="FF333333"/>
      <name val="Public Sans"/>
    </font>
    <font>
      <sz val="8.0"/>
      <color theme="1"/>
      <name val="Public Sans"/>
    </font>
    <font>
      <sz val="10.0"/>
      <color rgb="FFFFFFFF"/>
      <name val="Public Sans"/>
    </font>
    <font>
      <sz val="10.0"/>
      <color rgb="FF4E4E51"/>
      <name val="Public Sans"/>
    </font>
    <font>
      <sz val="10.0"/>
      <color theme="1"/>
      <name val="Arial"/>
    </font>
  </fonts>
  <fills count="15">
    <fill>
      <patternFill patternType="none"/>
    </fill>
    <fill>
      <patternFill patternType="lightGray"/>
    </fill>
    <fill>
      <patternFill patternType="solid">
        <fgColor rgb="FF029CAA"/>
        <bgColor rgb="FF029CAA"/>
      </patternFill>
    </fill>
    <fill>
      <patternFill patternType="solid">
        <fgColor rgb="FFF7E4D1"/>
        <bgColor rgb="FFF7E4D1"/>
      </patternFill>
    </fill>
    <fill>
      <patternFill patternType="solid">
        <fgColor rgb="FFD8D1DB"/>
        <bgColor rgb="FFD8D1DB"/>
      </patternFill>
    </fill>
    <fill>
      <patternFill patternType="solid">
        <fgColor theme="0"/>
        <bgColor theme="0"/>
      </patternFill>
    </fill>
    <fill>
      <patternFill patternType="solid">
        <fgColor rgb="FFD8D8D8"/>
        <bgColor rgb="FFD8D8D8"/>
      </patternFill>
    </fill>
    <fill>
      <patternFill patternType="solid">
        <fgColor rgb="FFE5DFEC"/>
        <bgColor rgb="FFE5DFEC"/>
      </patternFill>
    </fill>
    <fill>
      <patternFill patternType="solid">
        <fgColor rgb="FFB8CCE4"/>
        <bgColor rgb="FFB8CCE4"/>
      </patternFill>
    </fill>
    <fill>
      <patternFill patternType="solid">
        <fgColor rgb="FFBFBFBF"/>
        <bgColor rgb="FFBFBFBF"/>
      </patternFill>
    </fill>
    <fill>
      <patternFill patternType="solid">
        <fgColor rgb="FF3C1053"/>
        <bgColor rgb="FF3C1053"/>
      </patternFill>
    </fill>
    <fill>
      <patternFill patternType="solid">
        <fgColor rgb="FFDC8527"/>
        <bgColor rgb="FFDC8527"/>
      </patternFill>
    </fill>
    <fill>
      <patternFill patternType="solid">
        <fgColor rgb="FFDAEEF3"/>
        <bgColor rgb="FFDAEEF3"/>
      </patternFill>
    </fill>
    <fill>
      <patternFill patternType="solid">
        <fgColor rgb="FFFFC7CE"/>
        <bgColor rgb="FFFFC7CE"/>
      </patternFill>
    </fill>
    <fill>
      <patternFill patternType="solid">
        <fgColor rgb="FFFFFFFF"/>
        <bgColor rgb="FFFFFFFF"/>
      </patternFill>
    </fill>
  </fills>
  <borders count="13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top style="thin">
        <color rgb="FF000000"/>
      </top>
    </border>
    <border>
      <left style="medium">
        <color rgb="FF000000"/>
      </left>
      <right style="medium">
        <color rgb="FF000000"/>
      </right>
      <top style="medium">
        <color rgb="FF000000"/>
      </top>
    </border>
    <border>
      <left/>
      <right style="medium">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bottom style="medium">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bottom style="thin">
        <color rgb="FF000000"/>
      </bottom>
    </border>
    <border>
      <left style="medium">
        <color rgb="FF000000"/>
      </left>
      <right style="medium">
        <color rgb="FF000000"/>
      </right>
      <top/>
      <bottom style="thin">
        <color rgb="FF000000"/>
      </bottom>
    </border>
    <border>
      <left/>
      <right style="medium">
        <color rgb="FF000000"/>
      </right>
      <top/>
      <bottom style="thin">
        <color rgb="FF000000"/>
      </bottom>
    </border>
    <border>
      <left style="thin">
        <color rgb="FF000000"/>
      </left>
      <right style="medium">
        <color rgb="FF000000"/>
      </right>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border>
    <border>
      <left style="medium">
        <color rgb="FF000000"/>
      </left>
      <top style="thin">
        <color rgb="FF000000"/>
      </top>
      <bottom style="medium">
        <color rgb="FF000000"/>
      </bottom>
    </border>
    <border>
      <left/>
      <bottom/>
    </border>
    <border>
      <bottom/>
    </border>
    <border>
      <right/>
      <bottom/>
    </border>
    <border>
      <left/>
      <top style="thin">
        <color rgb="FF000000"/>
      </top>
      <bottom/>
    </border>
    <border>
      <top style="thin">
        <color rgb="FF000000"/>
      </top>
      <bottom/>
    </border>
    <border>
      <right/>
      <top style="thin">
        <color rgb="FF000000"/>
      </top>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top/>
      <bottom/>
    </border>
    <border>
      <top/>
      <bottom/>
    </border>
    <border>
      <right/>
      <top/>
      <bottom/>
    </border>
    <border>
      <left/>
      <top style="thin">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right style="medium">
        <color rgb="FF000000"/>
      </right>
      <top/>
      <bottom/>
    </border>
    <border>
      <left style="medium">
        <color rgb="FF000000"/>
      </left>
      <right/>
      <top/>
      <bottom style="medium">
        <color rgb="FF000000"/>
      </bottom>
    </border>
    <border>
      <left/>
      <top/>
      <bottom style="medium">
        <color rgb="FF000000"/>
      </bottom>
    </border>
    <border>
      <top/>
      <bottom style="medium">
        <color rgb="FF000000"/>
      </bottom>
    </border>
    <border>
      <right style="medium">
        <color rgb="FF000000"/>
      </right>
      <top/>
      <bottom style="medium">
        <color rgb="FF000000"/>
      </bottom>
    </border>
    <border>
      <righ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style="medium">
        <color rgb="FF000000"/>
      </left>
      <top style="medium">
        <color rgb="FF000000"/>
      </top>
    </border>
    <border>
      <right style="medium">
        <color rgb="FF000000"/>
      </right>
      <top style="medium">
        <color rgb="FF000000"/>
      </top>
    </border>
    <border>
      <right style="thin">
        <color rgb="FF000000"/>
      </right>
      <top style="thin">
        <color rgb="FF000000"/>
      </top>
      <bottom/>
    </border>
    <border>
      <left style="thin">
        <color rgb="FF000000"/>
      </left>
      <top style="thin">
        <color rgb="FF000000"/>
      </top>
      <bottom/>
    </border>
    <border>
      <left style="medium">
        <color rgb="FF000000"/>
      </left>
    </border>
    <border>
      <right style="medium">
        <color rgb="FF000000"/>
      </right>
    </border>
    <border>
      <left/>
      <right style="medium">
        <color rgb="FF000000"/>
      </right>
      <top style="medium">
        <color rgb="FF000000"/>
      </top>
    </border>
    <border>
      <top style="medium">
        <color rgb="FF000000"/>
      </top>
      <bottom style="thin">
        <color rgb="FF000000"/>
      </bottom>
    </border>
    <border>
      <left style="thin">
        <color rgb="FF000000"/>
      </left>
      <right/>
      <top style="thin">
        <color rgb="FF000000"/>
      </top>
    </border>
    <border>
      <right style="thin">
        <color rgb="FF000000"/>
      </right>
      <top style="medium">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medium">
        <color rgb="FF000000"/>
      </left>
      <bottom style="medium">
        <color rgb="FF000000"/>
      </bottom>
    </border>
    <border>
      <right style="medium">
        <color rgb="FF000000"/>
      </right>
      <bottom style="medium">
        <color rgb="FF000000"/>
      </bottom>
    </border>
    <border>
      <left/>
      <right style="medium">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333333"/>
      </right>
      <top style="thin">
        <color rgb="FF000000"/>
      </top>
      <bottom style="thin">
        <color rgb="FFBFBFBF"/>
      </bottom>
    </border>
    <border>
      <left style="thin">
        <color rgb="FF333333"/>
      </left>
      <right style="thin">
        <color rgb="FF333333"/>
      </right>
      <top style="thin">
        <color rgb="FF000000"/>
      </top>
      <bottom style="thin">
        <color rgb="FFBFBFBF"/>
      </bottom>
    </border>
    <border>
      <left style="thin">
        <color rgb="FF000000"/>
      </left>
      <right style="thin">
        <color rgb="FF000000"/>
      </right>
      <top style="thin">
        <color rgb="FF000000"/>
      </top>
      <bottom style="thin">
        <color rgb="FFBFBFBF"/>
      </bottom>
    </border>
    <border>
      <left style="thin">
        <color rgb="FF333333"/>
      </left>
      <right style="thin">
        <color rgb="FF000000"/>
      </right>
      <top style="thin">
        <color rgb="FF000000"/>
      </top>
      <bottom style="thin">
        <color rgb="FFBFBFBF"/>
      </bottom>
    </border>
    <border>
      <right style="medium">
        <color rgb="FF000000"/>
      </right>
      <top style="thin">
        <color rgb="FF000000"/>
      </top>
      <bottom style="thin">
        <color rgb="FFBFBFBF"/>
      </bottom>
    </border>
    <border>
      <left style="thin">
        <color rgb="FF000000"/>
      </left>
      <right style="thin">
        <color rgb="FF333333"/>
      </right>
      <bottom style="thin">
        <color rgb="FFBFBFBF"/>
      </bottom>
    </border>
    <border>
      <left style="thin">
        <color rgb="FF333333"/>
      </left>
      <right style="thin">
        <color rgb="FF333333"/>
      </right>
      <bottom style="thin">
        <color rgb="FFBFBFBF"/>
      </bottom>
    </border>
    <border>
      <left style="thin">
        <color rgb="FF333333"/>
      </left>
      <right style="thin">
        <color rgb="FF333333"/>
      </right>
      <top/>
      <bottom style="thin">
        <color rgb="FFBFBFBF"/>
      </bottom>
    </border>
    <border>
      <left style="thin">
        <color rgb="FF000000"/>
      </left>
      <right style="thin">
        <color rgb="FF000000"/>
      </right>
      <top style="thin">
        <color rgb="FFBFBFBF"/>
      </top>
      <bottom style="thin">
        <color rgb="FFBFBFBF"/>
      </bottom>
    </border>
    <border>
      <left style="thin">
        <color rgb="FF333333"/>
      </left>
      <right style="thin">
        <color rgb="FF000000"/>
      </right>
      <bottom style="thin">
        <color rgb="FFBFBFBF"/>
      </bottom>
    </border>
    <border>
      <right style="medium">
        <color rgb="FF000000"/>
      </right>
      <top style="thin">
        <color rgb="FFBFBFBF"/>
      </top>
      <bottom style="thin">
        <color rgb="FFBFBFBF"/>
      </bottom>
    </border>
    <border>
      <left style="thin">
        <color rgb="FF000000"/>
      </left>
      <right style="thin">
        <color rgb="FF333333"/>
      </right>
      <bottom style="thin">
        <color rgb="FF000000"/>
      </bottom>
    </border>
    <border>
      <left style="thin">
        <color rgb="FF333333"/>
      </left>
      <right style="thin">
        <color rgb="FF333333"/>
      </right>
      <bottom style="thin">
        <color rgb="FF000000"/>
      </bottom>
    </border>
    <border>
      <left style="thin">
        <color rgb="FF333333"/>
      </left>
      <right style="thin">
        <color rgb="FF333333"/>
      </right>
      <top/>
      <bottom style="thin">
        <color rgb="FF000000"/>
      </bottom>
    </border>
    <border>
      <left style="thin">
        <color rgb="FF000000"/>
      </left>
      <right style="thin">
        <color rgb="FF000000"/>
      </right>
      <top style="thin">
        <color rgb="FFBFBFBF"/>
      </top>
      <bottom style="thin">
        <color rgb="FF000000"/>
      </bottom>
    </border>
    <border>
      <left style="thin">
        <color rgb="FF333333"/>
      </left>
      <right style="thin">
        <color rgb="FF000000"/>
      </right>
      <bottom style="thin">
        <color rgb="FF000000"/>
      </bottom>
    </border>
    <border>
      <right style="medium">
        <color rgb="FF000000"/>
      </right>
      <top style="thin">
        <color rgb="FFBFBFBF"/>
      </top>
      <bottom style="thin">
        <color rgb="FF000000"/>
      </bottom>
    </border>
    <border>
      <left style="thin">
        <color rgb="FF000000"/>
      </left>
      <right style="thin">
        <color rgb="FF000000"/>
      </right>
      <top style="thin">
        <color rgb="FFBFBFBF"/>
      </top>
    </border>
    <border>
      <right style="medium">
        <color rgb="FF000000"/>
      </right>
      <top style="thin">
        <color rgb="FFBFBFBF"/>
      </top>
    </border>
    <border>
      <left style="thin">
        <color rgb="FF000000"/>
      </left>
      <top style="thin">
        <color rgb="FF000000"/>
      </top>
      <bottom style="double">
        <color rgb="FF000000"/>
      </bottom>
    </border>
    <border>
      <right style="thin">
        <color rgb="FF333333"/>
      </right>
      <top style="thin">
        <color rgb="FF000000"/>
      </top>
      <bottom style="double">
        <color rgb="FF000000"/>
      </bottom>
    </border>
    <border>
      <left style="thin">
        <color rgb="FF333333"/>
      </left>
      <right style="thin">
        <color rgb="FF333333"/>
      </right>
      <top style="thin">
        <color rgb="FF333333"/>
      </top>
      <bottom style="double">
        <color rgb="FF000000"/>
      </bottom>
    </border>
    <border>
      <left style="thin">
        <color rgb="FF333333"/>
      </left>
      <right style="thin">
        <color rgb="FF000000"/>
      </right>
      <top style="thin">
        <color rgb="FF333333"/>
      </top>
      <bottom style="double">
        <color rgb="FF000000"/>
      </bottom>
    </border>
    <border>
      <left style="thin">
        <color rgb="FF333333"/>
      </left>
      <top style="double">
        <color rgb="FF000000"/>
      </top>
      <bottom style="double">
        <color rgb="FF000000"/>
      </bottom>
    </border>
    <border>
      <right style="thin">
        <color rgb="FF000000"/>
      </right>
      <top style="double">
        <color rgb="FF000000"/>
      </top>
      <bottom style="double">
        <color rgb="FF000000"/>
      </bottom>
    </border>
    <border>
      <top style="thin">
        <color rgb="FF000000"/>
      </top>
      <bottom style="medium">
        <color rgb="FF000000"/>
      </bottom>
    </border>
    <border>
      <right style="thin">
        <color rgb="FF000000"/>
      </right>
      <top style="thin">
        <color rgb="FF000000"/>
      </top>
      <bottom style="medium">
        <color rgb="FF000000"/>
      </bottom>
    </border>
    <border>
      <right style="medium">
        <color rgb="FF000000"/>
      </right>
      <bottom style="thin">
        <color rgb="FF000000"/>
      </bottom>
    </border>
    <border>
      <right style="thin">
        <color rgb="FF000000"/>
      </right>
    </border>
    <border>
      <right/>
    </border>
    <border>
      <bottom style="medium">
        <color rgb="FF000000"/>
      </bottom>
    </border>
    <border>
      <right style="thin">
        <color rgb="FF000000"/>
      </right>
      <bottom style="medium">
        <color rgb="FF000000"/>
      </bottom>
    </border>
    <border>
      <right/>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style="thin">
        <color rgb="FF000000"/>
      </left>
      <right style="medium">
        <color rgb="FF000000"/>
      </right>
      <top style="thin">
        <color rgb="FF000000"/>
      </top>
    </border>
    <border>
      <left/>
      <right style="medium">
        <color rgb="FF000000"/>
      </right>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37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vertical="center"/>
    </xf>
    <xf borderId="0" fillId="0" fontId="3" numFmtId="0" xfId="0" applyFont="1"/>
    <xf borderId="1" fillId="0" fontId="1" numFmtId="0" xfId="0" applyAlignment="1" applyBorder="1" applyFont="1">
      <alignment horizontal="center" vertical="center"/>
    </xf>
    <xf borderId="0" fillId="0" fontId="4" numFmtId="0" xfId="0" applyAlignment="1" applyFont="1">
      <alignment vertical="center"/>
    </xf>
    <xf borderId="1" fillId="3" fontId="1" numFmtId="0" xfId="0" applyAlignment="1" applyBorder="1" applyFill="1" applyFont="1">
      <alignment horizontal="center" vertical="center"/>
    </xf>
    <xf borderId="1" fillId="2" fontId="2" numFmtId="0" xfId="0" applyAlignment="1" applyBorder="1" applyFont="1">
      <alignment horizontal="center" shrinkToFit="0" vertical="center" wrapText="1"/>
    </xf>
    <xf borderId="2" fillId="0" fontId="4" numFmtId="0" xfId="0" applyAlignment="1" applyBorder="1" applyFont="1">
      <alignment horizontal="left" shrinkToFit="0" wrapText="1"/>
    </xf>
    <xf borderId="1" fillId="4" fontId="1" numFmtId="0" xfId="0" applyAlignment="1" applyBorder="1" applyFill="1" applyFont="1">
      <alignment horizontal="center" vertical="center"/>
    </xf>
    <xf borderId="3" fillId="0" fontId="5" numFmtId="0" xfId="0" applyBorder="1" applyFont="1"/>
    <xf borderId="0" fillId="0" fontId="4" numFmtId="0" xfId="0" applyFont="1"/>
    <xf borderId="2" fillId="0" fontId="4" numFmtId="0" xfId="0" applyAlignment="1" applyBorder="1" applyFont="1">
      <alignment horizontal="left" shrinkToFit="0" vertical="center" wrapText="1"/>
    </xf>
    <xf borderId="4" fillId="2" fontId="2" numFmtId="0" xfId="0" applyAlignment="1" applyBorder="1" applyFont="1">
      <alignment horizontal="left" vertical="center"/>
    </xf>
    <xf borderId="5" fillId="0" fontId="5" numFmtId="0" xfId="0" applyBorder="1" applyFont="1"/>
    <xf borderId="6" fillId="0" fontId="5" numFmtId="0" xfId="0" applyBorder="1" applyFont="1"/>
    <xf borderId="1" fillId="4" fontId="1" numFmtId="0" xfId="0" applyAlignment="1" applyBorder="1" applyFont="1">
      <alignment horizontal="left" vertical="center"/>
    </xf>
    <xf borderId="0" fillId="0" fontId="1" numFmtId="0" xfId="0" applyAlignment="1" applyFont="1">
      <alignment vertical="center"/>
    </xf>
    <xf borderId="0" fillId="0" fontId="1" numFmtId="0" xfId="0" applyAlignment="1" applyFont="1">
      <alignment horizontal="center" readingOrder="0" shrinkToFit="0" vertical="center" wrapText="1"/>
    </xf>
    <xf borderId="4" fillId="2" fontId="6" numFmtId="0" xfId="0" applyAlignment="1" applyBorder="1" applyFont="1">
      <alignment horizontal="left" shrinkToFit="0" vertical="center" wrapText="1"/>
    </xf>
    <xf borderId="7" fillId="5" fontId="7" numFmtId="0" xfId="0" applyAlignment="1" applyBorder="1" applyFill="1" applyFont="1">
      <alignment horizontal="center" shrinkToFit="0" vertical="center" wrapText="1"/>
    </xf>
    <xf borderId="4" fillId="5" fontId="8" numFmtId="0" xfId="0" applyAlignment="1" applyBorder="1" applyFont="1">
      <alignment horizontal="center" shrinkToFit="0" vertical="center" wrapText="1"/>
    </xf>
    <xf borderId="0" fillId="0" fontId="1" numFmtId="0" xfId="0" applyAlignment="1" applyFont="1">
      <alignment shrinkToFit="0" vertical="center" wrapText="1"/>
    </xf>
    <xf borderId="1" fillId="0" fontId="9" numFmtId="0" xfId="0" applyAlignment="1" applyBorder="1" applyFont="1">
      <alignment horizontal="center" vertical="center"/>
    </xf>
    <xf borderId="1" fillId="3" fontId="1" numFmtId="38" xfId="0" applyAlignment="1" applyBorder="1" applyFont="1" applyNumberFormat="1">
      <alignment vertical="center"/>
    </xf>
    <xf borderId="1" fillId="6" fontId="4" numFmtId="38" xfId="0" applyAlignment="1" applyBorder="1" applyFill="1" applyFont="1" applyNumberFormat="1">
      <alignment vertical="center"/>
    </xf>
    <xf borderId="1" fillId="0" fontId="9" numFmtId="0" xfId="0" applyAlignment="1" applyBorder="1" applyFont="1">
      <alignment horizontal="center" readingOrder="0" vertical="center"/>
    </xf>
    <xf borderId="1" fillId="0" fontId="1" numFmtId="38" xfId="0" applyAlignment="1" applyBorder="1" applyFont="1" applyNumberFormat="1">
      <alignment vertical="center"/>
    </xf>
    <xf borderId="4" fillId="0" fontId="10" numFmtId="0" xfId="0" applyAlignment="1" applyBorder="1" applyFont="1">
      <alignment horizontal="left" readingOrder="0" shrinkToFit="0" vertical="center" wrapText="1"/>
    </xf>
    <xf borderId="4" fillId="5" fontId="11" numFmtId="0" xfId="0" applyAlignment="1" applyBorder="1" applyFont="1">
      <alignment horizontal="center" shrinkToFit="0" vertical="center" wrapText="1"/>
    </xf>
    <xf borderId="1" fillId="0" fontId="9" numFmtId="0" xfId="0" applyAlignment="1" applyBorder="1" applyFont="1">
      <alignment horizontal="left" shrinkToFit="0" vertical="center" wrapText="1"/>
    </xf>
    <xf borderId="1" fillId="3" fontId="1" numFmtId="164" xfId="0" applyAlignment="1" applyBorder="1" applyFont="1" applyNumberFormat="1">
      <alignment vertical="center"/>
    </xf>
    <xf borderId="1" fillId="3" fontId="4" numFmtId="164" xfId="0" applyAlignment="1" applyBorder="1" applyFont="1" applyNumberFormat="1">
      <alignment vertical="center"/>
    </xf>
    <xf borderId="1" fillId="0" fontId="9" numFmtId="0" xfId="0" applyAlignment="1" applyBorder="1" applyFont="1">
      <alignment horizontal="left" readingOrder="0" shrinkToFit="0" vertical="center" wrapText="1"/>
    </xf>
    <xf borderId="1" fillId="7" fontId="1" numFmtId="0" xfId="0" applyAlignment="1" applyBorder="1" applyFill="1" applyFont="1">
      <alignment horizontal="center" vertical="center"/>
    </xf>
    <xf borderId="1" fillId="7" fontId="1" numFmtId="164" xfId="0" applyAlignment="1" applyBorder="1" applyFont="1" applyNumberFormat="1">
      <alignment vertical="center"/>
    </xf>
    <xf borderId="1" fillId="7" fontId="1" numFmtId="165" xfId="0" applyAlignment="1" applyBorder="1" applyFont="1" applyNumberFormat="1">
      <alignment vertical="center"/>
    </xf>
    <xf borderId="4" fillId="0" fontId="12" numFmtId="0" xfId="0" applyAlignment="1" applyBorder="1" applyFont="1">
      <alignment horizontal="left" shrinkToFit="0" vertical="center" wrapText="1"/>
    </xf>
    <xf borderId="5" fillId="0" fontId="1" numFmtId="0" xfId="0" applyAlignment="1" applyBorder="1" applyFont="1">
      <alignment vertical="center"/>
    </xf>
    <xf borderId="6" fillId="0" fontId="1" numFmtId="0" xfId="0" applyAlignment="1" applyBorder="1" applyFont="1">
      <alignment vertical="center"/>
    </xf>
    <xf borderId="1" fillId="2" fontId="2" numFmtId="0" xfId="0" applyAlignment="1" applyBorder="1" applyFont="1">
      <alignment horizontal="left" shrinkToFit="0" vertical="center" wrapText="1"/>
    </xf>
    <xf borderId="0" fillId="0" fontId="1" numFmtId="0" xfId="0" applyAlignment="1" applyFont="1">
      <alignment horizontal="center" vertical="center"/>
    </xf>
    <xf borderId="4" fillId="2" fontId="6" numFmtId="0" xfId="0" applyAlignment="1" applyBorder="1" applyFont="1">
      <alignment horizontal="center" shrinkToFit="0" vertical="center" wrapText="1"/>
    </xf>
    <xf borderId="8" fillId="2" fontId="2" numFmtId="0" xfId="0" applyAlignment="1" applyBorder="1" applyFont="1">
      <alignment horizontal="center" shrinkToFit="0" vertical="center" wrapText="1"/>
    </xf>
    <xf borderId="4" fillId="2" fontId="2" numFmtId="0" xfId="0" applyAlignment="1" applyBorder="1" applyFont="1">
      <alignment horizontal="center" shrinkToFit="0" vertical="center" wrapText="1"/>
    </xf>
    <xf borderId="4" fillId="2" fontId="2" numFmtId="0" xfId="0" applyAlignment="1" applyBorder="1" applyFont="1">
      <alignment horizontal="center" readingOrder="0" shrinkToFit="0" vertical="center" wrapText="1"/>
    </xf>
    <xf borderId="4" fillId="7" fontId="12" numFmtId="0" xfId="0" applyAlignment="1" applyBorder="1" applyFont="1">
      <alignment horizontal="center" vertical="center"/>
    </xf>
    <xf borderId="4" fillId="0" fontId="1" numFmtId="0" xfId="0" applyAlignment="1" applyBorder="1" applyFont="1">
      <alignment shrinkToFit="0" wrapText="1"/>
    </xf>
    <xf quotePrefix="1" borderId="4" fillId="7" fontId="12" numFmtId="16" xfId="0" applyAlignment="1" applyBorder="1" applyFont="1" applyNumberFormat="1">
      <alignment horizontal="center" vertical="center"/>
    </xf>
    <xf quotePrefix="1" borderId="1" fillId="7" fontId="12" numFmtId="0" xfId="0" applyAlignment="1" applyBorder="1" applyFont="1">
      <alignment horizontal="center" vertical="center"/>
    </xf>
    <xf borderId="9" fillId="0" fontId="12" numFmtId="0" xfId="0" applyBorder="1" applyFont="1"/>
    <xf borderId="10" fillId="2" fontId="2" numFmtId="0" xfId="0" applyAlignment="1" applyBorder="1" applyFont="1">
      <alignment horizontal="center" shrinkToFit="0" vertical="center" wrapText="1"/>
    </xf>
    <xf borderId="10" fillId="2" fontId="2" numFmtId="0" xfId="0" applyAlignment="1" applyBorder="1" applyFont="1">
      <alignment horizontal="center" shrinkToFit="0" wrapText="1"/>
    </xf>
    <xf borderId="11" fillId="2" fontId="2" numFmtId="0" xfId="0" applyAlignment="1" applyBorder="1" applyFont="1">
      <alignment horizontal="center"/>
    </xf>
    <xf borderId="12" fillId="2" fontId="2" numFmtId="0" xfId="0" applyAlignment="1" applyBorder="1" applyFont="1">
      <alignment horizontal="center"/>
    </xf>
    <xf borderId="13" fillId="2" fontId="2" numFmtId="0" xfId="0" applyAlignment="1" applyBorder="1" applyFont="1">
      <alignment horizontal="center"/>
    </xf>
    <xf borderId="12" fillId="2" fontId="2" numFmtId="0" xfId="0" applyAlignment="1" applyBorder="1" applyFont="1">
      <alignment horizontal="center" shrinkToFit="0" wrapText="1"/>
    </xf>
    <xf borderId="11" fillId="2" fontId="2" numFmtId="0" xfId="0" applyAlignment="1" applyBorder="1" applyFont="1">
      <alignment horizontal="center" shrinkToFit="0" wrapText="1"/>
    </xf>
    <xf borderId="0" fillId="0" fontId="1" numFmtId="0" xfId="0" applyAlignment="1" applyFont="1">
      <alignment horizontal="center" shrinkToFit="0" vertical="top" wrapText="1"/>
    </xf>
    <xf borderId="14" fillId="0" fontId="5" numFmtId="0" xfId="0" applyBorder="1" applyFont="1"/>
    <xf borderId="15" fillId="7" fontId="9" numFmtId="0" xfId="0" applyAlignment="1" applyBorder="1" applyFont="1">
      <alignment horizontal="center" shrinkToFit="0" vertical="top" wrapText="1"/>
    </xf>
    <xf borderId="16" fillId="7" fontId="9" numFmtId="0" xfId="0" applyAlignment="1" applyBorder="1" applyFont="1">
      <alignment horizontal="center" shrinkToFit="0" vertical="top" wrapText="1"/>
    </xf>
    <xf borderId="17" fillId="7" fontId="9" numFmtId="0" xfId="0" applyAlignment="1" applyBorder="1" applyFont="1">
      <alignment horizontal="center" shrinkToFit="0" vertical="top" wrapText="1"/>
    </xf>
    <xf borderId="18" fillId="5" fontId="4" numFmtId="0" xfId="0" applyBorder="1" applyFont="1"/>
    <xf borderId="19" fillId="3" fontId="1" numFmtId="0" xfId="0" applyAlignment="1" applyBorder="1" applyFont="1">
      <alignment horizontal="center"/>
    </xf>
    <xf borderId="20" fillId="3" fontId="4" numFmtId="0" xfId="0" applyAlignment="1" applyBorder="1" applyFont="1">
      <alignment horizontal="center"/>
    </xf>
    <xf borderId="21" fillId="3" fontId="4" numFmtId="0" xfId="0" applyAlignment="1" applyBorder="1" applyFont="1">
      <alignment horizontal="center"/>
    </xf>
    <xf borderId="22" fillId="3" fontId="4" numFmtId="0" xfId="0" applyBorder="1" applyFont="1"/>
    <xf borderId="23" fillId="3" fontId="1" numFmtId="0" xfId="0" applyAlignment="1" applyBorder="1" applyFont="1">
      <alignment horizontal="center"/>
    </xf>
    <xf borderId="24" fillId="3" fontId="4" numFmtId="0" xfId="0" applyAlignment="1" applyBorder="1" applyFont="1">
      <alignment horizontal="center"/>
    </xf>
    <xf borderId="25" fillId="3" fontId="4" numFmtId="0" xfId="0" applyAlignment="1" applyBorder="1" applyFont="1">
      <alignment horizontal="center"/>
    </xf>
    <xf borderId="22" fillId="3" fontId="13" numFmtId="0" xfId="0" applyBorder="1" applyFont="1"/>
    <xf borderId="23" fillId="3" fontId="14" numFmtId="0" xfId="0" applyAlignment="1" applyBorder="1" applyFont="1">
      <alignment horizontal="center"/>
    </xf>
    <xf borderId="26" fillId="3" fontId="13" numFmtId="0" xfId="0" applyAlignment="1" applyBorder="1" applyFont="1">
      <alignment horizontal="center"/>
    </xf>
    <xf borderId="22" fillId="3" fontId="13" numFmtId="0" xfId="0" applyAlignment="1" applyBorder="1" applyFont="1">
      <alignment horizontal="center"/>
    </xf>
    <xf borderId="23" fillId="3" fontId="13" numFmtId="0" xfId="0" applyAlignment="1" applyBorder="1" applyFont="1">
      <alignment horizontal="center"/>
    </xf>
    <xf borderId="27" fillId="3" fontId="4" numFmtId="0" xfId="0" applyBorder="1" applyFont="1"/>
    <xf borderId="28" fillId="3" fontId="14" numFmtId="0" xfId="0" applyAlignment="1" applyBorder="1" applyFont="1">
      <alignment horizontal="center"/>
    </xf>
    <xf borderId="29" fillId="3" fontId="13" numFmtId="0" xfId="0" applyAlignment="1" applyBorder="1" applyFont="1">
      <alignment horizontal="center"/>
    </xf>
    <xf borderId="27" fillId="3" fontId="13" numFmtId="0" xfId="0" applyAlignment="1" applyBorder="1" applyFont="1">
      <alignment horizontal="center"/>
    </xf>
    <xf borderId="28" fillId="3" fontId="13" numFmtId="0" xfId="0" applyAlignment="1" applyBorder="1" applyFont="1">
      <alignment horizontal="center"/>
    </xf>
    <xf borderId="0" fillId="0" fontId="1" numFmtId="0" xfId="0" applyAlignment="1" applyFont="1">
      <alignment horizontal="center"/>
    </xf>
    <xf borderId="0" fillId="0" fontId="4" numFmtId="0" xfId="0" applyAlignment="1" applyFont="1">
      <alignment horizontal="center"/>
    </xf>
    <xf borderId="30" fillId="0" fontId="13" numFmtId="0" xfId="0" applyBorder="1" applyFont="1"/>
    <xf borderId="0" fillId="0" fontId="14" numFmtId="0" xfId="0" applyAlignment="1" applyFont="1">
      <alignment horizontal="center"/>
    </xf>
    <xf borderId="30" fillId="6" fontId="4" numFmtId="0" xfId="0" applyAlignment="1" applyBorder="1" applyFont="1">
      <alignment horizontal="center"/>
    </xf>
    <xf borderId="0" fillId="0" fontId="14" numFmtId="0" xfId="0" applyFont="1"/>
    <xf borderId="30" fillId="8" fontId="1" numFmtId="0" xfId="0" applyAlignment="1" applyBorder="1" applyFill="1" applyFont="1">
      <alignment horizontal="center"/>
    </xf>
    <xf borderId="30" fillId="0" fontId="14" numFmtId="0" xfId="0" applyBorder="1" applyFont="1"/>
    <xf borderId="31" fillId="6" fontId="1" numFmtId="0" xfId="0" applyAlignment="1" applyBorder="1" applyFont="1">
      <alignment horizontal="center"/>
    </xf>
    <xf borderId="19" fillId="6" fontId="1" numFmtId="0" xfId="0" applyBorder="1" applyFont="1"/>
    <xf borderId="28" fillId="6" fontId="1" numFmtId="0" xfId="0" applyBorder="1" applyFont="1"/>
    <xf borderId="32" fillId="2" fontId="2" numFmtId="0" xfId="0" applyAlignment="1" applyBorder="1" applyFont="1">
      <alignment horizontal="center"/>
    </xf>
    <xf borderId="33" fillId="0" fontId="5" numFmtId="0" xfId="0" applyBorder="1" applyFont="1"/>
    <xf borderId="0" fillId="0" fontId="1" numFmtId="0" xfId="0" applyAlignment="1" applyFont="1">
      <alignment horizontal="right"/>
    </xf>
    <xf borderId="34" fillId="0" fontId="9" numFmtId="0" xfId="0" applyAlignment="1" applyBorder="1" applyFont="1">
      <alignment horizontal="right"/>
    </xf>
    <xf borderId="12" fillId="3" fontId="1" numFmtId="14" xfId="0" applyBorder="1" applyFont="1" applyNumberFormat="1"/>
    <xf borderId="35" fillId="0" fontId="9" numFmtId="0" xfId="0" applyAlignment="1" applyBorder="1" applyFont="1">
      <alignment horizontal="right"/>
    </xf>
    <xf borderId="25" fillId="3" fontId="1" numFmtId="14" xfId="0" applyBorder="1" applyFont="1" applyNumberFormat="1"/>
    <xf borderId="36" fillId="0" fontId="9" numFmtId="0" xfId="0" applyAlignment="1" applyBorder="1" applyFont="1">
      <alignment horizontal="right"/>
    </xf>
    <xf borderId="16" fillId="3" fontId="1" numFmtId="0" xfId="0" applyBorder="1" applyFont="1"/>
    <xf borderId="0" fillId="0" fontId="4" numFmtId="0" xfId="0" applyAlignment="1" applyFont="1">
      <alignment horizontal="right"/>
    </xf>
    <xf borderId="37" fillId="3" fontId="1" numFmtId="0" xfId="0" applyBorder="1" applyFont="1"/>
    <xf borderId="38" fillId="0" fontId="9" numFmtId="0" xfId="0" applyAlignment="1" applyBorder="1" applyFont="1">
      <alignment horizontal="right"/>
    </xf>
    <xf borderId="30" fillId="6" fontId="1" numFmtId="0" xfId="0" applyBorder="1" applyFont="1"/>
    <xf borderId="12" fillId="3" fontId="1" numFmtId="20" xfId="0" applyBorder="1" applyFont="1" applyNumberFormat="1"/>
    <xf borderId="25" fillId="3" fontId="1" numFmtId="20" xfId="0" applyBorder="1" applyFont="1" applyNumberFormat="1"/>
    <xf borderId="25" fillId="3" fontId="1" numFmtId="3" xfId="0" applyBorder="1" applyFont="1" applyNumberFormat="1"/>
    <xf borderId="36" fillId="0" fontId="9" numFmtId="0" xfId="0" applyAlignment="1" applyBorder="1" applyFont="1">
      <alignment horizontal="right" readingOrder="0"/>
    </xf>
    <xf borderId="16" fillId="3" fontId="1" numFmtId="3" xfId="0" applyBorder="1" applyFont="1" applyNumberFormat="1"/>
    <xf borderId="39" fillId="5" fontId="7" numFmtId="0" xfId="0" applyAlignment="1" applyBorder="1" applyFont="1">
      <alignment horizontal="center" shrinkToFit="0" vertical="center" wrapText="1"/>
    </xf>
    <xf borderId="40" fillId="0" fontId="5" numFmtId="0" xfId="0" applyBorder="1" applyFont="1"/>
    <xf borderId="41" fillId="0" fontId="5" numFmtId="0" xfId="0" applyBorder="1" applyFont="1"/>
    <xf borderId="1" fillId="0" fontId="1" numFmtId="0" xfId="0" applyBorder="1" applyFont="1"/>
    <xf borderId="1" fillId="2" fontId="15" numFmtId="0" xfId="0" applyAlignment="1" applyBorder="1" applyFont="1">
      <alignment horizontal="center" shrinkToFit="0" vertical="center" wrapText="1"/>
    </xf>
    <xf borderId="8" fillId="2" fontId="15" numFmtId="0" xfId="0" applyAlignment="1" applyBorder="1" applyFont="1">
      <alignment horizontal="center" shrinkToFit="0" vertical="center" wrapText="1"/>
    </xf>
    <xf borderId="1" fillId="2" fontId="15" numFmtId="0" xfId="0" applyAlignment="1" applyBorder="1" applyFont="1">
      <alignment horizontal="center" shrinkToFit="0" wrapText="1"/>
    </xf>
    <xf borderId="1" fillId="0" fontId="1" numFmtId="16" xfId="0" applyBorder="1" applyFont="1" applyNumberFormat="1"/>
    <xf borderId="4" fillId="0" fontId="1" numFmtId="0" xfId="0" applyBorder="1" applyFont="1"/>
    <xf borderId="42" fillId="5" fontId="7" numFmtId="0" xfId="0" applyAlignment="1" applyBorder="1" applyFont="1">
      <alignment horizontal="center" shrinkToFit="0" vertical="center" wrapText="1"/>
    </xf>
    <xf borderId="43" fillId="0" fontId="5" numFmtId="0" xfId="0" applyBorder="1" applyFont="1"/>
    <xf borderId="44" fillId="0" fontId="5" numFmtId="0" xfId="0" applyBorder="1" applyFont="1"/>
    <xf borderId="45" fillId="0" fontId="1" numFmtId="0" xfId="0" applyAlignment="1" applyBorder="1" applyFont="1">
      <alignment horizontal="center"/>
    </xf>
    <xf borderId="9" fillId="0" fontId="5" numFmtId="0" xfId="0" applyBorder="1" applyFont="1"/>
    <xf borderId="46" fillId="0" fontId="5" numFmtId="0" xfId="0" applyBorder="1" applyFont="1"/>
    <xf borderId="47" fillId="0" fontId="5" numFmtId="0" xfId="0" applyBorder="1" applyFont="1"/>
    <xf borderId="48" fillId="0" fontId="5" numFmtId="0" xfId="0" applyBorder="1" applyFont="1"/>
    <xf borderId="49" fillId="0" fontId="5" numFmtId="0" xfId="0" applyBorder="1" applyFont="1"/>
    <xf borderId="50" fillId="2" fontId="6" numFmtId="0" xfId="0" applyAlignment="1" applyBorder="1" applyFont="1">
      <alignment horizontal="left" shrinkToFit="0" vertical="center" wrapText="1"/>
    </xf>
    <xf borderId="51" fillId="0" fontId="5" numFmtId="0" xfId="0" applyBorder="1" applyFont="1"/>
    <xf borderId="52" fillId="0" fontId="5" numFmtId="0" xfId="0" applyBorder="1" applyFont="1"/>
    <xf borderId="53" fillId="5" fontId="7" numFmtId="0" xfId="0" applyAlignment="1" applyBorder="1" applyFont="1">
      <alignment horizontal="center" shrinkToFit="0" vertical="center" wrapText="1"/>
    </xf>
    <xf borderId="1" fillId="2" fontId="2" numFmtId="0" xfId="0" applyAlignment="1" applyBorder="1" applyFont="1">
      <alignment horizontal="center" shrinkToFit="0" wrapText="1"/>
    </xf>
    <xf borderId="1" fillId="0" fontId="16" numFmtId="0" xfId="0" applyAlignment="1" applyBorder="1" applyFont="1">
      <alignment horizontal="center" vertical="center"/>
    </xf>
    <xf borderId="54" fillId="2" fontId="3" numFmtId="0" xfId="0" applyBorder="1" applyFont="1"/>
    <xf borderId="55" fillId="2" fontId="2" numFmtId="0" xfId="0" applyAlignment="1" applyBorder="1" applyFont="1">
      <alignment vertical="center"/>
    </xf>
    <xf borderId="55" fillId="2" fontId="3" numFmtId="0" xfId="0" applyBorder="1" applyFont="1"/>
    <xf borderId="56" fillId="2" fontId="3" numFmtId="0" xfId="0" applyBorder="1" applyFont="1"/>
    <xf borderId="57" fillId="2" fontId="3" numFmtId="0" xfId="0" applyBorder="1" applyFont="1"/>
    <xf borderId="58" fillId="2" fontId="3" numFmtId="0" xfId="0" applyBorder="1" applyFont="1"/>
    <xf borderId="59" fillId="2" fontId="3" numFmtId="0" xfId="0" applyBorder="1" applyFont="1"/>
    <xf borderId="57" fillId="2" fontId="3" numFmtId="0" xfId="0" applyAlignment="1" applyBorder="1" applyFont="1">
      <alignment vertical="top"/>
    </xf>
    <xf borderId="50" fillId="2" fontId="3" numFmtId="0" xfId="0" applyAlignment="1" applyBorder="1" applyFont="1">
      <alignment shrinkToFit="0" vertical="top" wrapText="1"/>
    </xf>
    <xf borderId="60" fillId="0" fontId="5" numFmtId="0" xfId="0" applyBorder="1" applyFont="1"/>
    <xf borderId="58" fillId="2" fontId="3" numFmtId="0" xfId="0" applyAlignment="1" applyBorder="1" applyFont="1">
      <alignment vertical="top"/>
    </xf>
    <xf borderId="59" fillId="2" fontId="3" numFmtId="0" xfId="0" applyAlignment="1" applyBorder="1" applyFont="1">
      <alignment vertical="top"/>
    </xf>
    <xf borderId="58" fillId="2" fontId="3" numFmtId="0" xfId="0" applyAlignment="1" applyBorder="1" applyFont="1">
      <alignment shrinkToFit="0" vertical="top" wrapText="1"/>
    </xf>
    <xf borderId="59" fillId="2" fontId="3" numFmtId="0" xfId="0" applyAlignment="1" applyBorder="1" applyFont="1">
      <alignment shrinkToFit="0" vertical="top" wrapText="1"/>
    </xf>
    <xf borderId="61" fillId="2" fontId="3" numFmtId="0" xfId="0" applyAlignment="1" applyBorder="1" applyFont="1">
      <alignment vertical="top"/>
    </xf>
    <xf borderId="62" fillId="2" fontId="3" numFmtId="0" xfId="0" applyAlignment="1" applyBorder="1" applyFont="1">
      <alignment shrinkToFit="0" vertical="top" wrapText="1"/>
    </xf>
    <xf borderId="63" fillId="0" fontId="5" numFmtId="0" xfId="0" applyBorder="1" applyFont="1"/>
    <xf borderId="64" fillId="0" fontId="5" numFmtId="0" xfId="0" applyBorder="1" applyFont="1"/>
    <xf borderId="0" fillId="0" fontId="1" numFmtId="0" xfId="0" applyAlignment="1" applyFont="1">
      <alignment vertical="top"/>
    </xf>
    <xf borderId="0" fillId="0" fontId="17" numFmtId="0" xfId="0" applyAlignment="1" applyFont="1">
      <alignment readingOrder="0" vertical="center"/>
    </xf>
    <xf borderId="0" fillId="0" fontId="18" numFmtId="0" xfId="0" applyAlignment="1" applyFont="1">
      <alignment vertical="center"/>
    </xf>
    <xf borderId="30" fillId="0" fontId="9" numFmtId="0" xfId="0" applyAlignment="1" applyBorder="1" applyFont="1">
      <alignment horizontal="center" vertical="center"/>
    </xf>
    <xf borderId="4" fillId="2" fontId="3" numFmtId="0" xfId="0" applyAlignment="1" applyBorder="1" applyFont="1">
      <alignment shrinkToFit="0" vertical="center" wrapText="1"/>
    </xf>
    <xf borderId="1" fillId="0" fontId="12" numFmtId="0" xfId="0" applyAlignment="1" applyBorder="1" applyFont="1">
      <alignment horizontal="center" vertical="center"/>
    </xf>
    <xf borderId="65" fillId="0" fontId="5" numFmtId="0" xfId="0" applyBorder="1" applyFont="1"/>
    <xf borderId="1" fillId="0" fontId="1" numFmtId="0" xfId="0" applyAlignment="1" applyBorder="1" applyFont="1">
      <alignment vertical="center"/>
    </xf>
    <xf borderId="0" fillId="0" fontId="1" numFmtId="0" xfId="0" applyAlignment="1" applyFont="1">
      <alignment horizontal="left" shrinkToFit="0" vertical="center" wrapText="1"/>
    </xf>
    <xf borderId="66" fillId="2" fontId="2" numFmtId="0" xfId="0" applyAlignment="1" applyBorder="1" applyFont="1">
      <alignment horizontal="center" vertical="center"/>
    </xf>
    <xf borderId="67" fillId="0" fontId="5" numFmtId="0" xfId="0" applyBorder="1" applyFont="1"/>
    <xf borderId="4" fillId="0" fontId="9" numFmtId="0" xfId="0" applyAlignment="1" applyBorder="1" applyFont="1">
      <alignment horizontal="left" shrinkToFit="0" vertical="center" wrapText="1"/>
    </xf>
    <xf borderId="1" fillId="3" fontId="1" numFmtId="9" xfId="0" applyAlignment="1" applyBorder="1" applyFont="1" applyNumberFormat="1">
      <alignment horizontal="center" vertical="center"/>
    </xf>
    <xf borderId="0" fillId="0" fontId="4" numFmtId="0" xfId="0" applyAlignment="1" applyFont="1">
      <alignment horizontal="left" vertical="center"/>
    </xf>
    <xf borderId="0" fillId="0" fontId="9" numFmtId="0" xfId="0" applyAlignment="1" applyFont="1">
      <alignment vertical="center"/>
    </xf>
    <xf borderId="0" fillId="0" fontId="4" numFmtId="166" xfId="0" applyAlignment="1" applyFont="1" applyNumberFormat="1">
      <alignment vertical="center"/>
    </xf>
    <xf borderId="1" fillId="9" fontId="4" numFmtId="167" xfId="0" applyAlignment="1" applyBorder="1" applyFill="1" applyFont="1" applyNumberFormat="1">
      <alignment vertical="center"/>
    </xf>
    <xf borderId="1" fillId="0" fontId="4" numFmtId="167" xfId="0" applyAlignment="1" applyBorder="1" applyFont="1" applyNumberFormat="1">
      <alignment vertical="center"/>
    </xf>
    <xf borderId="0" fillId="0" fontId="9" numFmtId="166" xfId="0" applyAlignment="1" applyFont="1" applyNumberFormat="1">
      <alignment vertical="center"/>
    </xf>
    <xf borderId="1" fillId="9" fontId="9" numFmtId="167" xfId="0" applyAlignment="1" applyBorder="1" applyFont="1" applyNumberFormat="1">
      <alignment vertical="center"/>
    </xf>
    <xf borderId="68" fillId="2" fontId="19" numFmtId="0" xfId="0" applyAlignment="1" applyBorder="1" applyFont="1">
      <alignment horizontal="center" readingOrder="0" shrinkToFit="0" vertical="center" wrapText="1"/>
    </xf>
    <xf borderId="69" fillId="0" fontId="5" numFmtId="0" xfId="0" applyBorder="1" applyFont="1"/>
    <xf borderId="42" fillId="10" fontId="20" numFmtId="49" xfId="0" applyAlignment="1" applyBorder="1" applyFill="1" applyFont="1" applyNumberFormat="1">
      <alignment horizontal="center" vertical="center"/>
    </xf>
    <xf borderId="70" fillId="0" fontId="5" numFmtId="0" xfId="0" applyBorder="1" applyFont="1"/>
    <xf borderId="71" fillId="10" fontId="20" numFmtId="49" xfId="0" applyAlignment="1" applyBorder="1" applyFont="1" applyNumberFormat="1">
      <alignment horizontal="center" shrinkToFit="0" vertical="center" wrapText="1"/>
    </xf>
    <xf borderId="4" fillId="2" fontId="20" numFmtId="49" xfId="0" applyAlignment="1" applyBorder="1" applyFont="1" applyNumberFormat="1">
      <alignment horizontal="center" vertical="center"/>
    </xf>
    <xf borderId="71" fillId="11" fontId="20" numFmtId="10" xfId="0" applyAlignment="1" applyBorder="1" applyFill="1" applyFont="1" applyNumberFormat="1">
      <alignment horizontal="center" shrinkToFit="0" vertical="center" wrapText="1"/>
    </xf>
    <xf borderId="72" fillId="0" fontId="5" numFmtId="0" xfId="0" applyBorder="1" applyFont="1"/>
    <xf borderId="73" fillId="0" fontId="5" numFmtId="0" xfId="0" applyBorder="1" applyFont="1"/>
    <xf borderId="74" fillId="7" fontId="21" numFmtId="49" xfId="0" applyAlignment="1" applyBorder="1" applyFont="1" applyNumberFormat="1">
      <alignment horizontal="center" readingOrder="0" shrinkToFit="0" vertical="center" wrapText="1"/>
    </xf>
    <xf borderId="32" fillId="10" fontId="21" numFmtId="49" xfId="0" applyAlignment="1" applyBorder="1" applyFont="1" applyNumberFormat="1">
      <alignment horizontal="center" vertical="center"/>
    </xf>
    <xf borderId="32" fillId="10" fontId="21" numFmtId="49" xfId="0" applyAlignment="1" applyBorder="1" applyFont="1" applyNumberFormat="1">
      <alignment horizontal="center" shrinkToFit="0" vertical="center" wrapText="1"/>
    </xf>
    <xf borderId="75" fillId="0" fontId="5" numFmtId="0" xfId="0" applyBorder="1" applyFont="1"/>
    <xf borderId="10" fillId="7" fontId="22" numFmtId="49" xfId="0" applyAlignment="1" applyBorder="1" applyFont="1" applyNumberFormat="1">
      <alignment horizontal="center" shrinkToFit="0" vertical="center" wrapText="1"/>
    </xf>
    <xf borderId="2" fillId="12" fontId="23" numFmtId="49" xfId="0" applyAlignment="1" applyBorder="1" applyFill="1" applyFont="1" applyNumberFormat="1">
      <alignment horizontal="center" readingOrder="0" shrinkToFit="0" vertical="center" wrapText="1"/>
    </xf>
    <xf borderId="76" fillId="12" fontId="23" numFmtId="49" xfId="0" applyAlignment="1" applyBorder="1" applyFont="1" applyNumberFormat="1">
      <alignment horizontal="center" shrinkToFit="0" vertical="center" wrapText="1"/>
    </xf>
    <xf borderId="32" fillId="11" fontId="21" numFmtId="49" xfId="0" applyAlignment="1" applyBorder="1" applyFont="1" applyNumberFormat="1">
      <alignment horizontal="center" shrinkToFit="0" vertical="center" wrapText="1"/>
    </xf>
    <xf borderId="77" fillId="0" fontId="5" numFmtId="0" xfId="0" applyBorder="1" applyFont="1"/>
    <xf borderId="78" fillId="11" fontId="21" numFmtId="49" xfId="0" applyAlignment="1" applyBorder="1" applyFont="1" applyNumberFormat="1">
      <alignment horizontal="center" shrinkToFit="0" vertical="center" wrapText="1"/>
    </xf>
    <xf borderId="79" fillId="0" fontId="5" numFmtId="0" xfId="0" applyBorder="1" applyFont="1"/>
    <xf borderId="80" fillId="0" fontId="5" numFmtId="0" xfId="0" applyBorder="1" applyFont="1"/>
    <xf borderId="81" fillId="0" fontId="5" numFmtId="0" xfId="0" applyBorder="1" applyFont="1"/>
    <xf borderId="82" fillId="0" fontId="5" numFmtId="0" xfId="0" applyBorder="1" applyFont="1"/>
    <xf borderId="83" fillId="0" fontId="5" numFmtId="0" xfId="0" applyBorder="1" applyFont="1"/>
    <xf borderId="36" fillId="7" fontId="22" numFmtId="49" xfId="0" applyAlignment="1" applyBorder="1" applyFont="1" applyNumberFormat="1">
      <alignment horizontal="center" shrinkToFit="0" vertical="center" wrapText="1"/>
    </xf>
    <xf borderId="16" fillId="7" fontId="22" numFmtId="49" xfId="0" applyAlignment="1" applyBorder="1" applyFont="1" applyNumberFormat="1">
      <alignment horizontal="center" shrinkToFit="0" vertical="center" wrapText="1"/>
    </xf>
    <xf borderId="84" fillId="7" fontId="22" numFmtId="49" xfId="0" applyAlignment="1" applyBorder="1" applyFont="1" applyNumberFormat="1">
      <alignment horizontal="center" shrinkToFit="0" vertical="center" wrapText="1"/>
    </xf>
    <xf borderId="85" fillId="0" fontId="5" numFmtId="0" xfId="0" applyBorder="1" applyFont="1"/>
    <xf borderId="86" fillId="3" fontId="22" numFmtId="49" xfId="0" applyAlignment="1" applyBorder="1" applyFont="1" applyNumberFormat="1">
      <alignment horizontal="center" shrinkToFit="0" vertical="center" wrapText="1"/>
    </xf>
    <xf borderId="12" fillId="3" fontId="22" numFmtId="49" xfId="0" applyAlignment="1" applyBorder="1" applyFont="1" applyNumberFormat="1">
      <alignment horizontal="center" shrinkToFit="0" vertical="center" wrapText="1"/>
    </xf>
    <xf borderId="34" fillId="3" fontId="22" numFmtId="49" xfId="0" applyAlignment="1" applyBorder="1" applyFont="1" applyNumberFormat="1">
      <alignment horizontal="center" shrinkToFit="0" vertical="center" wrapText="1"/>
    </xf>
    <xf borderId="87" fillId="13" fontId="24" numFmtId="1" xfId="0" applyAlignment="1" applyBorder="1" applyFill="1" applyFont="1" applyNumberFormat="1">
      <alignment horizontal="center" vertical="center"/>
    </xf>
    <xf borderId="87" fillId="13" fontId="22" numFmtId="1" xfId="0" applyAlignment="1" applyBorder="1" applyFont="1" applyNumberFormat="1">
      <alignment horizontal="center" vertical="center"/>
    </xf>
    <xf borderId="1" fillId="13" fontId="25" numFmtId="1" xfId="0" applyAlignment="1" applyBorder="1" applyFont="1" applyNumberFormat="1">
      <alignment horizontal="center"/>
    </xf>
    <xf quotePrefix="1" borderId="87" fillId="13" fontId="25" numFmtId="1" xfId="0" applyAlignment="1" applyBorder="1" applyFont="1" applyNumberFormat="1">
      <alignment horizontal="center" shrinkToFit="0" vertical="center" wrapText="1"/>
    </xf>
    <xf borderId="87" fillId="13" fontId="25" numFmtId="1" xfId="0" applyAlignment="1" applyBorder="1" applyFont="1" applyNumberFormat="1">
      <alignment horizontal="center" shrinkToFit="0" vertical="center" wrapText="1"/>
    </xf>
    <xf borderId="88" fillId="0" fontId="26" numFmtId="0" xfId="0" applyAlignment="1" applyBorder="1" applyFont="1">
      <alignment vertical="center"/>
    </xf>
    <xf borderId="89" fillId="0" fontId="24" numFmtId="0" xfId="0" applyAlignment="1" applyBorder="1" applyFont="1">
      <alignment vertical="center"/>
    </xf>
    <xf borderId="89" fillId="13" fontId="24" numFmtId="38" xfId="0" applyAlignment="1" applyBorder="1" applyFont="1" applyNumberFormat="1">
      <alignment horizontal="right" vertical="center"/>
    </xf>
    <xf borderId="90" fillId="0" fontId="24" numFmtId="167" xfId="0" applyAlignment="1" applyBorder="1" applyFont="1" applyNumberFormat="1">
      <alignment vertical="center"/>
    </xf>
    <xf borderId="91" fillId="0" fontId="24" numFmtId="167" xfId="0" applyAlignment="1" applyBorder="1" applyFont="1" applyNumberFormat="1">
      <alignment horizontal="right" vertical="center"/>
    </xf>
    <xf borderId="89" fillId="0" fontId="24" numFmtId="38" xfId="0" applyAlignment="1" applyBorder="1" applyFont="1" applyNumberFormat="1">
      <alignment horizontal="right" shrinkToFit="0" vertical="center" wrapText="1"/>
    </xf>
    <xf borderId="91" fillId="0" fontId="24" numFmtId="167" xfId="0" applyAlignment="1" applyBorder="1" applyFont="1" applyNumberFormat="1">
      <alignment horizontal="right" shrinkToFit="0" vertical="center" wrapText="1"/>
    </xf>
    <xf borderId="92" fillId="0" fontId="24" numFmtId="167" xfId="0" applyAlignment="1" applyBorder="1" applyFont="1" applyNumberFormat="1">
      <alignment vertical="center"/>
    </xf>
    <xf borderId="89" fillId="0" fontId="24" numFmtId="167" xfId="0" applyAlignment="1" applyBorder="1" applyFont="1" applyNumberFormat="1">
      <alignment horizontal="right" shrinkToFit="0" vertical="center" wrapText="1"/>
    </xf>
    <xf borderId="89" fillId="0" fontId="24" numFmtId="167" xfId="0" applyAlignment="1" applyBorder="1" applyFont="1" applyNumberFormat="1">
      <alignment horizontal="right" vertical="center"/>
    </xf>
    <xf borderId="93" fillId="0" fontId="26" numFmtId="0" xfId="0" applyAlignment="1" applyBorder="1" applyFont="1">
      <alignment vertical="center"/>
    </xf>
    <xf borderId="94" fillId="0" fontId="24" numFmtId="0" xfId="0" applyAlignment="1" applyBorder="1" applyFont="1">
      <alignment vertical="center"/>
    </xf>
    <xf borderId="95" fillId="13" fontId="24" numFmtId="38" xfId="0" applyAlignment="1" applyBorder="1" applyFont="1" applyNumberFormat="1">
      <alignment horizontal="right" vertical="center"/>
    </xf>
    <xf borderId="96" fillId="0" fontId="24" numFmtId="167" xfId="0" applyAlignment="1" applyBorder="1" applyFont="1" applyNumberFormat="1">
      <alignment vertical="center"/>
    </xf>
    <xf borderId="97" fillId="0" fontId="24" numFmtId="167" xfId="0" applyAlignment="1" applyBorder="1" applyFont="1" applyNumberFormat="1">
      <alignment horizontal="right" vertical="center"/>
    </xf>
    <xf borderId="94" fillId="0" fontId="24" numFmtId="38" xfId="0" applyAlignment="1" applyBorder="1" applyFont="1" applyNumberFormat="1">
      <alignment horizontal="right" shrinkToFit="0" vertical="center" wrapText="1"/>
    </xf>
    <xf borderId="97" fillId="0" fontId="24" numFmtId="167" xfId="0" applyAlignment="1" applyBorder="1" applyFont="1" applyNumberFormat="1">
      <alignment horizontal="right" shrinkToFit="0" vertical="center" wrapText="1"/>
    </xf>
    <xf borderId="98" fillId="0" fontId="24" numFmtId="167" xfId="0" applyAlignment="1" applyBorder="1" applyFont="1" applyNumberFormat="1">
      <alignment vertical="center"/>
    </xf>
    <xf borderId="94" fillId="0" fontId="24" numFmtId="167" xfId="0" applyAlignment="1" applyBorder="1" applyFont="1" applyNumberFormat="1">
      <alignment horizontal="right" shrinkToFit="0" vertical="center" wrapText="1"/>
    </xf>
    <xf borderId="94" fillId="0" fontId="24" numFmtId="167" xfId="0" applyAlignment="1" applyBorder="1" applyFont="1" applyNumberFormat="1">
      <alignment horizontal="right" vertical="center"/>
    </xf>
    <xf borderId="99" fillId="0" fontId="26" numFmtId="0" xfId="0" applyAlignment="1" applyBorder="1" applyFont="1">
      <alignment vertical="center"/>
    </xf>
    <xf borderId="100" fillId="0" fontId="24" numFmtId="0" xfId="0" applyAlignment="1" applyBorder="1" applyFont="1">
      <alignment vertical="center"/>
    </xf>
    <xf borderId="101" fillId="13" fontId="24" numFmtId="38" xfId="0" applyAlignment="1" applyBorder="1" applyFont="1" applyNumberFormat="1">
      <alignment horizontal="right" vertical="center"/>
    </xf>
    <xf borderId="102" fillId="0" fontId="24" numFmtId="167" xfId="0" applyAlignment="1" applyBorder="1" applyFont="1" applyNumberFormat="1">
      <alignment vertical="center"/>
    </xf>
    <xf borderId="103" fillId="0" fontId="24" numFmtId="167" xfId="0" applyAlignment="1" applyBorder="1" applyFont="1" applyNumberFormat="1">
      <alignment horizontal="right" vertical="center"/>
    </xf>
    <xf borderId="100" fillId="0" fontId="24" numFmtId="38" xfId="0" applyAlignment="1" applyBorder="1" applyFont="1" applyNumberFormat="1">
      <alignment horizontal="right" shrinkToFit="0" vertical="center" wrapText="1"/>
    </xf>
    <xf borderId="103" fillId="0" fontId="24" numFmtId="167" xfId="0" applyAlignment="1" applyBorder="1" applyFont="1" applyNumberFormat="1">
      <alignment horizontal="right" shrinkToFit="0" vertical="center" wrapText="1"/>
    </xf>
    <xf borderId="104" fillId="0" fontId="24" numFmtId="167" xfId="0" applyAlignment="1" applyBorder="1" applyFont="1" applyNumberFormat="1">
      <alignment vertical="center"/>
    </xf>
    <xf borderId="100" fillId="0" fontId="24" numFmtId="167" xfId="0" applyAlignment="1" applyBorder="1" applyFont="1" applyNumberFormat="1">
      <alignment horizontal="right" shrinkToFit="0" vertical="center" wrapText="1"/>
    </xf>
    <xf borderId="100" fillId="0" fontId="24" numFmtId="167" xfId="0" applyAlignment="1" applyBorder="1" applyFont="1" applyNumberFormat="1">
      <alignment horizontal="right" vertical="center"/>
    </xf>
    <xf borderId="105" fillId="0" fontId="24" numFmtId="167" xfId="0" applyAlignment="1" applyBorder="1" applyFont="1" applyNumberFormat="1">
      <alignment vertical="center"/>
    </xf>
    <xf borderId="106" fillId="0" fontId="24" numFmtId="167" xfId="0" applyAlignment="1" applyBorder="1" applyFont="1" applyNumberFormat="1">
      <alignment vertical="center"/>
    </xf>
    <xf borderId="107" fillId="0" fontId="22" numFmtId="0" xfId="0" applyAlignment="1" applyBorder="1" applyFont="1">
      <alignment horizontal="left" vertical="center"/>
    </xf>
    <xf borderId="108" fillId="0" fontId="5" numFmtId="0" xfId="0" applyBorder="1" applyFont="1"/>
    <xf borderId="109" fillId="5" fontId="22" numFmtId="38" xfId="0" applyAlignment="1" applyBorder="1" applyFont="1" applyNumberFormat="1">
      <alignment horizontal="right" shrinkToFit="0" vertical="center" wrapText="1"/>
    </xf>
    <xf borderId="110" fillId="0" fontId="27" numFmtId="167" xfId="0" applyAlignment="1" applyBorder="1" applyFont="1" applyNumberFormat="1">
      <alignment horizontal="right" vertical="center"/>
    </xf>
    <xf borderId="110" fillId="0" fontId="22" numFmtId="167" xfId="0" applyAlignment="1" applyBorder="1" applyFont="1" applyNumberFormat="1">
      <alignment horizontal="right" shrinkToFit="0" vertical="center" wrapText="1"/>
    </xf>
    <xf borderId="109" fillId="0" fontId="22" numFmtId="38" xfId="0" applyAlignment="1" applyBorder="1" applyFont="1" applyNumberFormat="1">
      <alignment horizontal="right" vertical="center"/>
    </xf>
    <xf borderId="110" fillId="0" fontId="27" numFmtId="167" xfId="0" applyAlignment="1" applyBorder="1" applyFont="1" applyNumberFormat="1">
      <alignment horizontal="right" shrinkToFit="0" vertical="center" wrapText="1"/>
    </xf>
    <xf borderId="109" fillId="0" fontId="22" numFmtId="165" xfId="0" applyAlignment="1" applyBorder="1" applyFont="1" applyNumberFormat="1">
      <alignment horizontal="right" vertical="center"/>
    </xf>
    <xf borderId="110" fillId="0" fontId="22" numFmtId="167" xfId="0" applyAlignment="1" applyBorder="1" applyFont="1" applyNumberFormat="1">
      <alignment horizontal="right" vertical="center"/>
    </xf>
    <xf borderId="111" fillId="0" fontId="27" numFmtId="167" xfId="0" applyAlignment="1" applyBorder="1" applyFont="1" applyNumberFormat="1">
      <alignment horizontal="center" shrinkToFit="0" vertical="center" wrapText="1"/>
    </xf>
    <xf borderId="112" fillId="0" fontId="5" numFmtId="0" xfId="0" applyBorder="1" applyFont="1"/>
    <xf borderId="0" fillId="0" fontId="27" numFmtId="0" xfId="0" applyFont="1"/>
    <xf borderId="68" fillId="2" fontId="19" numFmtId="0" xfId="0" applyAlignment="1" applyBorder="1" applyFont="1">
      <alignment horizontal="center" shrinkToFit="0" vertical="center" wrapText="1"/>
    </xf>
    <xf borderId="113" fillId="10" fontId="20" numFmtId="49" xfId="0" applyAlignment="1" applyBorder="1" applyFont="1" applyNumberFormat="1">
      <alignment horizontal="center" vertical="center"/>
    </xf>
    <xf borderId="113" fillId="0" fontId="5" numFmtId="0" xfId="0" applyBorder="1" applyFont="1"/>
    <xf borderId="114" fillId="0" fontId="5" numFmtId="0" xfId="0" applyBorder="1" applyFont="1"/>
    <xf borderId="113" fillId="10" fontId="20" numFmtId="49" xfId="0" applyAlignment="1" applyBorder="1" applyFont="1" applyNumberFormat="1">
      <alignment horizontal="center" shrinkToFit="0" vertical="center" wrapText="1"/>
    </xf>
    <xf borderId="5" fillId="2" fontId="20" numFmtId="49" xfId="0" applyAlignment="1" applyBorder="1" applyFont="1" applyNumberFormat="1">
      <alignment horizontal="center" vertical="center"/>
    </xf>
    <xf borderId="113" fillId="11" fontId="20" numFmtId="10" xfId="0" applyAlignment="1" applyBorder="1" applyFont="1" applyNumberFormat="1">
      <alignment horizontal="center" shrinkToFit="0" vertical="center" wrapText="1"/>
    </xf>
    <xf borderId="73" fillId="7" fontId="28" numFmtId="49" xfId="0" applyAlignment="1" applyBorder="1" applyFont="1" applyNumberFormat="1">
      <alignment horizontal="center" readingOrder="0" shrinkToFit="0" vertical="center" wrapText="1"/>
    </xf>
    <xf borderId="48" fillId="10" fontId="29" numFmtId="49" xfId="0" applyAlignment="1" applyBorder="1" applyFont="1" applyNumberFormat="1">
      <alignment horizontal="center" vertical="center"/>
    </xf>
    <xf borderId="115" fillId="0" fontId="5" numFmtId="0" xfId="0" applyBorder="1" applyFont="1"/>
    <xf borderId="48" fillId="10" fontId="29" numFmtId="49" xfId="0" applyAlignment="1" applyBorder="1" applyFont="1" applyNumberFormat="1">
      <alignment horizontal="center" shrinkToFit="0" vertical="center" wrapText="1"/>
    </xf>
    <xf borderId="73" fillId="7" fontId="30" numFmtId="49" xfId="0" applyAlignment="1" applyBorder="1" applyFont="1" applyNumberFormat="1">
      <alignment horizontal="center" shrinkToFit="0" vertical="center" wrapText="1"/>
    </xf>
    <xf borderId="116" fillId="12" fontId="31" numFmtId="49" xfId="0" applyAlignment="1" applyBorder="1" applyFont="1" applyNumberFormat="1">
      <alignment horizontal="center" shrinkToFit="0" vertical="center" wrapText="1"/>
    </xf>
    <xf borderId="117" fillId="12" fontId="31" numFmtId="49" xfId="0" applyAlignment="1" applyBorder="1" applyFont="1" applyNumberFormat="1">
      <alignment horizontal="center" shrinkToFit="0" vertical="center" wrapText="1"/>
    </xf>
    <xf borderId="118" fillId="11" fontId="29" numFmtId="49" xfId="0" applyAlignment="1" applyBorder="1" applyFont="1" applyNumberFormat="1">
      <alignment horizontal="center" shrinkToFit="0" vertical="center" wrapText="1"/>
    </xf>
    <xf borderId="118" fillId="0" fontId="5" numFmtId="0" xfId="0" applyBorder="1" applyFont="1"/>
    <xf borderId="119" fillId="7" fontId="30" numFmtId="49" xfId="0" applyAlignment="1" applyBorder="1" applyFont="1" applyNumberFormat="1">
      <alignment horizontal="center" shrinkToFit="0" vertical="center" wrapText="1"/>
    </xf>
    <xf borderId="82" fillId="7" fontId="30" numFmtId="49" xfId="0" applyAlignment="1" applyBorder="1" applyFont="1" applyNumberFormat="1">
      <alignment horizontal="center" shrinkToFit="0" vertical="center" wrapText="1"/>
    </xf>
    <xf borderId="120" fillId="0" fontId="5" numFmtId="0" xfId="0" applyBorder="1" applyFont="1"/>
    <xf borderId="49" fillId="3" fontId="30" numFmtId="49" xfId="0" applyAlignment="1" applyBorder="1" applyFont="1" applyNumberFormat="1">
      <alignment horizontal="center" shrinkToFit="0" vertical="center" wrapText="1"/>
    </xf>
    <xf borderId="115" fillId="3" fontId="30" numFmtId="49" xfId="0" applyAlignment="1" applyBorder="1" applyFont="1" applyNumberFormat="1">
      <alignment horizontal="center" shrinkToFit="0" vertical="center" wrapText="1"/>
    </xf>
    <xf borderId="3" fillId="13" fontId="32" numFmtId="1" xfId="0" applyBorder="1" applyFont="1" applyNumberFormat="1"/>
    <xf borderId="49" fillId="13" fontId="32" numFmtId="1" xfId="0" applyBorder="1" applyFont="1" applyNumberFormat="1"/>
    <xf borderId="49" fillId="13" fontId="30" numFmtId="1" xfId="0" applyAlignment="1" applyBorder="1" applyFont="1" applyNumberFormat="1">
      <alignment horizontal="center"/>
    </xf>
    <xf borderId="3" fillId="13" fontId="32" numFmtId="1" xfId="0" applyAlignment="1" applyBorder="1" applyFont="1" applyNumberFormat="1">
      <alignment vertical="bottom"/>
    </xf>
    <xf quotePrefix="1" borderId="49" fillId="13" fontId="25" numFmtId="1" xfId="0" applyAlignment="1" applyBorder="1" applyFont="1" applyNumberFormat="1">
      <alignment horizontal="center" shrinkToFit="0" wrapText="1"/>
    </xf>
    <xf borderId="88" fillId="0" fontId="24" numFmtId="0" xfId="0" applyAlignment="1" applyBorder="1" applyFont="1">
      <alignment vertical="center"/>
    </xf>
    <xf borderId="93" fillId="0" fontId="24" numFmtId="0" xfId="0" applyAlignment="1" applyBorder="1" applyFont="1">
      <alignment vertical="center"/>
    </xf>
    <xf borderId="99" fillId="0" fontId="24" numFmtId="0" xfId="0" applyAlignment="1" applyBorder="1" applyFont="1">
      <alignment vertical="center"/>
    </xf>
    <xf borderId="0" fillId="0" fontId="26" numFmtId="0" xfId="0" applyFont="1"/>
    <xf borderId="3" fillId="13" fontId="32" numFmtId="1" xfId="0" applyAlignment="1" applyBorder="1" applyFont="1" applyNumberFormat="1">
      <alignment vertical="center"/>
    </xf>
    <xf borderId="49" fillId="13" fontId="32" numFmtId="1" xfId="0" applyAlignment="1" applyBorder="1" applyFont="1" applyNumberFormat="1">
      <alignment vertical="center"/>
    </xf>
    <xf borderId="49" fillId="13" fontId="30" numFmtId="1" xfId="0" applyAlignment="1" applyBorder="1" applyFont="1" applyNumberFormat="1">
      <alignment horizontal="center" vertical="center"/>
    </xf>
    <xf borderId="0" fillId="0" fontId="26" numFmtId="0" xfId="0" applyAlignment="1" applyFont="1">
      <alignment vertical="center"/>
    </xf>
    <xf quotePrefix="1" borderId="49" fillId="13" fontId="25" numFmtId="1" xfId="0" applyAlignment="1" applyBorder="1" applyFont="1" applyNumberFormat="1">
      <alignment horizontal="center" shrinkToFit="0" vertical="center" wrapText="1"/>
    </xf>
    <xf borderId="0" fillId="0" fontId="33" numFmtId="0" xfId="0" applyFont="1"/>
    <xf borderId="73" fillId="7" fontId="28" numFmtId="49" xfId="0" applyAlignment="1" applyBorder="1" applyFont="1" applyNumberFormat="1">
      <alignment horizontal="center" shrinkToFit="0" vertical="center" wrapText="1"/>
    </xf>
    <xf borderId="109" fillId="5" fontId="27" numFmtId="38" xfId="0" applyAlignment="1" applyBorder="1" applyFont="1" applyNumberFormat="1">
      <alignment horizontal="right" shrinkToFit="0" vertical="center" wrapText="1"/>
    </xf>
    <xf borderId="0" fillId="0" fontId="12" numFmtId="0" xfId="0" applyAlignment="1" applyFont="1">
      <alignment horizontal="center" vertical="center"/>
    </xf>
    <xf borderId="118" fillId="0" fontId="1" numFmtId="0" xfId="0" applyAlignment="1" applyBorder="1" applyFont="1">
      <alignment horizontal="left" shrinkToFit="0" vertical="center" wrapText="1"/>
    </xf>
    <xf borderId="121" fillId="2" fontId="2" numFmtId="0" xfId="0" applyAlignment="1" applyBorder="1" applyFont="1">
      <alignment horizontal="left" vertical="center"/>
    </xf>
    <xf borderId="122" fillId="2" fontId="2" numFmtId="167" xfId="0" applyAlignment="1" applyBorder="1" applyFont="1" applyNumberFormat="1">
      <alignment vertical="center"/>
    </xf>
    <xf borderId="11" fillId="2" fontId="3" numFmtId="0" xfId="0" applyAlignment="1" applyBorder="1" applyFont="1">
      <alignment horizontal="left" vertical="center"/>
    </xf>
    <xf borderId="35" fillId="0" fontId="4" numFmtId="0" xfId="0" applyAlignment="1" applyBorder="1" applyFont="1">
      <alignment horizontal="left" vertical="center"/>
    </xf>
    <xf borderId="1" fillId="3" fontId="4" numFmtId="167" xfId="0" applyAlignment="1" applyBorder="1" applyFont="1" applyNumberFormat="1">
      <alignment vertical="center"/>
    </xf>
    <xf borderId="25" fillId="3" fontId="4" numFmtId="0" xfId="0" applyAlignment="1" applyBorder="1" applyFont="1">
      <alignment vertical="center"/>
    </xf>
    <xf borderId="35" fillId="3" fontId="4" numFmtId="0" xfId="0" applyAlignment="1" applyBorder="1" applyFont="1">
      <alignment horizontal="left" vertical="center"/>
    </xf>
    <xf borderId="36" fillId="9" fontId="9" numFmtId="0" xfId="0" applyAlignment="1" applyBorder="1" applyFont="1">
      <alignment horizontal="left" vertical="center"/>
    </xf>
    <xf borderId="84" fillId="9" fontId="9" numFmtId="167" xfId="0" applyAlignment="1" applyBorder="1" applyFont="1" applyNumberFormat="1">
      <alignment vertical="center"/>
    </xf>
    <xf borderId="123" fillId="9" fontId="4" numFmtId="0" xfId="0" applyAlignment="1" applyBorder="1" applyFont="1">
      <alignment horizontal="left" vertical="center"/>
    </xf>
    <xf borderId="25" fillId="0" fontId="4" numFmtId="0" xfId="0" applyAlignment="1" applyBorder="1" applyFont="1">
      <alignment vertical="center"/>
    </xf>
    <xf borderId="121" fillId="2" fontId="9" numFmtId="0" xfId="0" applyAlignment="1" applyBorder="1" applyFont="1">
      <alignment horizontal="left" vertical="center"/>
    </xf>
    <xf borderId="122" fillId="2" fontId="9" numFmtId="167" xfId="0" applyAlignment="1" applyBorder="1" applyFont="1" applyNumberFormat="1">
      <alignment vertical="center"/>
    </xf>
    <xf borderId="124" fillId="2" fontId="4" numFmtId="0" xfId="0" applyAlignment="1" applyBorder="1" applyFont="1">
      <alignment horizontal="left" vertical="center"/>
    </xf>
    <xf borderId="125" fillId="0" fontId="9" numFmtId="0" xfId="0" applyAlignment="1" applyBorder="1" applyFont="1">
      <alignment horizontal="left" vertical="center"/>
    </xf>
    <xf borderId="5" fillId="0" fontId="4" numFmtId="0" xfId="0" applyAlignment="1" applyBorder="1" applyFont="1">
      <alignment vertical="center"/>
    </xf>
    <xf borderId="126" fillId="0" fontId="4" numFmtId="0" xfId="0" applyAlignment="1" applyBorder="1" applyFont="1">
      <alignment vertical="center"/>
    </xf>
    <xf borderId="35" fillId="9" fontId="9" numFmtId="0" xfId="0" applyAlignment="1" applyBorder="1" applyFont="1">
      <alignment horizontal="left" vertical="center"/>
    </xf>
    <xf borderId="25" fillId="9" fontId="9" numFmtId="0" xfId="0" applyAlignment="1" applyBorder="1" applyFont="1">
      <alignment horizontal="left" vertical="center"/>
    </xf>
    <xf borderId="72" fillId="0" fontId="4" numFmtId="0" xfId="0" applyAlignment="1" applyBorder="1" applyFont="1">
      <alignment horizontal="left"/>
    </xf>
    <xf borderId="73" fillId="0" fontId="4" numFmtId="0" xfId="0" applyBorder="1" applyFont="1"/>
    <xf borderId="16" fillId="9" fontId="4" numFmtId="0" xfId="0" applyAlignment="1" applyBorder="1" applyFont="1">
      <alignment horizontal="left" vertical="center"/>
    </xf>
    <xf borderId="0" fillId="0" fontId="26" numFmtId="0" xfId="0" applyAlignment="1" applyFont="1">
      <alignment horizontal="center" vertical="center"/>
    </xf>
    <xf borderId="0" fillId="0" fontId="26" numFmtId="0" xfId="0" applyAlignment="1" applyFont="1">
      <alignment horizontal="left" shrinkToFit="0" vertical="center" wrapText="1"/>
    </xf>
    <xf borderId="0" fillId="0" fontId="24" numFmtId="0" xfId="0" applyAlignment="1" applyFont="1">
      <alignment horizontal="left" shrinkToFit="0" vertical="center" wrapText="1"/>
    </xf>
    <xf borderId="30" fillId="0" fontId="22" numFmtId="0" xfId="0" applyAlignment="1" applyBorder="1" applyFont="1">
      <alignment horizontal="center" vertical="center"/>
    </xf>
    <xf borderId="78" fillId="0" fontId="22" numFmtId="0" xfId="0" applyAlignment="1" applyBorder="1" applyFont="1">
      <alignment horizontal="center" shrinkToFit="0" vertical="center" wrapText="1"/>
    </xf>
    <xf borderId="127" fillId="0" fontId="22" numFmtId="0" xfId="0" applyAlignment="1" applyBorder="1" applyFont="1">
      <alignment horizontal="center" shrinkToFit="0" vertical="center" wrapText="1"/>
    </xf>
    <xf borderId="128" fillId="2" fontId="21" numFmtId="0" xfId="0" applyAlignment="1" applyBorder="1" applyFont="1">
      <alignment horizontal="left" shrinkToFit="0" vertical="center" wrapText="1"/>
    </xf>
    <xf borderId="54" fillId="2" fontId="34" numFmtId="0" xfId="0" applyAlignment="1" applyBorder="1" applyFont="1">
      <alignment horizontal="center" vertical="center"/>
    </xf>
    <xf borderId="56" fillId="2" fontId="34" numFmtId="0" xfId="0" applyAlignment="1" applyBorder="1" applyFont="1">
      <alignment horizontal="center" vertical="center"/>
    </xf>
    <xf borderId="57" fillId="2" fontId="34" numFmtId="167" xfId="0" applyAlignment="1" applyBorder="1" applyFont="1" applyNumberFormat="1">
      <alignment vertical="center"/>
    </xf>
    <xf borderId="59" fillId="2" fontId="34" numFmtId="0" xfId="0" applyAlignment="1" applyBorder="1" applyFont="1">
      <alignment horizontal="left" shrinkToFit="0" vertical="center" wrapText="1"/>
    </xf>
    <xf borderId="129" fillId="0" fontId="24" numFmtId="0" xfId="0" applyAlignment="1" applyBorder="1" applyFont="1">
      <alignment horizontal="left" shrinkToFit="0" vertical="center" wrapText="1"/>
    </xf>
    <xf borderId="72" fillId="0" fontId="24" numFmtId="0" xfId="0" applyAlignment="1" applyBorder="1" applyFont="1">
      <alignment horizontal="center" vertical="center"/>
    </xf>
    <xf borderId="73" fillId="0" fontId="24" numFmtId="0" xfId="0" applyAlignment="1" applyBorder="1" applyFont="1">
      <alignment horizontal="center" vertical="center"/>
    </xf>
    <xf borderId="57" fillId="3" fontId="26" numFmtId="167" xfId="0" applyAlignment="1" applyBorder="1" applyFont="1" applyNumberFormat="1">
      <alignment vertical="center"/>
    </xf>
    <xf borderId="59" fillId="3" fontId="26" numFmtId="0" xfId="0" applyAlignment="1" applyBorder="1" applyFont="1">
      <alignment horizontal="left" shrinkToFit="0" vertical="center" wrapText="1"/>
    </xf>
    <xf borderId="72" fillId="0" fontId="26" numFmtId="167" xfId="0" applyAlignment="1" applyBorder="1" applyFont="1" applyNumberFormat="1">
      <alignment vertical="center"/>
    </xf>
    <xf borderId="73" fillId="0" fontId="26" numFmtId="0" xfId="0" applyAlignment="1" applyBorder="1" applyFont="1">
      <alignment horizontal="left" shrinkToFit="0" vertical="center" wrapText="1"/>
    </xf>
    <xf borderId="59" fillId="3" fontId="26" numFmtId="166" xfId="0" applyAlignment="1" applyBorder="1" applyFont="1" applyNumberFormat="1">
      <alignment horizontal="left" shrinkToFit="0" vertical="center" wrapText="1"/>
    </xf>
    <xf borderId="130" fillId="3" fontId="24" numFmtId="0" xfId="0" applyAlignment="1" applyBorder="1" applyFont="1">
      <alignment horizontal="left" shrinkToFit="0" vertical="center" wrapText="1"/>
    </xf>
    <xf borderId="59" fillId="3" fontId="24" numFmtId="0" xfId="0" applyAlignment="1" applyBorder="1" applyFont="1">
      <alignment horizontal="center" vertical="center"/>
    </xf>
    <xf borderId="130" fillId="2" fontId="21" numFmtId="0" xfId="0" applyAlignment="1" applyBorder="1" applyFont="1">
      <alignment horizontal="left" shrinkToFit="0" vertical="center" wrapText="1"/>
    </xf>
    <xf borderId="57" fillId="2" fontId="34" numFmtId="0" xfId="0" applyAlignment="1" applyBorder="1" applyFont="1">
      <alignment horizontal="center" vertical="center"/>
    </xf>
    <xf borderId="59" fillId="2" fontId="34" numFmtId="0" xfId="0" applyAlignment="1" applyBorder="1" applyFont="1">
      <alignment horizontal="center" vertical="center"/>
    </xf>
    <xf borderId="57" fillId="9" fontId="27" numFmtId="167" xfId="0" applyAlignment="1" applyBorder="1" applyFont="1" applyNumberFormat="1">
      <alignment vertical="center"/>
    </xf>
    <xf borderId="59" fillId="2" fontId="26" numFmtId="0" xfId="0" applyAlignment="1" applyBorder="1" applyFont="1">
      <alignment horizontal="left" shrinkToFit="0" vertical="center" wrapText="1"/>
    </xf>
    <xf borderId="129" fillId="0" fontId="26" numFmtId="0" xfId="0" applyAlignment="1" applyBorder="1" applyFont="1">
      <alignment horizontal="left" vertical="center"/>
    </xf>
    <xf borderId="72" fillId="0" fontId="26" numFmtId="0" xfId="0" applyAlignment="1" applyBorder="1" applyFont="1">
      <alignment horizontal="center" vertical="center"/>
    </xf>
    <xf borderId="73" fillId="0" fontId="26" numFmtId="0" xfId="0" applyAlignment="1" applyBorder="1" applyFont="1">
      <alignment horizontal="center" vertical="center"/>
    </xf>
    <xf borderId="57" fillId="2" fontId="26" numFmtId="167" xfId="0" applyAlignment="1" applyBorder="1" applyFont="1" applyNumberFormat="1">
      <alignment vertical="center"/>
    </xf>
    <xf borderId="129" fillId="0" fontId="35" numFmtId="0" xfId="0" applyAlignment="1" applyBorder="1" applyFont="1">
      <alignment horizontal="left" shrinkToFit="0" vertical="center" wrapText="1"/>
    </xf>
    <xf borderId="72" fillId="0" fontId="35" numFmtId="0" xfId="0" applyAlignment="1" applyBorder="1" applyFont="1">
      <alignment horizontal="center" vertical="center"/>
    </xf>
    <xf borderId="73" fillId="0" fontId="35" numFmtId="0" xfId="0" applyAlignment="1" applyBorder="1" applyFont="1">
      <alignment horizontal="center" vertical="center"/>
    </xf>
    <xf borderId="59" fillId="3" fontId="34" numFmtId="0" xfId="0" applyAlignment="1" applyBorder="1" applyFont="1">
      <alignment horizontal="left" shrinkToFit="0" vertical="center" wrapText="1"/>
    </xf>
    <xf borderId="130" fillId="3" fontId="35" numFmtId="0" xfId="0" applyAlignment="1" applyBorder="1" applyFont="1">
      <alignment horizontal="left" shrinkToFit="0" vertical="center" wrapText="1"/>
    </xf>
    <xf borderId="59" fillId="3" fontId="35" numFmtId="0" xfId="0" applyAlignment="1" applyBorder="1" applyFont="1">
      <alignment horizontal="center" vertical="center"/>
    </xf>
    <xf borderId="129" fillId="0" fontId="26" numFmtId="0" xfId="0" applyAlignment="1" applyBorder="1" applyFont="1">
      <alignment horizontal="left" shrinkToFit="0" vertical="center" wrapText="1"/>
    </xf>
    <xf borderId="57" fillId="9" fontId="26" numFmtId="167" xfId="0" applyAlignment="1" applyBorder="1" applyFont="1" applyNumberFormat="1">
      <alignment vertical="center"/>
    </xf>
    <xf borderId="129" fillId="0" fontId="26" numFmtId="0" xfId="0" applyAlignment="1" applyBorder="1" applyFont="1">
      <alignment vertical="center"/>
    </xf>
    <xf borderId="131" fillId="2" fontId="21" numFmtId="0" xfId="0" applyAlignment="1" applyBorder="1" applyFont="1">
      <alignment horizontal="left" shrinkToFit="0" vertical="center" wrapText="1"/>
    </xf>
    <xf borderId="61" fillId="2" fontId="34" numFmtId="0" xfId="0" applyAlignment="1" applyBorder="1" applyFont="1">
      <alignment horizontal="center" vertical="center"/>
    </xf>
    <xf borderId="132" fillId="2" fontId="34" numFmtId="0" xfId="0" applyAlignment="1" applyBorder="1" applyFont="1">
      <alignment horizontal="center" vertical="center"/>
    </xf>
    <xf borderId="61" fillId="9" fontId="27" numFmtId="167" xfId="0" applyAlignment="1" applyBorder="1" applyFont="1" applyNumberFormat="1">
      <alignment vertical="center"/>
    </xf>
    <xf borderId="132" fillId="2" fontId="27" numFmtId="167" xfId="0" applyAlignment="1" applyBorder="1" applyFont="1" applyNumberFormat="1">
      <alignment shrinkToFit="0" vertical="center" wrapText="1"/>
    </xf>
    <xf borderId="0" fillId="0" fontId="26" numFmtId="167" xfId="0" applyAlignment="1" applyFont="1" applyNumberFormat="1">
      <alignment vertical="center"/>
    </xf>
    <xf borderId="54" fillId="2" fontId="26" numFmtId="167" xfId="0" applyAlignment="1" applyBorder="1" applyFont="1" applyNumberFormat="1">
      <alignment vertical="center"/>
    </xf>
    <xf borderId="56" fillId="2" fontId="26" numFmtId="0" xfId="0" applyAlignment="1" applyBorder="1" applyFont="1">
      <alignment horizontal="left" shrinkToFit="0" vertical="center" wrapText="1"/>
    </xf>
    <xf borderId="57" fillId="3" fontId="26" numFmtId="0" xfId="0" applyAlignment="1" applyBorder="1" applyFont="1">
      <alignment vertical="center"/>
    </xf>
    <xf borderId="72" fillId="0" fontId="26" numFmtId="0" xfId="0" applyAlignment="1" applyBorder="1" applyFont="1">
      <alignment vertical="center"/>
    </xf>
    <xf borderId="73" fillId="0" fontId="24" numFmtId="0" xfId="0" applyAlignment="1" applyBorder="1" applyFont="1">
      <alignment horizontal="center" shrinkToFit="0" vertical="center" wrapText="1"/>
    </xf>
    <xf borderId="57" fillId="3" fontId="24" numFmtId="0" xfId="0" applyAlignment="1" applyBorder="1" applyFont="1">
      <alignment horizontal="center" vertical="center"/>
    </xf>
    <xf borderId="57" fillId="2" fontId="27" numFmtId="167" xfId="0" applyAlignment="1" applyBorder="1" applyFont="1" applyNumberFormat="1">
      <alignment vertical="center"/>
    </xf>
    <xf borderId="72" fillId="14" fontId="26" numFmtId="167" xfId="0" applyAlignment="1" applyBorder="1" applyFill="1" applyFont="1" applyNumberFormat="1">
      <alignment vertical="center"/>
    </xf>
    <xf borderId="57" fillId="9" fontId="26" numFmtId="167" xfId="0" applyAlignment="1" applyBorder="1" applyFont="1" applyNumberFormat="1">
      <alignment shrinkToFit="0" vertical="center" wrapText="1"/>
    </xf>
    <xf borderId="73" fillId="0" fontId="24" numFmtId="0" xfId="0" applyAlignment="1" applyBorder="1" applyFont="1">
      <alignment horizontal="left" shrinkToFit="0" vertical="center" wrapText="1"/>
    </xf>
    <xf borderId="130" fillId="3" fontId="24" numFmtId="0" xfId="0" applyAlignment="1" applyBorder="1" applyFont="1">
      <alignment horizontal="left" vertical="center"/>
    </xf>
    <xf borderId="132" fillId="2" fontId="26" numFmtId="0" xfId="0" applyAlignment="1" applyBorder="1" applyFont="1">
      <alignment horizontal="left" shrinkToFit="0" vertical="center" wrapText="1"/>
    </xf>
    <xf borderId="54" fillId="9" fontId="26" numFmtId="167" xfId="0" applyAlignment="1" applyBorder="1" applyFont="1" applyNumberFormat="1">
      <alignment vertical="center"/>
    </xf>
    <xf borderId="61" fillId="9" fontId="26" numFmtId="10" xfId="0" applyAlignment="1" applyBorder="1" applyFont="1" applyNumberFormat="1">
      <alignment vertical="center"/>
    </xf>
    <xf borderId="0" fillId="0" fontId="36" numFmtId="0" xfId="0" applyFont="1"/>
    <xf borderId="0" fillId="0" fontId="36" numFmtId="0" xfId="0" applyFont="1"/>
  </cellXfs>
  <cellStyles count="1">
    <cellStyle xfId="0" name="Normal" builtinId="0"/>
  </cellStyles>
  <dxfs count="10">
    <dxf>
      <font>
        <color rgb="FF9C0006"/>
      </font>
      <fill>
        <patternFill patternType="solid">
          <fgColor rgb="FFFFC7CE"/>
          <bgColor rgb="FFFFC7CE"/>
        </patternFill>
      </fill>
      <border/>
    </dxf>
    <dxf>
      <font/>
      <fill>
        <patternFill patternType="solid">
          <fgColor rgb="FFFFFF00"/>
          <bgColor rgb="FFFFFF00"/>
        </patternFill>
      </fill>
      <border/>
    </dxf>
    <dxf>
      <font/>
      <fill>
        <patternFill patternType="none"/>
      </fill>
      <border/>
    </dxf>
    <dxf>
      <font/>
      <fill>
        <patternFill patternType="solid">
          <fgColor theme="8"/>
          <bgColor theme="8"/>
        </patternFill>
      </fill>
      <border/>
    </dxf>
    <dxf>
      <font/>
      <fill>
        <patternFill patternType="solid">
          <fgColor rgb="FFB8CCE4"/>
          <bgColor rgb="FFB8CCE4"/>
        </patternFill>
      </fill>
      <border/>
    </dxf>
    <dxf>
      <font/>
      <fill>
        <patternFill patternType="solid">
          <fgColor rgb="FFDBE5F1"/>
          <bgColor rgb="FFDBE5F1"/>
        </patternFill>
      </fill>
      <border/>
    </dxf>
    <dxf>
      <font/>
      <fill>
        <patternFill patternType="solid">
          <fgColor theme="7"/>
          <bgColor theme="7"/>
        </patternFill>
      </fill>
      <border/>
    </dxf>
    <dxf>
      <font/>
      <fill>
        <patternFill patternType="solid">
          <fgColor theme="6"/>
          <bgColor theme="6"/>
        </patternFill>
      </fill>
      <border/>
    </dxf>
    <dxf>
      <font/>
      <fill>
        <patternFill patternType="solid">
          <fgColor theme="4"/>
          <bgColor theme="4"/>
        </patternFill>
      </fill>
      <border/>
    </dxf>
    <dxf>
      <font/>
      <fill>
        <patternFill patternType="solid">
          <fgColor theme="5"/>
          <bgColor theme="5"/>
        </patternFill>
      </fill>
      <border/>
    </dxf>
  </dxfs>
  <tableStyles count="10">
    <tableStyle count="3" pivot="0" name="DropDowns-style">
      <tableStyleElement dxfId="3" type="headerRow"/>
      <tableStyleElement dxfId="4" type="firstRowStripe"/>
      <tableStyleElement dxfId="5" type="secondRowStripe"/>
    </tableStyle>
    <tableStyle count="3" pivot="0" name="DropDowns-style 2">
      <tableStyleElement dxfId="3" type="headerRow"/>
      <tableStyleElement dxfId="4" type="firstRowStripe"/>
      <tableStyleElement dxfId="5" type="secondRowStripe"/>
    </tableStyle>
    <tableStyle count="3" pivot="0" name="DropDowns-style 3">
      <tableStyleElement dxfId="6" type="headerRow"/>
      <tableStyleElement dxfId="4" type="firstRowStripe"/>
      <tableStyleElement dxfId="5" type="secondRowStripe"/>
    </tableStyle>
    <tableStyle count="3" pivot="0" name="DropDowns-style 4">
      <tableStyleElement dxfId="7" type="headerRow"/>
      <tableStyleElement dxfId="4" type="firstRowStripe"/>
      <tableStyleElement dxfId="5" type="secondRowStripe"/>
    </tableStyle>
    <tableStyle count="3" pivot="0" name="DropDowns-style 5">
      <tableStyleElement dxfId="8" type="headerRow"/>
      <tableStyleElement dxfId="4" type="firstRowStripe"/>
      <tableStyleElement dxfId="5" type="secondRowStripe"/>
    </tableStyle>
    <tableStyle count="3" pivot="0" name="DropDowns-style 6">
      <tableStyleElement dxfId="8" type="headerRow"/>
      <tableStyleElement dxfId="4" type="firstRowStripe"/>
      <tableStyleElement dxfId="5" type="secondRowStripe"/>
    </tableStyle>
    <tableStyle count="3" pivot="0" name="DropDowns-style 7">
      <tableStyleElement dxfId="8" type="headerRow"/>
      <tableStyleElement dxfId="4" type="firstRowStripe"/>
      <tableStyleElement dxfId="5" type="secondRowStripe"/>
    </tableStyle>
    <tableStyle count="3" pivot="0" name="DropDowns-style 8">
      <tableStyleElement dxfId="9" type="headerRow"/>
      <tableStyleElement dxfId="4" type="firstRowStripe"/>
      <tableStyleElement dxfId="5" type="secondRowStripe"/>
    </tableStyle>
    <tableStyle count="3" pivot="0" name="DropDowns-style 9">
      <tableStyleElement dxfId="9" type="headerRow"/>
      <tableStyleElement dxfId="4" type="firstRowStripe"/>
      <tableStyleElement dxfId="5" type="secondRowStripe"/>
    </tableStyle>
    <tableStyle count="3" pivot="0" name="DropDowns-style 10">
      <tableStyleElement dxfId="9" type="headerRow"/>
      <tableStyleElement dxfId="4" type="firstRowStripe"/>
      <tableStyleElement dxfId="5"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5"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2286000</xdr:colOff>
      <xdr:row>0</xdr:row>
      <xdr:rowOff>38100</xdr:rowOff>
    </xdr:from>
    <xdr:ext cx="6724650" cy="666750"/>
    <xdr:sp>
      <xdr:nvSpPr>
        <xdr:cNvPr id="3" name="Shape 3"/>
        <xdr:cNvSpPr txBox="1"/>
      </xdr:nvSpPr>
      <xdr:spPr>
        <a:xfrm>
          <a:off x="1993200" y="3456150"/>
          <a:ext cx="67056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Non-Profit Information</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1229975" cy="6953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2219325</xdr:colOff>
      <xdr:row>0</xdr:row>
      <xdr:rowOff>104775</xdr:rowOff>
    </xdr:from>
    <xdr:ext cx="10696575" cy="666750"/>
    <xdr:sp>
      <xdr:nvSpPr>
        <xdr:cNvPr id="15" name="Shape 15"/>
        <xdr:cNvSpPr txBox="1"/>
      </xdr:nvSpPr>
      <xdr:spPr>
        <a:xfrm>
          <a:off x="0" y="3456150"/>
          <a:ext cx="106920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Experienced Operator- Academic Performance (Out of State Providers)</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219075</xdr:colOff>
      <xdr:row>0</xdr:row>
      <xdr:rowOff>19050</xdr:rowOff>
    </xdr:from>
    <xdr:ext cx="6638925" cy="657225"/>
    <xdr:sp>
      <xdr:nvSpPr>
        <xdr:cNvPr id="16" name="Shape 16"/>
        <xdr:cNvSpPr txBox="1"/>
      </xdr:nvSpPr>
      <xdr:spPr>
        <a:xfrm>
          <a:off x="2031300" y="3456150"/>
          <a:ext cx="66294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400" u="sng">
              <a:solidFill>
                <a:srgbClr val="0F243E"/>
              </a:solidFill>
              <a:latin typeface="Calibri"/>
              <a:ea typeface="Calibri"/>
              <a:cs typeface="Calibri"/>
              <a:sym typeface="Calibri"/>
            </a:rPr>
            <a:t>2022-2023 CHARTER APPLICATION - Overview:</a:t>
          </a:r>
          <a:endParaRPr sz="1400"/>
        </a:p>
        <a:p>
          <a:pPr indent="0" lvl="0" marL="0" rtl="0" algn="l">
            <a:spcBef>
              <a:spcPts val="0"/>
            </a:spcBef>
            <a:spcAft>
              <a:spcPts val="0"/>
            </a:spcAft>
            <a:buClr>
              <a:srgbClr val="0F243E"/>
            </a:buClr>
            <a:buSzPts val="1400"/>
            <a:buFont typeface="Calibri"/>
            <a:buNone/>
          </a:pPr>
          <a:r>
            <a:rPr b="1" lang="en-US" sz="1400" u="none">
              <a:solidFill>
                <a:srgbClr val="0F243E"/>
              </a:solidFill>
              <a:latin typeface="Calibri"/>
              <a:ea typeface="Calibri"/>
              <a:cs typeface="Calibri"/>
              <a:sym typeface="Calibri"/>
            </a:rPr>
            <a:t>Financial Template Instructions</a:t>
          </a:r>
          <a:endParaRPr sz="1400"/>
        </a:p>
      </xdr:txBody>
    </xdr:sp>
    <xdr:clientData fLocksWithSheet="0"/>
  </xdr:oneCellAnchor>
  <xdr:oneCellAnchor>
    <xdr:from>
      <xdr:col>0</xdr:col>
      <xdr:colOff>0</xdr:colOff>
      <xdr:row>0</xdr:row>
      <xdr:rowOff>0</xdr:rowOff>
    </xdr:from>
    <xdr:ext cx="12639675" cy="6953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2286000</xdr:colOff>
      <xdr:row>0</xdr:row>
      <xdr:rowOff>85725</xdr:rowOff>
    </xdr:from>
    <xdr:ext cx="6810375" cy="666750"/>
    <xdr:sp>
      <xdr:nvSpPr>
        <xdr:cNvPr id="17" name="Shape 17"/>
        <xdr:cNvSpPr txBox="1"/>
      </xdr:nvSpPr>
      <xdr:spPr>
        <a:xfrm>
          <a:off x="1950338" y="3456150"/>
          <a:ext cx="6791325"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Attestations</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2677775" cy="8286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742950</xdr:colOff>
      <xdr:row>0</xdr:row>
      <xdr:rowOff>76200</xdr:rowOff>
    </xdr:from>
    <xdr:ext cx="4371975" cy="733425"/>
    <xdr:sp>
      <xdr:nvSpPr>
        <xdr:cNvPr id="18" name="Shape 18"/>
        <xdr:cNvSpPr txBox="1"/>
      </xdr:nvSpPr>
      <xdr:spPr>
        <a:xfrm>
          <a:off x="3169538" y="3422813"/>
          <a:ext cx="4352925" cy="7143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School Lunch Revenue</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1666875</xdr:colOff>
      <xdr:row>0</xdr:row>
      <xdr:rowOff>47625</xdr:rowOff>
    </xdr:from>
    <xdr:ext cx="4143375" cy="609600"/>
    <xdr:sp>
      <xdr:nvSpPr>
        <xdr:cNvPr id="19" name="Shape 19"/>
        <xdr:cNvSpPr txBox="1"/>
      </xdr:nvSpPr>
      <xdr:spPr>
        <a:xfrm>
          <a:off x="3283838" y="3484725"/>
          <a:ext cx="4124325" cy="590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Start-Up Conversion Statement of Activities</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8153400" cy="6953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2286000</xdr:colOff>
      <xdr:row>0</xdr:row>
      <xdr:rowOff>38100</xdr:rowOff>
    </xdr:from>
    <xdr:ext cx="6724650" cy="666750"/>
    <xdr:sp>
      <xdr:nvSpPr>
        <xdr:cNvPr id="4" name="Shape 4"/>
        <xdr:cNvSpPr txBox="1"/>
      </xdr:nvSpPr>
      <xdr:spPr>
        <a:xfrm>
          <a:off x="1993200" y="3456150"/>
          <a:ext cx="67056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School Information</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1229975" cy="6953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819150</xdr:colOff>
      <xdr:row>0</xdr:row>
      <xdr:rowOff>114300</xdr:rowOff>
    </xdr:from>
    <xdr:ext cx="3810000" cy="647700"/>
    <xdr:sp>
      <xdr:nvSpPr>
        <xdr:cNvPr id="20" name="Shape 20"/>
        <xdr:cNvSpPr txBox="1"/>
      </xdr:nvSpPr>
      <xdr:spPr>
        <a:xfrm>
          <a:off x="3450525" y="3465675"/>
          <a:ext cx="3790950" cy="6286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400" u="sng">
              <a:solidFill>
                <a:srgbClr val="0F243E"/>
              </a:solidFill>
              <a:latin typeface="Calibri"/>
              <a:ea typeface="Calibri"/>
              <a:cs typeface="Calibri"/>
              <a:sym typeface="Calibri"/>
            </a:rPr>
            <a:t>202</a:t>
          </a:r>
          <a:r>
            <a:rPr b="1" lang="en-US" sz="1400" u="sng">
              <a:solidFill>
                <a:srgbClr val="0F243E"/>
              </a:solidFill>
              <a:latin typeface="Calibri"/>
              <a:ea typeface="Calibri"/>
              <a:cs typeface="Calibri"/>
              <a:sym typeface="Calibri"/>
            </a:rPr>
            <a:t>3-24</a:t>
          </a:r>
          <a:r>
            <a:rPr b="1" lang="en-US" sz="1400" u="sng">
              <a:solidFill>
                <a:srgbClr val="0F243E"/>
              </a:solidFill>
              <a:latin typeface="Calibri"/>
              <a:ea typeface="Calibri"/>
              <a:cs typeface="Calibri"/>
              <a:sym typeface="Calibri"/>
            </a:rPr>
            <a:t> CHARTER APPLICATION - Overview:</a:t>
          </a:r>
          <a:endParaRPr sz="1400"/>
        </a:p>
        <a:p>
          <a:pPr indent="0" lvl="0" marL="0" rtl="0" algn="l">
            <a:spcBef>
              <a:spcPts val="0"/>
            </a:spcBef>
            <a:spcAft>
              <a:spcPts val="0"/>
            </a:spcAft>
            <a:buClr>
              <a:srgbClr val="0F243E"/>
            </a:buClr>
            <a:buSzPts val="1400"/>
            <a:buFont typeface="Calibri"/>
            <a:buNone/>
          </a:pPr>
          <a:r>
            <a:rPr b="1" lang="en-US" sz="1400" u="none">
              <a:solidFill>
                <a:srgbClr val="0F243E"/>
              </a:solidFill>
              <a:latin typeface="Calibri"/>
              <a:ea typeface="Calibri"/>
              <a:cs typeface="Calibri"/>
              <a:sym typeface="Calibri"/>
            </a:rPr>
            <a:t>Operating Statement of Activities</a:t>
          </a:r>
          <a:endParaRPr sz="1400"/>
        </a:p>
      </xdr:txBody>
    </xdr:sp>
    <xdr:clientData fLocksWithSheet="0"/>
  </xdr:oneCellAnchor>
  <xdr:oneCellAnchor>
    <xdr:from>
      <xdr:col>0</xdr:col>
      <xdr:colOff>19050</xdr:colOff>
      <xdr:row>0</xdr:row>
      <xdr:rowOff>19050</xdr:rowOff>
    </xdr:from>
    <xdr:ext cx="25755600" cy="8477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114300</xdr:rowOff>
    </xdr:from>
    <xdr:ext cx="4029075" cy="666750"/>
    <xdr:sp>
      <xdr:nvSpPr>
        <xdr:cNvPr id="5" name="Shape 5"/>
        <xdr:cNvSpPr txBox="1"/>
      </xdr:nvSpPr>
      <xdr:spPr>
        <a:xfrm>
          <a:off x="3340988" y="3456150"/>
          <a:ext cx="4010025"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400" u="sng">
              <a:solidFill>
                <a:srgbClr val="0F243E"/>
              </a:solidFill>
              <a:latin typeface="Calibri"/>
              <a:ea typeface="Calibri"/>
              <a:cs typeface="Calibri"/>
              <a:sym typeface="Calibri"/>
            </a:rPr>
            <a:t>202</a:t>
          </a:r>
          <a:r>
            <a:rPr b="1" lang="en-US" sz="1400" u="sng">
              <a:solidFill>
                <a:srgbClr val="0F243E"/>
              </a:solidFill>
              <a:latin typeface="Calibri"/>
              <a:ea typeface="Calibri"/>
              <a:cs typeface="Calibri"/>
              <a:sym typeface="Calibri"/>
            </a:rPr>
            <a:t>3</a:t>
          </a:r>
          <a:r>
            <a:rPr b="1" lang="en-US" sz="1400" u="sng">
              <a:solidFill>
                <a:srgbClr val="0F243E"/>
              </a:solidFill>
              <a:latin typeface="Calibri"/>
              <a:ea typeface="Calibri"/>
              <a:cs typeface="Calibri"/>
              <a:sym typeface="Calibri"/>
            </a:rPr>
            <a:t>-202</a:t>
          </a:r>
          <a:r>
            <a:rPr b="1" lang="en-US" sz="1400" u="sng">
              <a:solidFill>
                <a:srgbClr val="0F243E"/>
              </a:solidFill>
              <a:latin typeface="Calibri"/>
              <a:ea typeface="Calibri"/>
              <a:cs typeface="Calibri"/>
              <a:sym typeface="Calibri"/>
            </a:rPr>
            <a:t>4</a:t>
          </a:r>
          <a:r>
            <a:rPr b="1" lang="en-US" sz="1400" u="sng">
              <a:solidFill>
                <a:srgbClr val="0F243E"/>
              </a:solidFill>
              <a:latin typeface="Calibri"/>
              <a:ea typeface="Calibri"/>
              <a:cs typeface="Calibri"/>
              <a:sym typeface="Calibri"/>
            </a:rPr>
            <a:t> CHARTER APPLICATION - Overview:</a:t>
          </a:r>
          <a:endParaRPr sz="1400"/>
        </a:p>
        <a:p>
          <a:pPr indent="0" lvl="0" marL="0" rtl="0" algn="l">
            <a:spcBef>
              <a:spcPts val="0"/>
            </a:spcBef>
            <a:spcAft>
              <a:spcPts val="0"/>
            </a:spcAft>
            <a:buClr>
              <a:srgbClr val="0F243E"/>
            </a:buClr>
            <a:buSzPts val="1400"/>
            <a:buFont typeface="Calibri"/>
            <a:buNone/>
          </a:pPr>
          <a:r>
            <a:rPr b="1" lang="en-US" sz="1400" u="none">
              <a:solidFill>
                <a:srgbClr val="0F243E"/>
              </a:solidFill>
              <a:latin typeface="Calibri"/>
              <a:ea typeface="Calibri"/>
              <a:cs typeface="Calibri"/>
              <a:sym typeface="Calibri"/>
            </a:rPr>
            <a:t>Enrollment Projection Table</a:t>
          </a:r>
          <a:endParaRPr sz="1400"/>
        </a:p>
      </xdr:txBody>
    </xdr:sp>
    <xdr:clientData fLocksWithSheet="0"/>
  </xdr:oneCellAnchor>
  <xdr:oneCellAnchor>
    <xdr:from>
      <xdr:col>0</xdr:col>
      <xdr:colOff>0</xdr:colOff>
      <xdr:row>0</xdr:row>
      <xdr:rowOff>0</xdr:rowOff>
    </xdr:from>
    <xdr:ext cx="9629775" cy="7810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657225</xdr:colOff>
      <xdr:row>0</xdr:row>
      <xdr:rowOff>38100</xdr:rowOff>
    </xdr:from>
    <xdr:ext cx="6562725" cy="695325"/>
    <xdr:sp>
      <xdr:nvSpPr>
        <xdr:cNvPr id="6" name="Shape 6"/>
        <xdr:cNvSpPr txBox="1"/>
      </xdr:nvSpPr>
      <xdr:spPr>
        <a:xfrm>
          <a:off x="2074163" y="3441863"/>
          <a:ext cx="6543675" cy="6762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400" u="sng">
              <a:solidFill>
                <a:srgbClr val="0F243E"/>
              </a:solidFill>
              <a:latin typeface="Public Sans"/>
              <a:ea typeface="Public Sans"/>
              <a:cs typeface="Public Sans"/>
              <a:sym typeface="Public Sans"/>
            </a:rPr>
            <a:t>202</a:t>
          </a:r>
          <a:r>
            <a:rPr b="1" lang="en-US" sz="1400" u="sng">
              <a:solidFill>
                <a:srgbClr val="0F243E"/>
              </a:solidFill>
              <a:latin typeface="Public Sans"/>
              <a:ea typeface="Public Sans"/>
              <a:cs typeface="Public Sans"/>
              <a:sym typeface="Public Sans"/>
            </a:rPr>
            <a:t>3</a:t>
          </a:r>
          <a:r>
            <a:rPr b="1" lang="en-US" sz="1400" u="sng">
              <a:solidFill>
                <a:srgbClr val="0F243E"/>
              </a:solidFill>
              <a:latin typeface="Public Sans"/>
              <a:ea typeface="Public Sans"/>
              <a:cs typeface="Public Sans"/>
              <a:sym typeface="Public Sans"/>
            </a:rPr>
            <a:t>-202</a:t>
          </a:r>
          <a:r>
            <a:rPr b="1" lang="en-US" sz="1400" u="sng">
              <a:solidFill>
                <a:srgbClr val="0F243E"/>
              </a:solidFill>
              <a:latin typeface="Public Sans"/>
              <a:ea typeface="Public Sans"/>
              <a:cs typeface="Public Sans"/>
              <a:sym typeface="Public Sans"/>
            </a:rPr>
            <a:t>4</a:t>
          </a:r>
          <a:r>
            <a:rPr b="1" lang="en-US" sz="1400" u="sng">
              <a:solidFill>
                <a:srgbClr val="0F243E"/>
              </a:solidFill>
              <a:latin typeface="Public Sans"/>
              <a:ea typeface="Public Sans"/>
              <a:cs typeface="Public Sans"/>
              <a:sym typeface="Public Sans"/>
            </a:rPr>
            <a:t> CHARTER APPLICATION - Overview:</a:t>
          </a:r>
          <a:endParaRPr sz="14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400" u="none">
              <a:solidFill>
                <a:srgbClr val="0F243E"/>
              </a:solidFill>
              <a:latin typeface="Public Sans"/>
              <a:ea typeface="Public Sans"/>
              <a:cs typeface="Public Sans"/>
              <a:sym typeface="Public Sans"/>
            </a:rPr>
            <a:t>Curriculum Selection</a:t>
          </a:r>
          <a:endParaRPr sz="14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9715500" cy="7239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142875</xdr:colOff>
      <xdr:row>4</xdr:row>
      <xdr:rowOff>104775</xdr:rowOff>
    </xdr:from>
    <xdr:ext cx="7886700" cy="3324225"/>
    <xdr:sp>
      <xdr:nvSpPr>
        <xdr:cNvPr id="7" name="Shape 7"/>
        <xdr:cNvSpPr txBox="1"/>
      </xdr:nvSpPr>
      <xdr:spPr>
        <a:xfrm>
          <a:off x="1412175" y="2236950"/>
          <a:ext cx="7867800" cy="33030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b="1" lang="en-US" sz="1100">
              <a:solidFill>
                <a:srgbClr val="434343"/>
              </a:solidFill>
              <a:latin typeface="Public Sans"/>
              <a:ea typeface="Public Sans"/>
              <a:cs typeface="Public Sans"/>
              <a:sym typeface="Public Sans"/>
            </a:rPr>
            <a:t>Instructions</a:t>
          </a:r>
          <a:endParaRPr sz="1100">
            <a:solidFill>
              <a:srgbClr val="434343"/>
            </a:solidFill>
            <a:latin typeface="Public Sans"/>
            <a:ea typeface="Public Sans"/>
            <a:cs typeface="Public Sans"/>
            <a:sym typeface="Public Sans"/>
          </a:endParaRPr>
        </a:p>
        <a:p>
          <a:pPr indent="0" lvl="0" marL="0" rtl="0" algn="l">
            <a:spcBef>
              <a:spcPts val="0"/>
            </a:spcBef>
            <a:spcAft>
              <a:spcPts val="0"/>
            </a:spcAft>
            <a:buClr>
              <a:schemeClr val="dk1"/>
            </a:buClr>
            <a:buSzPts val="1100"/>
            <a:buFont typeface="Calibri"/>
            <a:buNone/>
          </a:pPr>
          <a:r>
            <a:rPr b="1" lang="en-US" sz="1100">
              <a:solidFill>
                <a:srgbClr val="434343"/>
              </a:solidFill>
              <a:latin typeface="Public Sans"/>
              <a:ea typeface="Public Sans"/>
              <a:cs typeface="Public Sans"/>
              <a:sym typeface="Public Sans"/>
            </a:rPr>
            <a:t>1) </a:t>
          </a:r>
          <a:r>
            <a:rPr lang="en-US" sz="1100">
              <a:solidFill>
                <a:srgbClr val="434343"/>
              </a:solidFill>
              <a:latin typeface="Public Sans"/>
              <a:ea typeface="Public Sans"/>
              <a:cs typeface="Public Sans"/>
              <a:sym typeface="Public Sans"/>
            </a:rPr>
            <a:t>Enter the requested information in all of the "ORANGE" boxes.  Data will auto populate in the GRAY boxes.</a:t>
          </a:r>
          <a:endParaRPr b="1" sz="1100">
            <a:solidFill>
              <a:srgbClr val="434343"/>
            </a:solidFill>
            <a:latin typeface="Public Sans"/>
            <a:ea typeface="Public Sans"/>
            <a:cs typeface="Public Sans"/>
            <a:sym typeface="Public Sans"/>
          </a:endParaRPr>
        </a:p>
        <a:p>
          <a:pPr indent="0" lvl="0" marL="0" rtl="0" algn="l">
            <a:spcBef>
              <a:spcPts val="0"/>
            </a:spcBef>
            <a:spcAft>
              <a:spcPts val="0"/>
            </a:spcAft>
            <a:buSzPts val="1100"/>
            <a:buFont typeface="Arial"/>
            <a:buNone/>
          </a:pPr>
          <a:r>
            <a:t/>
          </a:r>
          <a:endParaRPr b="1" sz="1100">
            <a:solidFill>
              <a:srgbClr val="434343"/>
            </a:solidFill>
            <a:latin typeface="Public Sans"/>
            <a:ea typeface="Public Sans"/>
            <a:cs typeface="Public Sans"/>
            <a:sym typeface="Public Sans"/>
          </a:endParaRPr>
        </a:p>
        <a:p>
          <a:pPr indent="0" lvl="0" marL="0" rtl="0" algn="l">
            <a:spcBef>
              <a:spcPts val="0"/>
            </a:spcBef>
            <a:spcAft>
              <a:spcPts val="0"/>
            </a:spcAft>
            <a:buClr>
              <a:schemeClr val="dk1"/>
            </a:buClr>
            <a:buSzPts val="1100"/>
            <a:buFont typeface="Calibri"/>
            <a:buNone/>
          </a:pPr>
          <a:r>
            <a:rPr b="1" lang="en-US" sz="1100">
              <a:solidFill>
                <a:srgbClr val="434343"/>
              </a:solidFill>
              <a:latin typeface="Public Sans"/>
              <a:ea typeface="Public Sans"/>
              <a:cs typeface="Public Sans"/>
              <a:sym typeface="Public Sans"/>
            </a:rPr>
            <a:t>2) Begin with Column B ("Type of Calendar Day") and Column C "# of Instructional Minutes").  </a:t>
          </a:r>
          <a:r>
            <a:rPr lang="en-US" sz="1100">
              <a:solidFill>
                <a:srgbClr val="434343"/>
              </a:solidFill>
              <a:latin typeface="Public Sans"/>
              <a:ea typeface="Public Sans"/>
              <a:cs typeface="Public Sans"/>
              <a:sym typeface="Public Sans"/>
            </a:rPr>
            <a:t>For each type of day in your schedule, provide the # of instructional minutes. Instructional minutes DO NOT include passing periods, lunch and other non-instructional activities.  For any days that do not fall into "Regular School Day", "Half-Day/PD Days" or "No School/Holiday", use the "Custom Day #X" row.  For example, if during final exams, the number of instructional minutes for students is less than a regular or a half-day/PD day, rename the row "Final Exam Day" and include the number of instructional minutes.  You have the opportunity to add up to ten "custom days" however you do not need to utilize all ten.  </a:t>
          </a:r>
          <a:endParaRPr sz="1100">
            <a:solidFill>
              <a:srgbClr val="434343"/>
            </a:solidFill>
            <a:latin typeface="Public Sans"/>
            <a:ea typeface="Public Sans"/>
            <a:cs typeface="Public Sans"/>
            <a:sym typeface="Public Sans"/>
          </a:endParaRPr>
        </a:p>
        <a:p>
          <a:pPr indent="0" lvl="0" marL="0" rtl="0" algn="l">
            <a:spcBef>
              <a:spcPts val="0"/>
            </a:spcBef>
            <a:spcAft>
              <a:spcPts val="0"/>
            </a:spcAft>
            <a:buSzPts val="1100"/>
            <a:buFont typeface="Arial"/>
            <a:buNone/>
          </a:pPr>
          <a:r>
            <a:t/>
          </a:r>
          <a:endParaRPr b="1" sz="1100">
            <a:solidFill>
              <a:srgbClr val="434343"/>
            </a:solidFill>
            <a:latin typeface="Public Sans"/>
            <a:ea typeface="Public Sans"/>
            <a:cs typeface="Public Sans"/>
            <a:sym typeface="Public Sans"/>
          </a:endParaRPr>
        </a:p>
        <a:p>
          <a:pPr indent="0" lvl="0" marL="0" rtl="0" algn="l">
            <a:spcBef>
              <a:spcPts val="0"/>
            </a:spcBef>
            <a:spcAft>
              <a:spcPts val="0"/>
            </a:spcAft>
            <a:buClr>
              <a:schemeClr val="dk1"/>
            </a:buClr>
            <a:buSzPts val="1100"/>
            <a:buFont typeface="Calibri"/>
            <a:buNone/>
          </a:pPr>
          <a:r>
            <a:rPr b="1" lang="en-US" sz="1100">
              <a:solidFill>
                <a:srgbClr val="434343"/>
              </a:solidFill>
              <a:latin typeface="Public Sans"/>
              <a:ea typeface="Public Sans"/>
              <a:cs typeface="Public Sans"/>
              <a:sym typeface="Public Sans"/>
            </a:rPr>
            <a:t>3) Enter the Number of Each Type of Day by Month: </a:t>
          </a:r>
          <a:r>
            <a:rPr lang="en-US" sz="1100">
              <a:solidFill>
                <a:srgbClr val="434343"/>
              </a:solidFill>
              <a:latin typeface="Public Sans"/>
              <a:ea typeface="Public Sans"/>
              <a:cs typeface="Public Sans"/>
              <a:sym typeface="Public Sans"/>
            </a:rPr>
            <a:t>Once you've defined all of the possible types of days in your school's calendar, enter the number of each per month in columns D through P.  </a:t>
          </a:r>
          <a:endParaRPr sz="1100">
            <a:solidFill>
              <a:srgbClr val="434343"/>
            </a:solidFill>
            <a:latin typeface="Public Sans"/>
            <a:ea typeface="Public Sans"/>
            <a:cs typeface="Public Sans"/>
            <a:sym typeface="Public Sans"/>
          </a:endParaRPr>
        </a:p>
        <a:p>
          <a:pPr indent="0" lvl="0" marL="0" rtl="0" algn="l">
            <a:spcBef>
              <a:spcPts val="0"/>
            </a:spcBef>
            <a:spcAft>
              <a:spcPts val="0"/>
            </a:spcAft>
            <a:buSzPts val="1100"/>
            <a:buFont typeface="Arial"/>
            <a:buNone/>
          </a:pPr>
          <a:r>
            <a:t/>
          </a:r>
          <a:endParaRPr sz="1100">
            <a:solidFill>
              <a:srgbClr val="434343"/>
            </a:solidFill>
            <a:latin typeface="Public Sans"/>
            <a:ea typeface="Public Sans"/>
            <a:cs typeface="Public Sans"/>
            <a:sym typeface="Public Sans"/>
          </a:endParaRPr>
        </a:p>
        <a:p>
          <a:pPr indent="0" lvl="0" marL="0" rtl="0" algn="l">
            <a:spcBef>
              <a:spcPts val="0"/>
            </a:spcBef>
            <a:spcAft>
              <a:spcPts val="0"/>
            </a:spcAft>
            <a:buClr>
              <a:schemeClr val="dk1"/>
            </a:buClr>
            <a:buSzPts val="1100"/>
            <a:buFont typeface="Calibri"/>
            <a:buNone/>
          </a:pPr>
          <a:r>
            <a:rPr b="1" lang="en-US" sz="1100">
              <a:solidFill>
                <a:srgbClr val="434343"/>
              </a:solidFill>
              <a:latin typeface="Public Sans"/>
              <a:ea typeface="Public Sans"/>
              <a:cs typeface="Public Sans"/>
              <a:sym typeface="Public Sans"/>
            </a:rPr>
            <a:t>3) Note differences between schedules for K-11 students and schedules for High School Seniors.  </a:t>
          </a:r>
          <a:r>
            <a:rPr lang="en-US" sz="1100">
              <a:solidFill>
                <a:srgbClr val="434343"/>
              </a:solidFill>
              <a:latin typeface="Public Sans"/>
              <a:ea typeface="Public Sans"/>
              <a:cs typeface="Public Sans"/>
              <a:sym typeface="Public Sans"/>
            </a:rPr>
            <a:t>Many schools provide an Early Release for Graduating Seniors.  Complete COLUMN M ('May All Students") for all non-early release schedules.  Complete COLUMN N ("May High School Seniors Only") specifically for High School Senior schedules.  If your school does not serve high school seniors or does not have a different schedule for them, do not provide any information in COLUMN N. </a:t>
          </a:r>
          <a:endParaRPr sz="1100">
            <a:solidFill>
              <a:srgbClr val="434343"/>
            </a:solidFill>
            <a:latin typeface="Public Sans"/>
            <a:ea typeface="Public Sans"/>
            <a:cs typeface="Public Sans"/>
            <a:sym typeface="Public Sans"/>
          </a:endParaRPr>
        </a:p>
      </xdr:txBody>
    </xdr:sp>
    <xdr:clientData fLocksWithSheet="0"/>
  </xdr:oneCellAnchor>
  <xdr:oneCellAnchor>
    <xdr:from>
      <xdr:col>1</xdr:col>
      <xdr:colOff>209550</xdr:colOff>
      <xdr:row>1</xdr:row>
      <xdr:rowOff>38100</xdr:rowOff>
    </xdr:from>
    <xdr:ext cx="2809875" cy="876300"/>
    <xdr:sp>
      <xdr:nvSpPr>
        <xdr:cNvPr id="8" name="Shape 8"/>
        <xdr:cNvSpPr txBox="1"/>
      </xdr:nvSpPr>
      <xdr:spPr>
        <a:xfrm>
          <a:off x="3950588" y="3375188"/>
          <a:ext cx="2790825" cy="809625"/>
        </a:xfrm>
        <a:prstGeom prst="rect">
          <a:avLst/>
        </a:prstGeom>
        <a:solidFill>
          <a:schemeClr val="lt1"/>
        </a:solidFill>
        <a:ln cap="flat" cmpd="sng" w="9525">
          <a:solidFill>
            <a:srgbClr val="434343"/>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dk1"/>
            </a:buClr>
            <a:buSzPts val="1400"/>
            <a:buFont typeface="Calibri"/>
            <a:buNone/>
          </a:pPr>
          <a:r>
            <a:rPr b="1" lang="en-US" sz="1400">
              <a:solidFill>
                <a:srgbClr val="434343"/>
              </a:solidFill>
              <a:latin typeface="Public Sans"/>
              <a:ea typeface="Public Sans"/>
              <a:cs typeface="Public Sans"/>
              <a:sym typeface="Public Sans"/>
            </a:rPr>
            <a:t>Scroll to the right for instructions needed to accurately complete this portion of the workbook.  </a:t>
          </a:r>
          <a:endParaRPr b="1" sz="1400">
            <a:solidFill>
              <a:srgbClr val="434343"/>
            </a:solidFill>
            <a:latin typeface="Public Sans"/>
            <a:ea typeface="Public Sans"/>
            <a:cs typeface="Public Sans"/>
            <a:sym typeface="Public Sans"/>
          </a:endParaRPr>
        </a:p>
      </xdr:txBody>
    </xdr:sp>
    <xdr:clientData fLocksWithSheet="0"/>
  </xdr:oneCellAnchor>
  <xdr:oneCellAnchor>
    <xdr:from>
      <xdr:col>1</xdr:col>
      <xdr:colOff>2571750</xdr:colOff>
      <xdr:row>0</xdr:row>
      <xdr:rowOff>114300</xdr:rowOff>
    </xdr:from>
    <xdr:ext cx="5543550" cy="666750"/>
    <xdr:sp>
      <xdr:nvSpPr>
        <xdr:cNvPr id="9" name="Shape 9"/>
        <xdr:cNvSpPr txBox="1"/>
      </xdr:nvSpPr>
      <xdr:spPr>
        <a:xfrm>
          <a:off x="2583750" y="3456150"/>
          <a:ext cx="55245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Instructional Minutes Calculation</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10696575" cy="933450"/>
    <xdr:sp>
      <xdr:nvSpPr>
        <xdr:cNvPr id="10" name="Shape 10"/>
        <xdr:cNvSpPr txBox="1"/>
      </xdr:nvSpPr>
      <xdr:spPr>
        <a:xfrm>
          <a:off x="0" y="3322800"/>
          <a:ext cx="10692000" cy="9144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434343"/>
              </a:solidFill>
              <a:latin typeface="Calibri"/>
              <a:ea typeface="Calibri"/>
              <a:cs typeface="Calibri"/>
              <a:sym typeface="Calibri"/>
            </a:rPr>
            <a:t>Instructions/Notes:  </a:t>
          </a:r>
          <a:r>
            <a:rPr lang="en-US" sz="1200">
              <a:solidFill>
                <a:srgbClr val="434343"/>
              </a:solidFill>
              <a:latin typeface="Calibri"/>
              <a:ea typeface="Calibri"/>
              <a:cs typeface="Calibri"/>
              <a:sym typeface="Calibri"/>
            </a:rPr>
            <a:t>Enter the requested information in all of the "</a:t>
          </a:r>
          <a:r>
            <a:rPr lang="en-US" sz="1200">
              <a:solidFill>
                <a:schemeClr val="accent6"/>
              </a:solidFill>
              <a:latin typeface="Calibri"/>
              <a:ea typeface="Calibri"/>
              <a:cs typeface="Calibri"/>
              <a:sym typeface="Calibri"/>
            </a:rPr>
            <a:t>ORANGE</a:t>
          </a:r>
          <a:r>
            <a:rPr lang="en-US" sz="1200">
              <a:solidFill>
                <a:srgbClr val="434343"/>
              </a:solidFill>
              <a:latin typeface="Calibri"/>
              <a:ea typeface="Calibri"/>
              <a:cs typeface="Calibri"/>
              <a:sym typeface="Calibri"/>
            </a:rPr>
            <a:t>" boxes.  Data will auto populate in the GRAY boxes. </a:t>
          </a:r>
          <a:endParaRPr sz="1100">
            <a:solidFill>
              <a:srgbClr val="434343"/>
            </a:solidFill>
          </a:endParaRPr>
        </a:p>
      </xdr:txBody>
    </xdr:sp>
    <xdr:clientData fLocksWithSheet="0"/>
  </xdr:oneCellAnchor>
  <xdr:oneCellAnchor>
    <xdr:from>
      <xdr:col>1</xdr:col>
      <xdr:colOff>2486025</xdr:colOff>
      <xdr:row>0</xdr:row>
      <xdr:rowOff>76200</xdr:rowOff>
    </xdr:from>
    <xdr:ext cx="4391025" cy="733425"/>
    <xdr:sp>
      <xdr:nvSpPr>
        <xdr:cNvPr id="11" name="Shape 11"/>
        <xdr:cNvSpPr txBox="1"/>
      </xdr:nvSpPr>
      <xdr:spPr>
        <a:xfrm>
          <a:off x="3160013" y="3422813"/>
          <a:ext cx="4371975" cy="7143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School Calendar Information</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1476375</xdr:colOff>
      <xdr:row>0</xdr:row>
      <xdr:rowOff>114300</xdr:rowOff>
    </xdr:from>
    <xdr:ext cx="10696575" cy="666750"/>
    <xdr:sp>
      <xdr:nvSpPr>
        <xdr:cNvPr id="12" name="Shape 12"/>
        <xdr:cNvSpPr txBox="1"/>
      </xdr:nvSpPr>
      <xdr:spPr>
        <a:xfrm>
          <a:off x="0" y="3456150"/>
          <a:ext cx="106920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Educational Service Providers (Louisiana Operators)</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2266950</xdr:colOff>
      <xdr:row>0</xdr:row>
      <xdr:rowOff>133350</xdr:rowOff>
    </xdr:from>
    <xdr:ext cx="10696575" cy="666750"/>
    <xdr:sp>
      <xdr:nvSpPr>
        <xdr:cNvPr id="13" name="Shape 13"/>
        <xdr:cNvSpPr txBox="1"/>
      </xdr:nvSpPr>
      <xdr:spPr>
        <a:xfrm>
          <a:off x="0" y="3456150"/>
          <a:ext cx="106920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Educational Service Providers (Out of State Providers)</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1409700</xdr:colOff>
      <xdr:row>0</xdr:row>
      <xdr:rowOff>114300</xdr:rowOff>
    </xdr:from>
    <xdr:ext cx="10696575" cy="666750"/>
    <xdr:sp>
      <xdr:nvSpPr>
        <xdr:cNvPr id="14" name="Shape 14"/>
        <xdr:cNvSpPr txBox="1"/>
      </xdr:nvSpPr>
      <xdr:spPr>
        <a:xfrm>
          <a:off x="0" y="3456150"/>
          <a:ext cx="10692000" cy="647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F243E"/>
            </a:buClr>
            <a:buSzPts val="1400"/>
            <a:buFont typeface="Calibri"/>
            <a:buNone/>
          </a:pP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3</a:t>
          </a:r>
          <a:r>
            <a:rPr b="1" lang="en-US" sz="1100" u="sng">
              <a:solidFill>
                <a:srgbClr val="0F243E"/>
              </a:solidFill>
              <a:latin typeface="Public Sans"/>
              <a:ea typeface="Public Sans"/>
              <a:cs typeface="Public Sans"/>
              <a:sym typeface="Public Sans"/>
            </a:rPr>
            <a:t>-202</a:t>
          </a:r>
          <a:r>
            <a:rPr b="1" lang="en-US" sz="1100" u="sng">
              <a:solidFill>
                <a:srgbClr val="0F243E"/>
              </a:solidFill>
              <a:latin typeface="Public Sans"/>
              <a:ea typeface="Public Sans"/>
              <a:cs typeface="Public Sans"/>
              <a:sym typeface="Public Sans"/>
            </a:rPr>
            <a:t>4</a:t>
          </a:r>
          <a:r>
            <a:rPr b="1" lang="en-US" sz="1100" u="sng">
              <a:solidFill>
                <a:srgbClr val="0F243E"/>
              </a:solidFill>
              <a:latin typeface="Public Sans"/>
              <a:ea typeface="Public Sans"/>
              <a:cs typeface="Public Sans"/>
              <a:sym typeface="Public Sans"/>
            </a:rPr>
            <a:t> CHARTER APPLICATION - Overview:</a:t>
          </a:r>
          <a:endParaRPr sz="1100">
            <a:latin typeface="Public Sans"/>
            <a:ea typeface="Public Sans"/>
            <a:cs typeface="Public Sans"/>
            <a:sym typeface="Public Sans"/>
          </a:endParaRPr>
        </a:p>
        <a:p>
          <a:pPr indent="0" lvl="0" marL="0" rtl="0" algn="l">
            <a:spcBef>
              <a:spcPts val="0"/>
            </a:spcBef>
            <a:spcAft>
              <a:spcPts val="0"/>
            </a:spcAft>
            <a:buClr>
              <a:srgbClr val="0F243E"/>
            </a:buClr>
            <a:buSzPts val="1400"/>
            <a:buFont typeface="Calibri"/>
            <a:buNone/>
          </a:pPr>
          <a:r>
            <a:rPr b="1" lang="en-US" sz="1100" u="none">
              <a:solidFill>
                <a:srgbClr val="0F243E"/>
              </a:solidFill>
              <a:latin typeface="Public Sans"/>
              <a:ea typeface="Public Sans"/>
              <a:cs typeface="Public Sans"/>
              <a:sym typeface="Public Sans"/>
            </a:rPr>
            <a:t>Experienced Operator Academic Performance (Louisiana)</a:t>
          </a:r>
          <a:endParaRPr sz="1100">
            <a:latin typeface="Public Sans"/>
            <a:ea typeface="Public Sans"/>
            <a:cs typeface="Public Sans"/>
            <a:sym typeface="Public Sans"/>
          </a:endParaRPr>
        </a:p>
      </xdr:txBody>
    </xdr:sp>
    <xdr:clientData fLocksWithSheet="0"/>
  </xdr:oneCellAnchor>
  <xdr:oneCellAnchor>
    <xdr:from>
      <xdr:col>0</xdr:col>
      <xdr:colOff>0</xdr:colOff>
      <xdr:row>0</xdr:row>
      <xdr:rowOff>0</xdr:rowOff>
    </xdr:from>
    <xdr:ext cx="16402050" cy="885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ref="A1:A3" displayName="Table_1" id="1">
  <tableColumns count="1">
    <tableColumn name="Building List" id="1"/>
  </tableColumns>
  <tableStyleInfo name="DropDowns-style" showColumnStripes="0" showFirstColumn="1" showLastColumn="1" showRowStripes="1"/>
</table>
</file>

<file path=xl/tables/table10.xml><?xml version="1.0" encoding="utf-8"?>
<table xmlns="http://schemas.openxmlformats.org/spreadsheetml/2006/main" ref="O1:O70" displayName="Table_10" id="10">
  <tableColumns count="1">
    <tableColumn name="NotStatewide" id="1"/>
  </tableColumns>
  <tableStyleInfo name="DropDowns-style 10" showColumnStripes="0" showFirstColumn="1" showLastColumn="1" showRowStripes="1"/>
</table>
</file>

<file path=xl/tables/table2.xml><?xml version="1.0" encoding="utf-8"?>
<table xmlns="http://schemas.openxmlformats.org/spreadsheetml/2006/main" ref="C1:C70" displayName="Table_2" id="2">
  <tableColumns count="1">
    <tableColumn name="District Location" id="1"/>
  </tableColumns>
  <tableStyleInfo name="DropDowns-style 2" showColumnStripes="0" showFirstColumn="1" showLastColumn="1" showRowStripes="1"/>
</table>
</file>

<file path=xl/tables/table3.xml><?xml version="1.0" encoding="utf-8"?>
<table xmlns="http://schemas.openxmlformats.org/spreadsheetml/2006/main" ref="E1:E3" displayName="Table_3" id="3">
  <tableColumns count="1">
    <tableColumn name="Charter Type" id="1"/>
  </tableColumns>
  <tableStyleInfo name="DropDowns-style 3" showColumnStripes="0" showFirstColumn="1" showLastColumn="1" showRowStripes="1"/>
</table>
</file>

<file path=xl/tables/table4.xml><?xml version="1.0" encoding="utf-8"?>
<table xmlns="http://schemas.openxmlformats.org/spreadsheetml/2006/main" ref="G1:G3" displayName="Table_4" id="4">
  <tableColumns count="1">
    <tableColumn name="Virtual" id="1"/>
  </tableColumns>
  <tableStyleInfo name="DropDowns-style 4" showColumnStripes="0" showFirstColumn="1" showLastColumn="1" showRowStripes="1"/>
</table>
</file>

<file path=xl/tables/table5.xml><?xml version="1.0" encoding="utf-8"?>
<table xmlns="http://schemas.openxmlformats.org/spreadsheetml/2006/main" ref="I1:I3" displayName="Table_5" id="5">
  <tableColumns count="1">
    <tableColumn name="Preschool" id="1"/>
  </tableColumns>
  <tableStyleInfo name="DropDowns-style 5" showColumnStripes="0" showFirstColumn="1" showLastColumn="1" showRowStripes="1"/>
</table>
</file>

<file path=xl/tables/table6.xml><?xml version="1.0" encoding="utf-8"?>
<table xmlns="http://schemas.openxmlformats.org/spreadsheetml/2006/main" ref="J1:J3" displayName="Table_6" id="6">
  <tableColumns count="1">
    <tableColumn name="Yes" id="1"/>
  </tableColumns>
  <tableStyleInfo name="DropDowns-style 6" showColumnStripes="0" showFirstColumn="1" showLastColumn="1" showRowStripes="1"/>
</table>
</file>

<file path=xl/tables/table7.xml><?xml version="1.0" encoding="utf-8"?>
<table xmlns="http://schemas.openxmlformats.org/spreadsheetml/2006/main" ref="K1:K2" displayName="Table_7" id="7">
  <tableColumns count="1">
    <tableColumn name="No" id="1"/>
  </tableColumns>
  <tableStyleInfo name="DropDowns-style 7" showColumnStripes="0" showFirstColumn="1" showLastColumn="1" showRowStripes="1"/>
</table>
</file>

<file path=xl/tables/table8.xml><?xml version="1.0" encoding="utf-8"?>
<table xmlns="http://schemas.openxmlformats.org/spreadsheetml/2006/main" ref="M1:M3" displayName="Table_8" id="8">
  <tableColumns count="1">
    <tableColumn name="Enrollment" id="1"/>
  </tableColumns>
  <tableStyleInfo name="DropDowns-style 8" showColumnStripes="0" showFirstColumn="1" showLastColumn="1" showRowStripes="1"/>
</table>
</file>

<file path=xl/tables/table9.xml><?xml version="1.0" encoding="utf-8"?>
<table xmlns="http://schemas.openxmlformats.org/spreadsheetml/2006/main" ref="N1:N2" displayName="Table_9" id="9">
  <tableColumns count="1">
    <tableColumn name="Statewide" id="1"/>
  </tableColumns>
  <tableStyleInfo name="DropDowns-style 9"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0.xml"/><Relationship Id="rId3"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louisianabelieves.com/docs/school-choice/guide---laugh-guide.pdf?sfvrsn=2" TargetMode="External"/><Relationship Id="rId2" Type="http://schemas.openxmlformats.org/officeDocument/2006/relationships/hyperlink" Target="https://www.louisianabelieves.com/resources/library/minimum-foundation-program" TargetMode="External"/><Relationship Id="rId3" Type="http://schemas.openxmlformats.org/officeDocument/2006/relationships/hyperlink" Target="https://www.louisianabelieves.com/resources/library/budgets-plans" TargetMode="External"/><Relationship Id="rId4" Type="http://schemas.openxmlformats.org/officeDocument/2006/relationships/hyperlink" Target="https://www.louisianabelieves.com/funding/charter-per-pupil-funding" TargetMode="External"/><Relationship Id="rId5" Type="http://schemas.openxmlformats.org/officeDocument/2006/relationships/hyperlink" Target="https://go.boarddocs.com/la/bese/Board.nsf/files/CSLS496E1DF1/$file/2022-2023%20Report%20on%20School%20Performance%20According%20to%20Requirements%20Under%20R.S.%2017_3991%20and%20BESE%20Bulletin%20126%2C%20Chapter%2027%2C%20Section%202.pdf" TargetMode="External"/><Relationship Id="rId6"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20" Type="http://schemas.openxmlformats.org/officeDocument/2006/relationships/table" Target="../tables/table9.xml"/><Relationship Id="rId21" Type="http://schemas.openxmlformats.org/officeDocument/2006/relationships/table" Target="../tables/table10.xml"/><Relationship Id="rId13" Type="http://schemas.openxmlformats.org/officeDocument/2006/relationships/table" Target="../tables/table2.xml"/><Relationship Id="rId12" Type="http://schemas.openxmlformats.org/officeDocument/2006/relationships/table" Target="../tables/table1.xml"/><Relationship Id="rId15" Type="http://schemas.openxmlformats.org/officeDocument/2006/relationships/table" Target="../tables/table4.xml"/><Relationship Id="rId14" Type="http://schemas.openxmlformats.org/officeDocument/2006/relationships/table" Target="../tables/table3.xml"/><Relationship Id="rId17" Type="http://schemas.openxmlformats.org/officeDocument/2006/relationships/table" Target="../tables/table6.xml"/><Relationship Id="rId16" Type="http://schemas.openxmlformats.org/officeDocument/2006/relationships/table" Target="../tables/table5.xml"/><Relationship Id="rId19" Type="http://schemas.openxmlformats.org/officeDocument/2006/relationships/table" Target="../tables/table8.xml"/><Relationship Id="rId18"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hyperlink" Target="https://go.boarddocs.com/la/bese/Board.nsf/files/CSLS496E1DF1/$file/2022-2023%20Report%20on%20School%20Performance%20According%20to%20Requirements%20Under%20R.S.%2017_3991%20and%20BESE%20Bulletin%20126%2C%20Chapter%2027%2C%20Section%202.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3.0" topLeftCell="A4" activePane="bottomLeft" state="frozen"/>
      <selection activeCell="B5" sqref="B5" pane="bottomLeft"/>
    </sheetView>
  </sheetViews>
  <sheetFormatPr customHeight="1" defaultColWidth="12.63" defaultRowHeight="15.0"/>
  <cols>
    <col customWidth="1" min="1" max="2" width="49.0"/>
    <col customWidth="1" min="3" max="3" width="49.38"/>
  </cols>
  <sheetData>
    <row r="1" ht="54.75" customHeight="1">
      <c r="A1" s="1"/>
      <c r="B1" s="1"/>
      <c r="C1" s="1"/>
    </row>
    <row r="2">
      <c r="A2" s="1"/>
      <c r="B2" s="1"/>
      <c r="C2" s="1"/>
    </row>
    <row r="3" ht="24.75" customHeight="1">
      <c r="A3" s="2" t="s">
        <v>0</v>
      </c>
      <c r="B3" s="2" t="s">
        <v>1</v>
      </c>
      <c r="C3" s="3"/>
    </row>
    <row r="4" ht="24.75" customHeight="1">
      <c r="A4" s="4"/>
      <c r="B4" s="4"/>
      <c r="C4" s="1"/>
    </row>
    <row r="5">
      <c r="A5" s="1"/>
      <c r="B5" s="1"/>
      <c r="C5" s="1"/>
    </row>
    <row r="6" ht="24.75" customHeight="1">
      <c r="A6" s="2" t="s">
        <v>2</v>
      </c>
      <c r="B6" s="2" t="s">
        <v>3</v>
      </c>
      <c r="C6" s="2" t="s">
        <v>4</v>
      </c>
    </row>
    <row r="7" ht="24.75" customHeight="1">
      <c r="A7" s="4"/>
      <c r="B7" s="4"/>
      <c r="C7" s="4"/>
    </row>
    <row r="8">
      <c r="A8" s="1"/>
      <c r="B8" s="1"/>
      <c r="C8" s="1"/>
    </row>
    <row r="9" ht="24.75" customHeight="1">
      <c r="A9" s="2" t="s">
        <v>5</v>
      </c>
      <c r="B9" s="2" t="s">
        <v>6</v>
      </c>
      <c r="C9" s="3"/>
    </row>
    <row r="10" ht="24.75" customHeight="1">
      <c r="A10" s="4"/>
      <c r="B10" s="4"/>
      <c r="C10" s="1"/>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8"/>
    <col customWidth="1" min="2" max="2" width="9.75"/>
    <col customWidth="1" min="3" max="3" width="31.88"/>
    <col customWidth="1" min="4" max="4" width="10.38"/>
    <col customWidth="1" min="5" max="5" width="8.63"/>
    <col customWidth="1" min="6" max="6" width="7.25"/>
    <col customWidth="1" min="7" max="7" width="11.88"/>
    <col customWidth="1" min="8" max="8" width="19.13"/>
    <col customWidth="1" min="9" max="9" width="14.13"/>
    <col customWidth="1" min="10" max="11" width="13.88"/>
    <col customWidth="1" min="12" max="14" width="11.25"/>
    <col customWidth="1" min="15" max="22" width="10.88"/>
    <col customWidth="1" min="23" max="23" width="18.63"/>
    <col customWidth="1" min="24" max="24" width="15.38"/>
    <col customWidth="1" min="25" max="25" width="12.88"/>
    <col customWidth="1" min="26" max="26" width="18.63"/>
  </cols>
  <sheetData>
    <row r="1" ht="70.5" customHeight="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ht="31.5" customHeight="1">
      <c r="A3" s="19" t="s">
        <v>151</v>
      </c>
      <c r="B3" s="14"/>
      <c r="C3" s="14"/>
      <c r="D3" s="14"/>
      <c r="E3" s="14"/>
      <c r="F3" s="14"/>
      <c r="G3" s="14"/>
      <c r="H3" s="14"/>
      <c r="I3" s="14"/>
      <c r="J3" s="14"/>
      <c r="K3" s="14"/>
      <c r="L3" s="14"/>
      <c r="M3" s="14"/>
      <c r="N3" s="14"/>
      <c r="O3" s="14"/>
      <c r="P3" s="14"/>
      <c r="Q3" s="14"/>
      <c r="R3" s="14"/>
      <c r="S3" s="14"/>
      <c r="T3" s="14"/>
      <c r="U3" s="14"/>
      <c r="V3" s="14"/>
      <c r="W3" s="14"/>
      <c r="X3" s="14"/>
      <c r="Y3" s="14"/>
      <c r="Z3" s="15"/>
    </row>
    <row r="4" ht="19.5" customHeight="1">
      <c r="A4" s="110"/>
      <c r="B4" s="111"/>
      <c r="C4" s="111"/>
      <c r="D4" s="111"/>
      <c r="E4" s="111"/>
      <c r="F4" s="111"/>
      <c r="G4" s="111"/>
      <c r="H4" s="111"/>
      <c r="I4" s="111"/>
      <c r="J4" s="111"/>
      <c r="K4" s="111"/>
      <c r="L4" s="111"/>
      <c r="M4" s="111"/>
      <c r="N4" s="111"/>
      <c r="O4" s="111"/>
      <c r="P4" s="111"/>
      <c r="Q4" s="111"/>
      <c r="R4" s="111"/>
      <c r="S4" s="111"/>
      <c r="T4" s="111"/>
      <c r="U4" s="111"/>
      <c r="V4" s="111"/>
      <c r="W4" s="111"/>
      <c r="X4" s="112"/>
      <c r="Y4" s="1"/>
      <c r="Z4" s="1"/>
    </row>
    <row r="5">
      <c r="A5" s="7" t="s">
        <v>112</v>
      </c>
      <c r="B5" s="7" t="s">
        <v>134</v>
      </c>
      <c r="C5" s="7" t="s">
        <v>115</v>
      </c>
      <c r="D5" s="7" t="s">
        <v>116</v>
      </c>
      <c r="E5" s="7" t="s">
        <v>117</v>
      </c>
      <c r="F5" s="7" t="s">
        <v>118</v>
      </c>
      <c r="G5" s="7" t="s">
        <v>119</v>
      </c>
      <c r="H5" s="7" t="s">
        <v>120</v>
      </c>
      <c r="I5" s="7" t="s">
        <v>121</v>
      </c>
      <c r="J5" s="7" t="s">
        <v>122</v>
      </c>
      <c r="K5" s="7" t="s">
        <v>123</v>
      </c>
      <c r="L5" s="7" t="s">
        <v>135</v>
      </c>
      <c r="M5" s="7" t="s">
        <v>136</v>
      </c>
      <c r="N5" s="7" t="s">
        <v>137</v>
      </c>
      <c r="O5" s="7" t="s">
        <v>138</v>
      </c>
      <c r="P5" s="7" t="s">
        <v>139</v>
      </c>
      <c r="Q5" s="7" t="s">
        <v>140</v>
      </c>
      <c r="R5" s="7" t="s">
        <v>141</v>
      </c>
      <c r="S5" s="7" t="s">
        <v>142</v>
      </c>
      <c r="T5" s="7" t="s">
        <v>143</v>
      </c>
      <c r="U5" s="7" t="s">
        <v>144</v>
      </c>
      <c r="V5" s="7" t="s">
        <v>145</v>
      </c>
      <c r="W5" s="7" t="s">
        <v>146</v>
      </c>
      <c r="X5" s="7" t="s">
        <v>147</v>
      </c>
      <c r="Y5" s="7" t="s">
        <v>148</v>
      </c>
      <c r="Z5" s="7" t="s">
        <v>149</v>
      </c>
    </row>
    <row r="6" ht="18.75" customHeight="1">
      <c r="A6" s="133">
        <v>1.0</v>
      </c>
      <c r="B6" s="113"/>
      <c r="C6" s="113"/>
      <c r="D6" s="113"/>
      <c r="E6" s="113"/>
      <c r="F6" s="117"/>
      <c r="G6" s="117"/>
      <c r="H6" s="113"/>
      <c r="I6" s="113"/>
      <c r="J6" s="113"/>
      <c r="K6" s="113"/>
      <c r="L6" s="113"/>
      <c r="M6" s="113"/>
      <c r="N6" s="113"/>
      <c r="O6" s="113"/>
      <c r="P6" s="113"/>
      <c r="Q6" s="113"/>
      <c r="R6" s="113"/>
      <c r="S6" s="113"/>
      <c r="T6" s="113"/>
      <c r="U6" s="113"/>
      <c r="V6" s="113"/>
      <c r="W6" s="113"/>
      <c r="X6" s="113"/>
      <c r="Y6" s="113"/>
      <c r="Z6" s="113"/>
    </row>
    <row r="7" ht="18.75" customHeight="1">
      <c r="A7" s="133">
        <v>2.0</v>
      </c>
      <c r="B7" s="113"/>
      <c r="C7" s="113"/>
      <c r="D7" s="113"/>
      <c r="E7" s="113"/>
      <c r="F7" s="113"/>
      <c r="G7" s="113"/>
      <c r="H7" s="113"/>
      <c r="I7" s="113"/>
      <c r="J7" s="113"/>
      <c r="K7" s="113"/>
      <c r="L7" s="113"/>
      <c r="M7" s="113"/>
      <c r="N7" s="113"/>
      <c r="O7" s="113"/>
      <c r="P7" s="113"/>
      <c r="Q7" s="113"/>
      <c r="R7" s="113"/>
      <c r="S7" s="113"/>
      <c r="T7" s="113"/>
      <c r="U7" s="113"/>
      <c r="V7" s="113"/>
      <c r="W7" s="113"/>
      <c r="X7" s="113"/>
      <c r="Y7" s="113"/>
      <c r="Z7" s="113"/>
    </row>
    <row r="8" ht="18.75" customHeight="1">
      <c r="A8" s="133">
        <v>3.0</v>
      </c>
      <c r="B8" s="113"/>
      <c r="C8" s="113"/>
      <c r="D8" s="113"/>
      <c r="E8" s="113"/>
      <c r="F8" s="113"/>
      <c r="G8" s="113"/>
      <c r="H8" s="113"/>
      <c r="I8" s="113"/>
      <c r="J8" s="113"/>
      <c r="K8" s="113"/>
      <c r="L8" s="113"/>
      <c r="M8" s="113"/>
      <c r="N8" s="113"/>
      <c r="O8" s="113"/>
      <c r="P8" s="113"/>
      <c r="Q8" s="113"/>
      <c r="R8" s="113"/>
      <c r="S8" s="113"/>
      <c r="T8" s="113"/>
      <c r="U8" s="113"/>
      <c r="V8" s="113"/>
      <c r="W8" s="113"/>
      <c r="X8" s="113"/>
      <c r="Y8" s="113"/>
      <c r="Z8" s="113"/>
    </row>
    <row r="9" ht="18.75" customHeight="1">
      <c r="A9" s="133">
        <v>4.0</v>
      </c>
      <c r="B9" s="113"/>
      <c r="C9" s="113"/>
      <c r="D9" s="113"/>
      <c r="E9" s="113"/>
      <c r="F9" s="113"/>
      <c r="G9" s="113"/>
      <c r="H9" s="113"/>
      <c r="I9" s="113"/>
      <c r="J9" s="113"/>
      <c r="K9" s="113"/>
      <c r="L9" s="113"/>
      <c r="M9" s="113"/>
      <c r="N9" s="113"/>
      <c r="O9" s="113"/>
      <c r="P9" s="113"/>
      <c r="Q9" s="113"/>
      <c r="R9" s="113"/>
      <c r="S9" s="113"/>
      <c r="T9" s="113"/>
      <c r="U9" s="113"/>
      <c r="V9" s="113"/>
      <c r="W9" s="113"/>
      <c r="X9" s="113"/>
      <c r="Y9" s="113"/>
      <c r="Z9" s="113"/>
    </row>
    <row r="10" ht="18.75" customHeight="1">
      <c r="A10" s="133">
        <v>5.0</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ht="18.75" customHeight="1">
      <c r="A11" s="133">
        <v>6.0</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ht="18.75" customHeight="1">
      <c r="A12" s="133">
        <v>7.0</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ht="18.75" customHeight="1">
      <c r="A13" s="133">
        <v>8.0</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ht="18.75" customHeight="1">
      <c r="A14" s="133">
        <v>9.0</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ht="18.75" customHeight="1">
      <c r="A15" s="133">
        <v>10.0</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ht="18.75" customHeight="1">
      <c r="A16" s="133">
        <v>11.0</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ht="18.75" customHeight="1">
      <c r="A17" s="133">
        <v>12.0</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ht="18.75" customHeight="1">
      <c r="A18" s="133">
        <v>13.0</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ht="18.75" customHeight="1">
      <c r="A19" s="133">
        <v>14.0</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ht="18.75" customHeight="1">
      <c r="A20" s="133">
        <v>15.0</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row r="21" ht="18.75" customHeight="1">
      <c r="A21" s="133">
        <v>16.0</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ht="18.75" customHeight="1">
      <c r="A22" s="133">
        <v>17.0</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ht="18.75" customHeight="1">
      <c r="A23" s="133">
        <v>18.0</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row r="24" ht="18.75" customHeight="1">
      <c r="A24" s="133">
        <v>19.0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ht="18.75" customHeight="1">
      <c r="A25" s="133">
        <v>20.0</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row>
    <row r="26" ht="18.75" customHeight="1">
      <c r="A26" s="133">
        <v>21.0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ht="18.75" customHeight="1">
      <c r="A27" s="133">
        <v>22.0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ht="18.75" customHeight="1">
      <c r="A28" s="133">
        <v>23.0</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ht="18.75" customHeight="1">
      <c r="A29" s="133">
        <v>24.0</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ht="18.75" customHeight="1">
      <c r="A30" s="133">
        <v>25.0</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ht="18.75" customHeight="1">
      <c r="A31" s="133">
        <v>26.0</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ht="18.75" customHeight="1">
      <c r="A32" s="133">
        <v>27.0</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ht="18.75" customHeight="1">
      <c r="A33" s="133">
        <v>28.0</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ht="18.75" customHeight="1">
      <c r="A34" s="133">
        <v>29.0</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ht="18.75" customHeight="1">
      <c r="A35" s="133">
        <v>30.0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ht="18.75" customHeight="1">
      <c r="A36" s="133">
        <v>31.0</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ht="18.75" customHeight="1">
      <c r="A37" s="133">
        <v>32.0</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ht="18.75" customHeight="1">
      <c r="A38" s="133">
        <v>33.0</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ht="18.75" customHeight="1">
      <c r="A39" s="133">
        <v>34.0</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ht="18.75" customHeight="1">
      <c r="A40" s="133">
        <v>35.0</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ht="18.75" customHeight="1">
      <c r="A41" s="133">
        <v>36.0</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ht="18.75" customHeight="1">
      <c r="A42" s="133">
        <v>37.0</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ht="18.75" customHeight="1">
      <c r="A43" s="133">
        <v>38.0</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ht="18.75" customHeight="1">
      <c r="A44" s="133">
        <v>39.0</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ht="18.75" customHeight="1">
      <c r="A45" s="133">
        <v>40.0</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ht="18.75" customHeight="1">
      <c r="A46" s="133">
        <v>41.0</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ht="18.75" customHeight="1">
      <c r="A47" s="133">
        <v>42.0</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ht="18.75" customHeight="1">
      <c r="A48" s="133">
        <v>43.0</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ht="18.75" customHeight="1">
      <c r="A49" s="133">
        <v>44.0</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ht="18.75" customHeight="1">
      <c r="A50" s="133">
        <v>45.0</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ht="18.75" customHeight="1">
      <c r="A51" s="133">
        <v>46.0</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ht="18.75" customHeight="1">
      <c r="A52" s="133">
        <v>47.0</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ht="18.75" customHeight="1">
      <c r="A53" s="133">
        <v>48.0</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ht="18.75" customHeight="1">
      <c r="A54" s="133">
        <v>49.0</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ht="18.75" customHeight="1">
      <c r="A55" s="133">
        <v>50.0</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ht="18.75" customHeight="1">
      <c r="A56" s="133">
        <v>51.0</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ht="18.75" customHeight="1">
      <c r="A57" s="133">
        <v>52.0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ht="18.75" customHeight="1">
      <c r="A58" s="133">
        <v>53.0</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ht="18.75" customHeight="1">
      <c r="A59" s="133">
        <v>54.0</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ht="18.75" customHeight="1">
      <c r="A60" s="133">
        <v>55.0</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ht="18.75" customHeight="1">
      <c r="A61" s="133">
        <v>56.0</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ht="18.75" customHeight="1">
      <c r="A62" s="133">
        <v>57.0</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ht="18.75" customHeight="1">
      <c r="A63" s="133">
        <v>58.0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ht="18.75" customHeight="1">
      <c r="A64" s="133">
        <v>59.0</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ht="18.75" customHeight="1">
      <c r="A65" s="133">
        <v>60.0</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ht="18.75" customHeight="1">
      <c r="A66" s="133">
        <v>61.0</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ht="18.75" customHeight="1">
      <c r="A67" s="133">
        <v>62.0</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ht="18.75" customHeight="1">
      <c r="A68" s="133">
        <v>63.0</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ht="18.75" customHeight="1">
      <c r="A69" s="133">
        <v>64.0</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ht="18.75" customHeight="1">
      <c r="A70" s="133">
        <v>65.0</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ht="18.75" customHeight="1">
      <c r="A71" s="133">
        <v>66.0</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ht="18.75" customHeight="1">
      <c r="A72" s="133">
        <v>67.0</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ht="18.75" customHeight="1">
      <c r="A73" s="133">
        <v>68.0</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ht="18.75" customHeight="1">
      <c r="A74" s="133">
        <v>69.0</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ht="18.75" customHeight="1">
      <c r="A75" s="133">
        <v>70.0</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ht="18.75" customHeight="1">
      <c r="A76" s="133">
        <v>71.0</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ht="18.75" customHeight="1">
      <c r="A77" s="133">
        <v>72.0</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ht="18.75" customHeight="1">
      <c r="A78" s="133">
        <v>73.0</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ht="18.75" customHeight="1">
      <c r="A79" s="133">
        <v>74.0</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ht="18.75" customHeight="1">
      <c r="A80" s="133">
        <v>75.0</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ht="18.75" customHeight="1">
      <c r="A81" s="133">
        <v>76.0</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ht="18.75" customHeight="1">
      <c r="A82" s="133">
        <v>77.0</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ht="18.75" customHeight="1">
      <c r="A83" s="133">
        <v>78.0</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ht="18.75" customHeight="1">
      <c r="A84" s="133">
        <v>79.0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ht="18.75" customHeight="1">
      <c r="A85" s="133">
        <v>80.0</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ht="18.75" customHeight="1">
      <c r="A86" s="133">
        <v>81.0</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ht="18.75" customHeight="1">
      <c r="A87" s="133">
        <v>82.0</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ht="18.75" customHeight="1">
      <c r="A88" s="133">
        <v>83.0</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ht="18.75" customHeight="1">
      <c r="A89" s="133">
        <v>84.0</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ht="18.75" customHeight="1">
      <c r="A90" s="133">
        <v>85.0</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ht="18.75" customHeight="1">
      <c r="A91" s="133">
        <v>86.0</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ht="18.75" customHeight="1">
      <c r="A92" s="133">
        <v>87.0</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ht="18.75" customHeight="1">
      <c r="A93" s="133">
        <v>88.0</v>
      </c>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ht="18.75" customHeight="1">
      <c r="A94" s="133">
        <v>89.0</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ht="18.75" customHeight="1">
      <c r="A95" s="133">
        <v>90.0</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sheetData>
  <mergeCells count="2">
    <mergeCell ref="A4:X4"/>
    <mergeCell ref="A3:Z3"/>
  </mergeCells>
  <printOptions/>
  <pageMargins bottom="0.75" footer="0.0" header="0.0" left="0.7" right="0.7" top="0.75"/>
  <pageSetup orientation="landscape"/>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1" width="4.0"/>
    <col customWidth="1" min="2" max="2" width="27.0"/>
    <col customWidth="1" min="3" max="14" width="9.13"/>
    <col customWidth="1" min="15" max="15" width="7.13"/>
    <col customWidth="1" min="16" max="17" width="9.13"/>
  </cols>
  <sheetData>
    <row r="1" ht="55.5" customHeight="1">
      <c r="A1" s="1"/>
      <c r="B1" s="1"/>
      <c r="C1" s="1"/>
      <c r="D1" s="1"/>
      <c r="E1" s="1"/>
      <c r="F1" s="1"/>
      <c r="G1" s="1"/>
      <c r="H1" s="1"/>
      <c r="I1" s="1"/>
      <c r="J1" s="1"/>
      <c r="K1" s="1"/>
      <c r="L1" s="1"/>
      <c r="M1" s="1"/>
      <c r="N1" s="1"/>
      <c r="O1" s="1"/>
      <c r="P1" s="1"/>
      <c r="Q1" s="1"/>
    </row>
    <row r="2" ht="12.0" customHeight="1">
      <c r="A2" s="1"/>
      <c r="B2" s="1"/>
      <c r="C2" s="1"/>
      <c r="D2" s="1"/>
      <c r="E2" s="1"/>
      <c r="F2" s="1"/>
      <c r="G2" s="1"/>
      <c r="H2" s="1"/>
      <c r="I2" s="1"/>
      <c r="J2" s="1"/>
      <c r="K2" s="1"/>
      <c r="L2" s="1"/>
      <c r="M2" s="1"/>
      <c r="N2" s="1"/>
      <c r="O2" s="1"/>
      <c r="P2" s="1"/>
      <c r="Q2" s="1"/>
    </row>
    <row r="3" ht="12.75" customHeight="1">
      <c r="A3" s="134"/>
      <c r="B3" s="135" t="s">
        <v>152</v>
      </c>
      <c r="C3" s="136"/>
      <c r="D3" s="136"/>
      <c r="E3" s="136"/>
      <c r="F3" s="136"/>
      <c r="G3" s="136"/>
      <c r="H3" s="136"/>
      <c r="I3" s="136"/>
      <c r="J3" s="136"/>
      <c r="K3" s="136"/>
      <c r="L3" s="136"/>
      <c r="M3" s="136"/>
      <c r="N3" s="136"/>
      <c r="O3" s="136"/>
      <c r="P3" s="136"/>
      <c r="Q3" s="137"/>
    </row>
    <row r="4" ht="12.75" customHeight="1">
      <c r="A4" s="138"/>
      <c r="B4" s="139"/>
      <c r="C4" s="139"/>
      <c r="D4" s="139"/>
      <c r="E4" s="139"/>
      <c r="F4" s="139"/>
      <c r="G4" s="139"/>
      <c r="H4" s="139"/>
      <c r="I4" s="139"/>
      <c r="J4" s="139"/>
      <c r="K4" s="139"/>
      <c r="L4" s="139"/>
      <c r="M4" s="139"/>
      <c r="N4" s="139"/>
      <c r="O4" s="139"/>
      <c r="P4" s="139"/>
      <c r="Q4" s="140"/>
    </row>
    <row r="5" ht="12.75" customHeight="1">
      <c r="A5" s="141">
        <v>1.0</v>
      </c>
      <c r="B5" s="142" t="s">
        <v>153</v>
      </c>
      <c r="C5" s="129"/>
      <c r="D5" s="129"/>
      <c r="E5" s="129"/>
      <c r="F5" s="129"/>
      <c r="G5" s="129"/>
      <c r="H5" s="129"/>
      <c r="I5" s="129"/>
      <c r="J5" s="129"/>
      <c r="K5" s="129"/>
      <c r="L5" s="129"/>
      <c r="M5" s="129"/>
      <c r="N5" s="129"/>
      <c r="O5" s="129"/>
      <c r="P5" s="129"/>
      <c r="Q5" s="143"/>
    </row>
    <row r="6" ht="12.75" customHeight="1">
      <c r="A6" s="141"/>
      <c r="B6" s="144"/>
      <c r="C6" s="144"/>
      <c r="D6" s="144"/>
      <c r="E6" s="144"/>
      <c r="F6" s="144"/>
      <c r="G6" s="144"/>
      <c r="H6" s="144"/>
      <c r="I6" s="144"/>
      <c r="J6" s="144"/>
      <c r="K6" s="144"/>
      <c r="L6" s="144"/>
      <c r="M6" s="144"/>
      <c r="N6" s="144"/>
      <c r="O6" s="144"/>
      <c r="P6" s="144"/>
      <c r="Q6" s="145"/>
    </row>
    <row r="7" ht="47.25" customHeight="1">
      <c r="A7" s="141">
        <v>2.0</v>
      </c>
      <c r="B7" s="142" t="s">
        <v>154</v>
      </c>
      <c r="C7" s="129"/>
      <c r="D7" s="129"/>
      <c r="E7" s="129"/>
      <c r="F7" s="129"/>
      <c r="G7" s="129"/>
      <c r="H7" s="129"/>
      <c r="I7" s="129"/>
      <c r="J7" s="129"/>
      <c r="K7" s="129"/>
      <c r="L7" s="129"/>
      <c r="M7" s="129"/>
      <c r="N7" s="129"/>
      <c r="O7" s="129"/>
      <c r="P7" s="129"/>
      <c r="Q7" s="143"/>
    </row>
    <row r="8" ht="12.75" customHeight="1">
      <c r="A8" s="141"/>
      <c r="B8" s="146"/>
      <c r="C8" s="146"/>
      <c r="D8" s="146"/>
      <c r="E8" s="146"/>
      <c r="F8" s="146"/>
      <c r="G8" s="146"/>
      <c r="H8" s="146"/>
      <c r="I8" s="146"/>
      <c r="J8" s="146"/>
      <c r="K8" s="146"/>
      <c r="L8" s="146"/>
      <c r="M8" s="146"/>
      <c r="N8" s="146"/>
      <c r="O8" s="146"/>
      <c r="P8" s="146"/>
      <c r="Q8" s="147"/>
    </row>
    <row r="9" ht="32.25" customHeight="1">
      <c r="A9" s="141">
        <v>3.0</v>
      </c>
      <c r="B9" s="142" t="s">
        <v>155</v>
      </c>
      <c r="C9" s="129"/>
      <c r="D9" s="129"/>
      <c r="E9" s="129"/>
      <c r="F9" s="129"/>
      <c r="G9" s="129"/>
      <c r="H9" s="129"/>
      <c r="I9" s="129"/>
      <c r="J9" s="129"/>
      <c r="K9" s="129"/>
      <c r="L9" s="129"/>
      <c r="M9" s="129"/>
      <c r="N9" s="129"/>
      <c r="O9" s="129"/>
      <c r="P9" s="129"/>
      <c r="Q9" s="143"/>
    </row>
    <row r="10" ht="9.75" customHeight="1">
      <c r="A10" s="141"/>
      <c r="B10" s="146"/>
      <c r="C10" s="146"/>
      <c r="D10" s="146"/>
      <c r="E10" s="146"/>
      <c r="F10" s="146"/>
      <c r="G10" s="146"/>
      <c r="H10" s="146"/>
      <c r="I10" s="146"/>
      <c r="J10" s="146"/>
      <c r="K10" s="146"/>
      <c r="L10" s="146"/>
      <c r="M10" s="146"/>
      <c r="N10" s="146"/>
      <c r="O10" s="146"/>
      <c r="P10" s="146"/>
      <c r="Q10" s="147"/>
    </row>
    <row r="11" ht="32.25" customHeight="1">
      <c r="A11" s="141">
        <v>4.0</v>
      </c>
      <c r="B11" s="142" t="s">
        <v>156</v>
      </c>
      <c r="C11" s="129"/>
      <c r="D11" s="129"/>
      <c r="E11" s="129"/>
      <c r="F11" s="129"/>
      <c r="G11" s="129"/>
      <c r="H11" s="129"/>
      <c r="I11" s="129"/>
      <c r="J11" s="129"/>
      <c r="K11" s="129"/>
      <c r="L11" s="129"/>
      <c r="M11" s="129"/>
      <c r="N11" s="129"/>
      <c r="O11" s="129"/>
      <c r="P11" s="129"/>
      <c r="Q11" s="143"/>
    </row>
    <row r="12" ht="16.5" customHeight="1">
      <c r="A12" s="141"/>
      <c r="B12" s="146"/>
      <c r="C12" s="146"/>
      <c r="D12" s="146"/>
      <c r="E12" s="146"/>
      <c r="F12" s="146"/>
      <c r="G12" s="146"/>
      <c r="H12" s="146"/>
      <c r="I12" s="146"/>
      <c r="J12" s="146"/>
      <c r="K12" s="146"/>
      <c r="L12" s="146"/>
      <c r="M12" s="146"/>
      <c r="N12" s="146"/>
      <c r="O12" s="146"/>
      <c r="P12" s="146"/>
      <c r="Q12" s="147"/>
    </row>
    <row r="13" ht="32.25" customHeight="1">
      <c r="A13" s="141">
        <v>5.0</v>
      </c>
      <c r="B13" s="142" t="s">
        <v>157</v>
      </c>
      <c r="C13" s="129"/>
      <c r="D13" s="129"/>
      <c r="E13" s="129"/>
      <c r="F13" s="129"/>
      <c r="G13" s="129"/>
      <c r="H13" s="129"/>
      <c r="I13" s="129"/>
      <c r="J13" s="129"/>
      <c r="K13" s="129"/>
      <c r="L13" s="129"/>
      <c r="M13" s="129"/>
      <c r="N13" s="129"/>
      <c r="O13" s="129"/>
      <c r="P13" s="129"/>
      <c r="Q13" s="143"/>
    </row>
    <row r="14" ht="15.0" customHeight="1">
      <c r="A14" s="141"/>
      <c r="B14" s="144"/>
      <c r="C14" s="144"/>
      <c r="D14" s="144"/>
      <c r="E14" s="144"/>
      <c r="F14" s="144"/>
      <c r="G14" s="144"/>
      <c r="H14" s="144"/>
      <c r="I14" s="144"/>
      <c r="J14" s="144"/>
      <c r="K14" s="144"/>
      <c r="L14" s="144"/>
      <c r="M14" s="144"/>
      <c r="N14" s="144"/>
      <c r="O14" s="144"/>
      <c r="P14" s="144"/>
      <c r="Q14" s="145"/>
    </row>
    <row r="15" ht="84.0" customHeight="1">
      <c r="A15" s="148">
        <v>6.0</v>
      </c>
      <c r="B15" s="149" t="s">
        <v>158</v>
      </c>
      <c r="C15" s="150"/>
      <c r="D15" s="150"/>
      <c r="E15" s="150"/>
      <c r="F15" s="150"/>
      <c r="G15" s="150"/>
      <c r="H15" s="150"/>
      <c r="I15" s="150"/>
      <c r="J15" s="150"/>
      <c r="K15" s="150"/>
      <c r="L15" s="150"/>
      <c r="M15" s="150"/>
      <c r="N15" s="150"/>
      <c r="O15" s="150"/>
      <c r="P15" s="150"/>
      <c r="Q15" s="151"/>
    </row>
    <row r="16" ht="12.75" customHeight="1">
      <c r="A16" s="152"/>
      <c r="B16" s="17"/>
      <c r="C16" s="1"/>
      <c r="D16" s="1"/>
      <c r="E16" s="1"/>
      <c r="F16" s="1"/>
      <c r="G16" s="1"/>
      <c r="H16" s="1"/>
      <c r="I16" s="1"/>
      <c r="J16" s="1"/>
      <c r="K16" s="1"/>
      <c r="L16" s="1"/>
      <c r="M16" s="1"/>
      <c r="N16" s="1"/>
      <c r="O16" s="1"/>
      <c r="P16" s="1"/>
      <c r="Q16" s="1"/>
    </row>
    <row r="17" ht="12.75" customHeight="1">
      <c r="A17" s="1"/>
      <c r="B17" s="11" t="s">
        <v>159</v>
      </c>
      <c r="I17" s="1"/>
      <c r="J17" s="1"/>
      <c r="K17" s="1"/>
      <c r="L17" s="1"/>
      <c r="M17" s="1"/>
      <c r="N17" s="1"/>
      <c r="O17" s="1"/>
      <c r="P17" s="1"/>
      <c r="Q17" s="1"/>
    </row>
    <row r="18" ht="12.75" customHeight="1">
      <c r="A18" s="1"/>
      <c r="B18" s="153" t="s">
        <v>160</v>
      </c>
      <c r="I18" s="1"/>
      <c r="J18" s="1"/>
      <c r="K18" s="1"/>
      <c r="L18" s="1"/>
      <c r="M18" s="1"/>
      <c r="N18" s="1"/>
      <c r="O18" s="1"/>
      <c r="P18" s="1"/>
      <c r="Q18" s="1"/>
    </row>
    <row r="19" ht="12.75" customHeight="1">
      <c r="A19" s="1"/>
    </row>
    <row r="20" ht="12.75" customHeight="1">
      <c r="A20" s="1"/>
      <c r="B20" s="11" t="s">
        <v>161</v>
      </c>
      <c r="I20" s="1"/>
      <c r="J20" s="1"/>
      <c r="K20" s="1"/>
      <c r="L20" s="1"/>
      <c r="M20" s="1"/>
      <c r="N20" s="1"/>
      <c r="O20" s="1"/>
      <c r="P20" s="1"/>
      <c r="Q20" s="1"/>
    </row>
    <row r="21" ht="12.75" customHeight="1">
      <c r="A21" s="1"/>
      <c r="B21" s="153" t="s">
        <v>162</v>
      </c>
      <c r="I21" s="1"/>
      <c r="J21" s="1"/>
      <c r="K21" s="1"/>
      <c r="L21" s="1"/>
      <c r="M21" s="1"/>
      <c r="N21" s="1"/>
      <c r="O21" s="1"/>
      <c r="P21" s="1"/>
      <c r="Q21" s="1"/>
    </row>
    <row r="22" ht="12.75" customHeight="1">
      <c r="A22" s="1"/>
      <c r="B22" s="1"/>
      <c r="C22" s="1"/>
      <c r="D22" s="1"/>
      <c r="E22" s="1"/>
      <c r="F22" s="1"/>
      <c r="G22" s="1"/>
      <c r="H22" s="1"/>
      <c r="I22" s="1"/>
      <c r="J22" s="1"/>
      <c r="K22" s="1"/>
      <c r="L22" s="1"/>
      <c r="M22" s="1"/>
      <c r="N22" s="1"/>
      <c r="O22" s="1"/>
      <c r="P22" s="1"/>
      <c r="Q22" s="1"/>
    </row>
    <row r="23" ht="12.75" customHeight="1">
      <c r="A23" s="1"/>
      <c r="B23" s="11" t="s">
        <v>163</v>
      </c>
      <c r="I23" s="1"/>
      <c r="J23" s="1"/>
      <c r="K23" s="1"/>
      <c r="L23" s="1"/>
      <c r="M23" s="1"/>
      <c r="N23" s="1"/>
      <c r="O23" s="1"/>
      <c r="P23" s="1"/>
      <c r="Q23" s="1"/>
    </row>
    <row r="24" ht="12.75" customHeight="1">
      <c r="A24" s="1"/>
      <c r="B24" s="153" t="s">
        <v>164</v>
      </c>
      <c r="I24" s="1"/>
      <c r="J24" s="1"/>
      <c r="K24" s="1"/>
      <c r="L24" s="1"/>
      <c r="M24" s="1"/>
      <c r="N24" s="1"/>
      <c r="O24" s="1"/>
      <c r="P24" s="1"/>
      <c r="Q24" s="1"/>
    </row>
    <row r="25" ht="12.75" customHeight="1">
      <c r="A25" s="1"/>
      <c r="B25" s="11"/>
      <c r="C25" s="11"/>
      <c r="D25" s="11"/>
      <c r="E25" s="11"/>
      <c r="F25" s="11"/>
      <c r="G25" s="11"/>
      <c r="H25" s="11"/>
      <c r="I25" s="1"/>
      <c r="J25" s="1"/>
      <c r="K25" s="1"/>
      <c r="L25" s="1"/>
      <c r="M25" s="1"/>
      <c r="N25" s="1"/>
      <c r="O25" s="1"/>
      <c r="P25" s="1"/>
      <c r="Q25" s="1"/>
    </row>
    <row r="26" ht="12.75" customHeight="1">
      <c r="A26" s="1"/>
      <c r="B26" s="11" t="s">
        <v>165</v>
      </c>
      <c r="I26" s="1"/>
      <c r="J26" s="1"/>
      <c r="K26" s="1"/>
      <c r="L26" s="1"/>
      <c r="M26" s="1"/>
      <c r="N26" s="1"/>
      <c r="O26" s="1"/>
      <c r="P26" s="1"/>
      <c r="Q26" s="1"/>
    </row>
    <row r="27" ht="12.75" customHeight="1">
      <c r="A27" s="1"/>
      <c r="B27" s="153" t="s">
        <v>166</v>
      </c>
      <c r="I27" s="1"/>
      <c r="J27" s="1"/>
      <c r="K27" s="1"/>
      <c r="L27" s="1"/>
      <c r="M27" s="1"/>
      <c r="N27" s="1"/>
      <c r="O27" s="1"/>
      <c r="P27" s="1"/>
      <c r="Q27" s="1"/>
    </row>
    <row r="28" ht="12.75" customHeight="1">
      <c r="A28" s="1"/>
      <c r="B28" s="11"/>
      <c r="C28" s="11"/>
      <c r="D28" s="11"/>
      <c r="E28" s="11"/>
      <c r="F28" s="11"/>
      <c r="G28" s="11"/>
      <c r="H28" s="11"/>
      <c r="I28" s="1"/>
      <c r="J28" s="1"/>
      <c r="K28" s="1"/>
      <c r="L28" s="1"/>
      <c r="M28" s="1"/>
      <c r="N28" s="1"/>
      <c r="O28" s="1"/>
      <c r="P28" s="1"/>
      <c r="Q28" s="1"/>
    </row>
    <row r="29" ht="12.75" customHeight="1">
      <c r="A29" s="1"/>
      <c r="B29" s="11" t="s">
        <v>167</v>
      </c>
      <c r="I29" s="1"/>
      <c r="J29" s="1"/>
      <c r="K29" s="1"/>
      <c r="L29" s="1"/>
      <c r="M29" s="1"/>
      <c r="N29" s="1"/>
      <c r="O29" s="1"/>
      <c r="P29" s="1"/>
      <c r="Q29" s="1"/>
    </row>
    <row r="30" ht="12.75" customHeight="1">
      <c r="A30" s="1"/>
      <c r="B30" s="153" t="s">
        <v>168</v>
      </c>
      <c r="I30" s="1"/>
      <c r="J30" s="1"/>
      <c r="K30" s="1"/>
      <c r="L30" s="1"/>
      <c r="M30" s="1"/>
      <c r="N30" s="1"/>
      <c r="O30" s="1"/>
      <c r="P30" s="1"/>
      <c r="Q30" s="1"/>
    </row>
  </sheetData>
  <mergeCells count="17">
    <mergeCell ref="B17:H17"/>
    <mergeCell ref="B18:H18"/>
    <mergeCell ref="B20:H20"/>
    <mergeCell ref="B21:H21"/>
    <mergeCell ref="B23:H23"/>
    <mergeCell ref="B24:H24"/>
    <mergeCell ref="B26:H26"/>
    <mergeCell ref="B27:H27"/>
    <mergeCell ref="B29:H29"/>
    <mergeCell ref="B30:H30"/>
    <mergeCell ref="B5:Q5"/>
    <mergeCell ref="B7:Q7"/>
    <mergeCell ref="B9:Q9"/>
    <mergeCell ref="B11:Q11"/>
    <mergeCell ref="B13:Q13"/>
    <mergeCell ref="B15:Q15"/>
    <mergeCell ref="A19:Q19"/>
  </mergeCells>
  <hyperlinks>
    <hyperlink r:id="rId1" ref="B18"/>
    <hyperlink r:id="rId2" ref="B21"/>
    <hyperlink r:id="rId3" ref="B24"/>
    <hyperlink r:id="rId4" ref="B27"/>
    <hyperlink r:id="rId5" ref="B30"/>
  </hyperlinks>
  <printOptions/>
  <pageMargins bottom="0.75" footer="0.0" header="0.0" left="0.7" right="0.7" top="0.75"/>
  <pageSetup orientation="landscape"/>
  <drawing r:id="rId6"/>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1" width="62.25"/>
    <col customWidth="1" min="2" max="6" width="9.13"/>
    <col customWidth="1" min="7" max="7" width="32.25"/>
    <col customWidth="1" min="8" max="8" width="26.38"/>
  </cols>
  <sheetData>
    <row r="1" ht="57.75" customHeight="1">
      <c r="A1" s="17"/>
      <c r="B1" s="17"/>
      <c r="C1" s="17"/>
      <c r="D1" s="17"/>
      <c r="E1" s="17"/>
      <c r="F1" s="17"/>
      <c r="G1" s="17"/>
      <c r="H1" s="17"/>
    </row>
    <row r="2" ht="14.25" customHeight="1">
      <c r="A2" s="17"/>
      <c r="B2" s="17"/>
      <c r="C2" s="17"/>
      <c r="D2" s="17"/>
      <c r="E2" s="17"/>
      <c r="F2" s="17"/>
      <c r="G2" s="17"/>
      <c r="H2" s="17"/>
    </row>
    <row r="3" ht="21.75" customHeight="1">
      <c r="A3" s="154" t="s">
        <v>169</v>
      </c>
      <c r="B3" s="17"/>
      <c r="C3" s="17"/>
      <c r="D3" s="17"/>
      <c r="E3" s="17"/>
      <c r="F3" s="17"/>
      <c r="G3" s="17"/>
      <c r="H3" s="155" t="s">
        <v>170</v>
      </c>
    </row>
    <row r="4" ht="27.0" customHeight="1">
      <c r="A4" s="156" t="s">
        <v>171</v>
      </c>
      <c r="B4" s="14"/>
      <c r="C4" s="14"/>
      <c r="D4" s="14"/>
      <c r="E4" s="14"/>
      <c r="F4" s="14"/>
      <c r="G4" s="15"/>
      <c r="H4" s="157"/>
    </row>
    <row r="5" ht="30.0" customHeight="1">
      <c r="A5" s="156" t="s">
        <v>172</v>
      </c>
      <c r="B5" s="14"/>
      <c r="C5" s="14"/>
      <c r="D5" s="14"/>
      <c r="E5" s="14"/>
      <c r="F5" s="14"/>
      <c r="G5" s="158"/>
      <c r="H5" s="159"/>
    </row>
    <row r="6" ht="55.5" customHeight="1">
      <c r="A6" s="156" t="s">
        <v>173</v>
      </c>
      <c r="B6" s="14"/>
      <c r="C6" s="14"/>
      <c r="D6" s="14"/>
      <c r="E6" s="14"/>
      <c r="F6" s="14"/>
      <c r="G6" s="158"/>
      <c r="H6" s="159"/>
    </row>
    <row r="7" ht="56.25" customHeight="1">
      <c r="A7" s="156" t="s">
        <v>174</v>
      </c>
      <c r="B7" s="14"/>
      <c r="C7" s="14"/>
      <c r="D7" s="14"/>
      <c r="E7" s="14"/>
      <c r="F7" s="14"/>
      <c r="G7" s="158"/>
      <c r="H7" s="159"/>
    </row>
    <row r="8" ht="69.0" customHeight="1">
      <c r="A8" s="156" t="s">
        <v>175</v>
      </c>
      <c r="B8" s="14"/>
      <c r="C8" s="14"/>
      <c r="D8" s="14"/>
      <c r="E8" s="14"/>
      <c r="F8" s="14"/>
      <c r="G8" s="158"/>
      <c r="H8" s="159"/>
    </row>
  </sheetData>
  <mergeCells count="5">
    <mergeCell ref="A4:G4"/>
    <mergeCell ref="A5:G5"/>
    <mergeCell ref="A6:G6"/>
    <mergeCell ref="A7:G7"/>
    <mergeCell ref="A8:G8"/>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0"/>
  <cols>
    <col customWidth="1" min="1" max="1" width="22.0"/>
    <col customWidth="1" min="2" max="2" width="9.25"/>
    <col customWidth="1" min="3" max="7" width="16.75"/>
  </cols>
  <sheetData>
    <row r="1" ht="72.0" customHeight="1">
      <c r="A1" s="17"/>
      <c r="B1" s="17"/>
      <c r="C1" s="17"/>
      <c r="D1" s="17"/>
      <c r="E1" s="17"/>
      <c r="F1" s="17"/>
      <c r="G1" s="17"/>
    </row>
    <row r="2" ht="12.75" customHeight="1">
      <c r="A2" s="17"/>
      <c r="B2" s="17"/>
      <c r="C2" s="17"/>
      <c r="D2" s="17"/>
      <c r="E2" s="17"/>
      <c r="F2" s="17"/>
      <c r="G2" s="17"/>
    </row>
    <row r="3" ht="33.0" customHeight="1">
      <c r="A3" s="160" t="s">
        <v>176</v>
      </c>
    </row>
    <row r="4" ht="12.75" customHeight="1">
      <c r="A4" s="17"/>
      <c r="B4" s="17"/>
      <c r="C4" s="17"/>
      <c r="D4" s="17"/>
      <c r="E4" s="17"/>
      <c r="F4" s="17"/>
      <c r="G4" s="17"/>
    </row>
    <row r="5" ht="12.75" customHeight="1">
      <c r="A5" s="161" t="s">
        <v>177</v>
      </c>
      <c r="B5" s="162"/>
      <c r="C5" s="7" t="s">
        <v>29</v>
      </c>
      <c r="D5" s="7" t="s">
        <v>30</v>
      </c>
      <c r="E5" s="7" t="s">
        <v>31</v>
      </c>
      <c r="F5" s="7" t="s">
        <v>32</v>
      </c>
      <c r="G5" s="7" t="s">
        <v>33</v>
      </c>
    </row>
    <row r="6" ht="27.0" customHeight="1">
      <c r="A6" s="163" t="s">
        <v>178</v>
      </c>
      <c r="B6" s="15"/>
      <c r="C6" s="164"/>
      <c r="D6" s="164"/>
      <c r="E6" s="164"/>
      <c r="F6" s="164"/>
      <c r="G6" s="164"/>
    </row>
    <row r="7" ht="27.0" customHeight="1">
      <c r="A7" s="163" t="s">
        <v>179</v>
      </c>
      <c r="B7" s="15"/>
      <c r="C7" s="164"/>
      <c r="D7" s="164"/>
      <c r="E7" s="164"/>
      <c r="F7" s="164"/>
      <c r="G7" s="164"/>
    </row>
    <row r="8" ht="12.75" customHeight="1">
      <c r="A8" s="165"/>
      <c r="B8" s="165"/>
      <c r="C8" s="41"/>
      <c r="D8" s="41"/>
      <c r="E8" s="41"/>
      <c r="F8" s="41"/>
      <c r="G8" s="41"/>
    </row>
    <row r="9" ht="27.0" customHeight="1">
      <c r="A9" s="163" t="s">
        <v>180</v>
      </c>
      <c r="B9" s="15"/>
      <c r="C9" s="34"/>
      <c r="D9" s="34"/>
      <c r="E9" s="34"/>
      <c r="F9" s="34"/>
      <c r="G9" s="34"/>
    </row>
    <row r="10" ht="27.0" customHeight="1">
      <c r="A10" s="163" t="s">
        <v>181</v>
      </c>
      <c r="B10" s="15"/>
      <c r="C10" s="164"/>
      <c r="D10" s="164"/>
      <c r="E10" s="164"/>
      <c r="F10" s="164"/>
      <c r="G10" s="164"/>
    </row>
    <row r="11" ht="27.0" customHeight="1">
      <c r="A11" s="163" t="s">
        <v>182</v>
      </c>
      <c r="B11" s="15"/>
      <c r="C11" s="164"/>
      <c r="D11" s="164"/>
      <c r="E11" s="164"/>
      <c r="F11" s="164"/>
      <c r="G11" s="164"/>
    </row>
    <row r="12" ht="12.75" customHeight="1">
      <c r="A12" s="165"/>
      <c r="B12" s="165"/>
      <c r="C12" s="41"/>
      <c r="D12" s="41"/>
      <c r="E12" s="41"/>
      <c r="F12" s="41"/>
      <c r="G12" s="41"/>
    </row>
    <row r="13" ht="27.0" customHeight="1">
      <c r="A13" s="163" t="s">
        <v>183</v>
      </c>
      <c r="B13" s="15"/>
      <c r="C13" s="34"/>
      <c r="D13" s="34"/>
      <c r="E13" s="34"/>
      <c r="F13" s="34"/>
      <c r="G13" s="34"/>
    </row>
    <row r="14" ht="27.0" customHeight="1">
      <c r="A14" s="163" t="s">
        <v>184</v>
      </c>
      <c r="B14" s="15"/>
      <c r="C14" s="164"/>
      <c r="D14" s="164"/>
      <c r="E14" s="164"/>
      <c r="F14" s="164"/>
      <c r="G14" s="164"/>
    </row>
    <row r="15" ht="27.0" customHeight="1">
      <c r="A15" s="163" t="s">
        <v>185</v>
      </c>
      <c r="B15" s="15"/>
      <c r="C15" s="164"/>
      <c r="D15" s="164"/>
      <c r="E15" s="164"/>
      <c r="F15" s="164"/>
      <c r="G15" s="164"/>
    </row>
    <row r="16" ht="12.75" customHeight="1">
      <c r="A16" s="5"/>
      <c r="B16" s="5"/>
      <c r="C16" s="17"/>
      <c r="D16" s="17"/>
      <c r="E16" s="17"/>
      <c r="F16" s="17"/>
      <c r="G16" s="17"/>
    </row>
    <row r="17" ht="12.75" customHeight="1">
      <c r="A17" s="5"/>
      <c r="B17" s="5"/>
      <c r="C17" s="17"/>
      <c r="D17" s="17"/>
      <c r="E17" s="17"/>
      <c r="F17" s="17"/>
      <c r="G17" s="17"/>
    </row>
    <row r="18" ht="12.75" customHeight="1">
      <c r="A18" s="5"/>
      <c r="B18" s="5"/>
      <c r="C18" s="7" t="s">
        <v>29</v>
      </c>
      <c r="D18" s="7" t="s">
        <v>30</v>
      </c>
      <c r="E18" s="7" t="s">
        <v>31</v>
      </c>
      <c r="F18" s="7" t="s">
        <v>32</v>
      </c>
      <c r="G18" s="7" t="s">
        <v>33</v>
      </c>
    </row>
    <row r="19" ht="12.75" customHeight="1">
      <c r="A19" s="166" t="s">
        <v>186</v>
      </c>
      <c r="B19" s="5"/>
      <c r="C19" s="17"/>
      <c r="D19" s="17"/>
      <c r="E19" s="17"/>
      <c r="F19" s="17"/>
      <c r="G19" s="17"/>
    </row>
    <row r="20" ht="12.75" customHeight="1">
      <c r="A20" s="165" t="s">
        <v>187</v>
      </c>
      <c r="B20" s="167">
        <v>3.56</v>
      </c>
      <c r="C20" s="168">
        <f>$B20*C6*'Enrollment Projection'!B$24*'School Calendar'!$C$13</f>
        <v>0</v>
      </c>
      <c r="D20" s="168">
        <f>$B20*D6*'Enrollment Projection'!C$24*'School Calendar'!$C$13</f>
        <v>0</v>
      </c>
      <c r="E20" s="168">
        <f>$B20*E6*'Enrollment Projection'!D$24*'School Calendar'!$C$13</f>
        <v>0</v>
      </c>
      <c r="F20" s="168">
        <f>$B20*F6*'Enrollment Projection'!E$24*'School Calendar'!$C$13</f>
        <v>0</v>
      </c>
      <c r="G20" s="168">
        <f>$B20*G6*'Enrollment Projection'!F$24*'School Calendar'!$C$13</f>
        <v>0</v>
      </c>
    </row>
    <row r="21" ht="12.75" customHeight="1">
      <c r="A21" s="165" t="s">
        <v>188</v>
      </c>
      <c r="B21" s="167">
        <v>3.16</v>
      </c>
      <c r="C21" s="168">
        <f>$B21*C7*'Enrollment Projection'!B$24*'School Calendar'!$C$13</f>
        <v>0</v>
      </c>
      <c r="D21" s="168">
        <f>$B21*D7*'Enrollment Projection'!C$24*'School Calendar'!$C$13</f>
        <v>0</v>
      </c>
      <c r="E21" s="168">
        <f>$B21*E7*'Enrollment Projection'!D$24*'School Calendar'!$C$13</f>
        <v>0</v>
      </c>
      <c r="F21" s="168">
        <f>$B21*F7*'Enrollment Projection'!E$24*'School Calendar'!$C$13</f>
        <v>0</v>
      </c>
      <c r="G21" s="168">
        <f>$B21*G7*'Enrollment Projection'!F$24*'School Calendar'!$C$13</f>
        <v>0</v>
      </c>
    </row>
    <row r="22" ht="12.75" customHeight="1">
      <c r="A22" s="165" t="s">
        <v>189</v>
      </c>
      <c r="B22" s="167">
        <v>0.79</v>
      </c>
      <c r="C22" s="168">
        <f>IF(C$6+C$7&gt;=0.6,(1-C$6-C$7)*$B22*'Enrollment Projection'!B$24*'School Calendar'!$C$13,0)</f>
        <v>0</v>
      </c>
      <c r="D22" s="168">
        <f>IF(D$6+D$7&gt;=0.6,(1-D$6-D$7)*$B22*'Enrollment Projection'!C$24*'School Calendar'!$C$13,0)</f>
        <v>0</v>
      </c>
      <c r="E22" s="168">
        <f>IF(E$6+E$7&gt;=0.6,(1-E$6-E$7)*$B22*'Enrollment Projection'!D$24*'School Calendar'!$C$13,0)</f>
        <v>0</v>
      </c>
      <c r="F22" s="168">
        <f>IF(F$6+F$7&gt;=0.6,(1-F$6-F$7)*$B22*'Enrollment Projection'!E$24*'School Calendar'!$C$13,0)</f>
        <v>0</v>
      </c>
      <c r="G22" s="168">
        <f>IF(G$6+G$7&gt;=0.6,(1-G$6-G$7)*$B22*'Enrollment Projection'!F$24*'School Calendar'!$C$13,0)</f>
        <v>0</v>
      </c>
    </row>
    <row r="23" ht="12.75" customHeight="1">
      <c r="A23" s="165" t="s">
        <v>190</v>
      </c>
      <c r="B23" s="167">
        <v>0.77</v>
      </c>
      <c r="C23" s="168">
        <f>IF(C$6+C$7&lt;0.6,(1-C$6-C$7)*$B23*'Enrollment Projection'!B$24*'School Calendar'!$C$13,0)</f>
        <v>0</v>
      </c>
      <c r="D23" s="168">
        <f>IF(D$6+D$7&lt;0.6,(1-D$6-D$7)*$B23*'Enrollment Projection'!C$24*'School Calendar'!$C$13,0)</f>
        <v>0</v>
      </c>
      <c r="E23" s="168">
        <f>IF(E$6+E$7&lt;0.6,(1-E$6-E$7)*$B23*'Enrollment Projection'!D$24*'School Calendar'!$C$13,0)</f>
        <v>0</v>
      </c>
      <c r="F23" s="168">
        <f>IF(F$6+F$7&lt;0.6,(1-F$6-F$7)*$B23*'Enrollment Projection'!E$24*'School Calendar'!$C$13,0)</f>
        <v>0</v>
      </c>
      <c r="G23" s="168">
        <f>IF(G$6+G$7&lt;0.6,(1-G$6-G$7)*$B23*'Enrollment Projection'!F$24*'School Calendar'!$C$13,0)</f>
        <v>0</v>
      </c>
    </row>
    <row r="24" ht="12.75" customHeight="1">
      <c r="A24" s="166" t="s">
        <v>191</v>
      </c>
      <c r="B24" s="167"/>
      <c r="C24" s="169"/>
      <c r="D24" s="169"/>
      <c r="E24" s="169"/>
      <c r="F24" s="169"/>
      <c r="G24" s="169"/>
    </row>
    <row r="25" ht="12.75" customHeight="1">
      <c r="A25" s="165" t="s">
        <v>187</v>
      </c>
      <c r="B25" s="167">
        <v>2.26</v>
      </c>
      <c r="C25" s="168">
        <f>$B25*C10*'Enrollment Projection'!B$24*'School Calendar'!$C$13</f>
        <v>0</v>
      </c>
      <c r="D25" s="168">
        <f>$B25*D10*'Enrollment Projection'!C$24*'School Calendar'!$C$13</f>
        <v>0</v>
      </c>
      <c r="E25" s="168">
        <f>$B25*E10*'Enrollment Projection'!D$24*'School Calendar'!$C$13</f>
        <v>0</v>
      </c>
      <c r="F25" s="168">
        <f>$B25*F10*'Enrollment Projection'!E$24*'School Calendar'!$C$13</f>
        <v>0</v>
      </c>
      <c r="G25" s="168">
        <f>$B25*G10*'Enrollment Projection'!F$24*'School Calendar'!$C$13</f>
        <v>0</v>
      </c>
    </row>
    <row r="26" ht="12.75" customHeight="1">
      <c r="A26" s="165" t="s">
        <v>188</v>
      </c>
      <c r="B26" s="167">
        <v>1.96</v>
      </c>
      <c r="C26" s="168">
        <f>$B26*C11*'Enrollment Projection'!B$24*'School Calendar'!$C$13</f>
        <v>0</v>
      </c>
      <c r="D26" s="168">
        <f>$B26*D11*'Enrollment Projection'!C$24*'School Calendar'!$C$13</f>
        <v>0</v>
      </c>
      <c r="E26" s="168">
        <f>$B26*E11*'Enrollment Projection'!D$24*'School Calendar'!$C$13</f>
        <v>0</v>
      </c>
      <c r="F26" s="168">
        <f>$B26*F11*'Enrollment Projection'!E$24*'School Calendar'!$C$13</f>
        <v>0</v>
      </c>
      <c r="G26" s="168">
        <f>$B26*G11*'Enrollment Projection'!F$24*'School Calendar'!$C$13</f>
        <v>0</v>
      </c>
    </row>
    <row r="27" ht="12.75" customHeight="1">
      <c r="A27" s="166" t="s">
        <v>192</v>
      </c>
      <c r="B27" s="167"/>
      <c r="C27" s="169"/>
      <c r="D27" s="169"/>
      <c r="E27" s="169"/>
      <c r="F27" s="169"/>
      <c r="G27" s="169"/>
    </row>
    <row r="28" ht="12.75" customHeight="1">
      <c r="A28" s="165" t="s">
        <v>187</v>
      </c>
      <c r="B28" s="167">
        <v>1.08</v>
      </c>
      <c r="C28" s="168">
        <f>$B28*C14*'Enrollment Projection'!B$24*'School Calendar'!$C$13</f>
        <v>0</v>
      </c>
      <c r="D28" s="168">
        <f>$B28*D14*'Enrollment Projection'!C$24*'School Calendar'!$C$13</f>
        <v>0</v>
      </c>
      <c r="E28" s="168">
        <f>$B28*E14*'Enrollment Projection'!D$24*'School Calendar'!$C$13</f>
        <v>0</v>
      </c>
      <c r="F28" s="168">
        <f>$B28*F14*'Enrollment Projection'!E$24*'School Calendar'!$C$13</f>
        <v>0</v>
      </c>
      <c r="G28" s="168">
        <f>$B28*G14*'Enrollment Projection'!F$24*'School Calendar'!$C$13</f>
        <v>0</v>
      </c>
    </row>
    <row r="29" ht="12.75" customHeight="1">
      <c r="A29" s="165" t="s">
        <v>188</v>
      </c>
      <c r="B29" s="167">
        <v>0.54</v>
      </c>
      <c r="C29" s="168">
        <f>$B29*C15*'Enrollment Projection'!B$24*'School Calendar'!$C$13</f>
        <v>0</v>
      </c>
      <c r="D29" s="168">
        <f>$B29*D15*'Enrollment Projection'!C$24*'School Calendar'!$C$13</f>
        <v>0</v>
      </c>
      <c r="E29" s="168">
        <f>$B29*E15*'Enrollment Projection'!D$24*'School Calendar'!$C$13</f>
        <v>0</v>
      </c>
      <c r="F29" s="168">
        <f>$B29*F15*'Enrollment Projection'!E$24*'School Calendar'!$C$13</f>
        <v>0</v>
      </c>
      <c r="G29" s="168">
        <f>$B29*G15*'Enrollment Projection'!F$24*'School Calendar'!$C$13</f>
        <v>0</v>
      </c>
    </row>
    <row r="30" ht="12.75" customHeight="1">
      <c r="A30" s="166" t="s">
        <v>193</v>
      </c>
      <c r="B30" s="170"/>
      <c r="C30" s="171">
        <f t="shared" ref="C30:G30" si="1">SUM(C20:C29)</f>
        <v>0</v>
      </c>
      <c r="D30" s="171">
        <f t="shared" si="1"/>
        <v>0</v>
      </c>
      <c r="E30" s="171">
        <f t="shared" si="1"/>
        <v>0</v>
      </c>
      <c r="F30" s="171">
        <f t="shared" si="1"/>
        <v>0</v>
      </c>
      <c r="G30" s="171">
        <f t="shared" si="1"/>
        <v>0</v>
      </c>
    </row>
  </sheetData>
  <mergeCells count="10">
    <mergeCell ref="A13:B13"/>
    <mergeCell ref="A14:B14"/>
    <mergeCell ref="A15:B15"/>
    <mergeCell ref="A3:G3"/>
    <mergeCell ref="A5:B5"/>
    <mergeCell ref="A6:B6"/>
    <mergeCell ref="A7:B7"/>
    <mergeCell ref="A9:B9"/>
    <mergeCell ref="A10:B10"/>
    <mergeCell ref="A11:B11"/>
  </mergeCells>
  <dataValidations>
    <dataValidation type="list" allowBlank="1" showErrorMessage="1" sqref="C9:G9 C13:G13">
      <formula1>Virtual</formula1>
    </dataValidation>
  </dataValidation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0"/>
  <cols>
    <col customWidth="1" min="1" max="1" width="5.0"/>
    <col customWidth="1" min="2" max="2" width="20.13"/>
    <col customWidth="1" min="3" max="3" width="14.63"/>
    <col customWidth="1" min="4" max="4" width="13.88"/>
    <col customWidth="1" min="5" max="5" width="15.75"/>
    <col customWidth="1" min="6" max="6" width="10.63"/>
    <col customWidth="1" min="7" max="7" width="8.75"/>
    <col customWidth="1" min="8" max="8" width="15.75"/>
    <col customWidth="1" min="9" max="9" width="10.63"/>
    <col customWidth="1" min="10" max="10" width="8.75"/>
    <col customWidth="1" min="11" max="11" width="15.75"/>
    <col customWidth="1" min="12" max="12" width="10.63"/>
    <col customWidth="1" min="13" max="13" width="8.75"/>
    <col customWidth="1" min="14" max="14" width="15.75"/>
    <col customWidth="1" min="15" max="15" width="10.63"/>
    <col customWidth="1" min="16" max="16" width="8.75"/>
    <col customWidth="1" min="17" max="17" width="15.75"/>
    <col customWidth="1" min="18" max="18" width="18.75"/>
    <col customWidth="1" min="19" max="20" width="15.88"/>
    <col customWidth="1" min="21" max="21" width="18.38"/>
    <col customWidth="1" min="22" max="22" width="8.75"/>
    <col customWidth="1" min="23" max="23" width="15.75"/>
    <col customWidth="1" min="24" max="24" width="8.75"/>
    <col customWidth="1" min="25" max="25" width="15.75"/>
    <col customWidth="1" min="26" max="26" width="8.75"/>
    <col customWidth="1" min="27" max="27" width="15.75"/>
    <col customWidth="1" min="28" max="28" width="8.75"/>
    <col customWidth="1" min="29" max="29" width="15.75"/>
    <col customWidth="1" min="30" max="30" width="8.75"/>
    <col customWidth="1" min="31" max="31" width="15.75"/>
    <col customWidth="1" min="32" max="32" width="13.88"/>
    <col customWidth="1" min="33" max="33" width="8.75"/>
    <col customWidth="1" min="34" max="34" width="15.75"/>
  </cols>
  <sheetData>
    <row r="1" ht="19.5" customHeight="1">
      <c r="A1" s="172" t="s">
        <v>194</v>
      </c>
      <c r="B1" s="173"/>
      <c r="C1" s="174" t="s">
        <v>195</v>
      </c>
      <c r="D1" s="120"/>
      <c r="E1" s="120"/>
      <c r="F1" s="120"/>
      <c r="G1" s="120"/>
      <c r="H1" s="120"/>
      <c r="I1" s="120"/>
      <c r="J1" s="120"/>
      <c r="K1" s="175"/>
      <c r="L1" s="176" t="s">
        <v>196</v>
      </c>
      <c r="M1" s="120"/>
      <c r="N1" s="120"/>
      <c r="O1" s="120"/>
      <c r="P1" s="120"/>
      <c r="Q1" s="120"/>
      <c r="R1" s="121"/>
      <c r="S1" s="177" t="s">
        <v>197</v>
      </c>
      <c r="T1" s="14"/>
      <c r="U1" s="15"/>
      <c r="V1" s="178" t="s">
        <v>198</v>
      </c>
      <c r="W1" s="120"/>
      <c r="X1" s="120"/>
      <c r="Y1" s="120"/>
      <c r="Z1" s="120"/>
      <c r="AA1" s="120"/>
      <c r="AB1" s="120"/>
      <c r="AC1" s="120"/>
      <c r="AD1" s="120"/>
      <c r="AE1" s="120"/>
      <c r="AF1" s="120"/>
      <c r="AG1" s="120"/>
      <c r="AH1" s="175"/>
    </row>
    <row r="2" ht="21.0" customHeight="1">
      <c r="A2" s="179"/>
      <c r="B2" s="180"/>
      <c r="C2" s="181" t="s">
        <v>199</v>
      </c>
      <c r="D2" s="182" t="s">
        <v>200</v>
      </c>
      <c r="E2" s="93"/>
      <c r="F2" s="183" t="s">
        <v>201</v>
      </c>
      <c r="G2" s="184"/>
      <c r="H2" s="93"/>
      <c r="I2" s="183" t="s">
        <v>202</v>
      </c>
      <c r="J2" s="184"/>
      <c r="K2" s="93"/>
      <c r="L2" s="183" t="s">
        <v>203</v>
      </c>
      <c r="M2" s="184"/>
      <c r="N2" s="93"/>
      <c r="O2" s="183" t="s">
        <v>204</v>
      </c>
      <c r="P2" s="184"/>
      <c r="Q2" s="93"/>
      <c r="R2" s="185" t="s">
        <v>205</v>
      </c>
      <c r="S2" s="186" t="s">
        <v>206</v>
      </c>
      <c r="T2" s="186" t="s">
        <v>207</v>
      </c>
      <c r="U2" s="187" t="s">
        <v>208</v>
      </c>
      <c r="V2" s="188" t="s">
        <v>209</v>
      </c>
      <c r="W2" s="189"/>
      <c r="X2" s="188" t="s">
        <v>210</v>
      </c>
      <c r="Y2" s="189"/>
      <c r="Z2" s="188" t="s">
        <v>211</v>
      </c>
      <c r="AA2" s="189"/>
      <c r="AB2" s="188" t="s">
        <v>212</v>
      </c>
      <c r="AC2" s="189"/>
      <c r="AD2" s="188" t="s">
        <v>213</v>
      </c>
      <c r="AE2" s="189"/>
      <c r="AF2" s="190" t="s">
        <v>214</v>
      </c>
      <c r="AG2" s="191"/>
      <c r="AH2" s="192"/>
    </row>
    <row r="3" ht="82.5" customHeight="1">
      <c r="A3" s="193"/>
      <c r="B3" s="194"/>
      <c r="C3" s="195"/>
      <c r="D3" s="196" t="s">
        <v>215</v>
      </c>
      <c r="E3" s="197" t="s">
        <v>216</v>
      </c>
      <c r="F3" s="196" t="s">
        <v>217</v>
      </c>
      <c r="G3" s="198" t="s">
        <v>218</v>
      </c>
      <c r="H3" s="197" t="s">
        <v>216</v>
      </c>
      <c r="I3" s="196" t="s">
        <v>217</v>
      </c>
      <c r="J3" s="198" t="s">
        <v>218</v>
      </c>
      <c r="K3" s="197" t="s">
        <v>216</v>
      </c>
      <c r="L3" s="196" t="s">
        <v>217</v>
      </c>
      <c r="M3" s="198" t="s">
        <v>219</v>
      </c>
      <c r="N3" s="197" t="s">
        <v>216</v>
      </c>
      <c r="O3" s="196" t="s">
        <v>217</v>
      </c>
      <c r="P3" s="198" t="s">
        <v>219</v>
      </c>
      <c r="Q3" s="197" t="s">
        <v>216</v>
      </c>
      <c r="R3" s="59"/>
      <c r="S3" s="10"/>
      <c r="T3" s="10"/>
      <c r="U3" s="199"/>
      <c r="V3" s="200" t="s">
        <v>218</v>
      </c>
      <c r="W3" s="201" t="s">
        <v>220</v>
      </c>
      <c r="X3" s="200" t="s">
        <v>218</v>
      </c>
      <c r="Y3" s="201" t="s">
        <v>220</v>
      </c>
      <c r="Z3" s="200" t="s">
        <v>218</v>
      </c>
      <c r="AA3" s="201" t="s">
        <v>221</v>
      </c>
      <c r="AB3" s="200" t="s">
        <v>218</v>
      </c>
      <c r="AC3" s="201" t="s">
        <v>220</v>
      </c>
      <c r="AD3" s="200" t="s">
        <v>218</v>
      </c>
      <c r="AE3" s="201" t="s">
        <v>220</v>
      </c>
      <c r="AF3" s="202" t="s">
        <v>222</v>
      </c>
      <c r="AG3" s="200" t="s">
        <v>218</v>
      </c>
      <c r="AH3" s="201" t="s">
        <v>223</v>
      </c>
    </row>
    <row r="4" ht="15.75" customHeight="1">
      <c r="A4" s="203"/>
      <c r="B4" s="204"/>
      <c r="C4" s="204">
        <v>1.0</v>
      </c>
      <c r="D4" s="204">
        <f t="shared" ref="D4:AH4" si="1">C4+1</f>
        <v>2</v>
      </c>
      <c r="E4" s="204">
        <f t="shared" si="1"/>
        <v>3</v>
      </c>
      <c r="F4" s="204">
        <f t="shared" si="1"/>
        <v>4</v>
      </c>
      <c r="G4" s="204">
        <f t="shared" si="1"/>
        <v>5</v>
      </c>
      <c r="H4" s="204">
        <f t="shared" si="1"/>
        <v>6</v>
      </c>
      <c r="I4" s="204">
        <f t="shared" si="1"/>
        <v>7</v>
      </c>
      <c r="J4" s="204">
        <f t="shared" si="1"/>
        <v>8</v>
      </c>
      <c r="K4" s="204">
        <f t="shared" si="1"/>
        <v>9</v>
      </c>
      <c r="L4" s="204">
        <f t="shared" si="1"/>
        <v>10</v>
      </c>
      <c r="M4" s="204">
        <f t="shared" si="1"/>
        <v>11</v>
      </c>
      <c r="N4" s="204">
        <f t="shared" si="1"/>
        <v>12</v>
      </c>
      <c r="O4" s="204">
        <f t="shared" si="1"/>
        <v>13</v>
      </c>
      <c r="P4" s="204">
        <f t="shared" si="1"/>
        <v>14</v>
      </c>
      <c r="Q4" s="204">
        <f t="shared" si="1"/>
        <v>15</v>
      </c>
      <c r="R4" s="204">
        <f t="shared" si="1"/>
        <v>16</v>
      </c>
      <c r="S4" s="204">
        <f t="shared" si="1"/>
        <v>17</v>
      </c>
      <c r="T4" s="204">
        <f t="shared" si="1"/>
        <v>18</v>
      </c>
      <c r="U4" s="204">
        <f t="shared" si="1"/>
        <v>19</v>
      </c>
      <c r="V4" s="204">
        <f t="shared" si="1"/>
        <v>20</v>
      </c>
      <c r="W4" s="204">
        <f t="shared" si="1"/>
        <v>21</v>
      </c>
      <c r="X4" s="204">
        <f t="shared" si="1"/>
        <v>22</v>
      </c>
      <c r="Y4" s="204">
        <f t="shared" si="1"/>
        <v>23</v>
      </c>
      <c r="Z4" s="204">
        <f t="shared" si="1"/>
        <v>24</v>
      </c>
      <c r="AA4" s="204">
        <f t="shared" si="1"/>
        <v>25</v>
      </c>
      <c r="AB4" s="204">
        <f t="shared" si="1"/>
        <v>26</v>
      </c>
      <c r="AC4" s="204">
        <f t="shared" si="1"/>
        <v>27</v>
      </c>
      <c r="AD4" s="204">
        <f t="shared" si="1"/>
        <v>28</v>
      </c>
      <c r="AE4" s="204">
        <f t="shared" si="1"/>
        <v>29</v>
      </c>
      <c r="AF4" s="204">
        <f t="shared" si="1"/>
        <v>30</v>
      </c>
      <c r="AG4" s="204">
        <f t="shared" si="1"/>
        <v>31</v>
      </c>
      <c r="AH4" s="204">
        <f t="shared" si="1"/>
        <v>32</v>
      </c>
    </row>
    <row r="5" ht="72.0" customHeight="1">
      <c r="A5" s="205"/>
      <c r="B5" s="206" t="s">
        <v>224</v>
      </c>
      <c r="C5" s="206" t="s">
        <v>225</v>
      </c>
      <c r="D5" s="206" t="s">
        <v>226</v>
      </c>
      <c r="E5" s="206" t="s">
        <v>227</v>
      </c>
      <c r="F5" s="206" t="s">
        <v>225</v>
      </c>
      <c r="G5" s="206" t="s">
        <v>228</v>
      </c>
      <c r="H5" s="206" t="s">
        <v>229</v>
      </c>
      <c r="I5" s="206" t="s">
        <v>225</v>
      </c>
      <c r="J5" s="206" t="s">
        <v>230</v>
      </c>
      <c r="K5" s="206" t="s">
        <v>231</v>
      </c>
      <c r="L5" s="206" t="s">
        <v>225</v>
      </c>
      <c r="M5" s="206" t="s">
        <v>232</v>
      </c>
      <c r="N5" s="206" t="s">
        <v>233</v>
      </c>
      <c r="O5" s="206" t="s">
        <v>225</v>
      </c>
      <c r="P5" s="206" t="s">
        <v>234</v>
      </c>
      <c r="Q5" s="206" t="s">
        <v>235</v>
      </c>
      <c r="R5" s="206" t="s">
        <v>236</v>
      </c>
      <c r="S5" s="206" t="s">
        <v>237</v>
      </c>
      <c r="T5" s="206" t="s">
        <v>238</v>
      </c>
      <c r="U5" s="206" t="s">
        <v>225</v>
      </c>
      <c r="V5" s="207"/>
      <c r="W5" s="207"/>
      <c r="X5" s="207"/>
      <c r="Y5" s="207"/>
      <c r="Z5" s="207"/>
      <c r="AA5" s="207"/>
      <c r="AB5" s="207"/>
      <c r="AC5" s="207"/>
      <c r="AD5" s="207"/>
      <c r="AE5" s="207"/>
      <c r="AF5" s="207"/>
      <c r="AG5" s="207"/>
      <c r="AH5" s="207"/>
    </row>
    <row r="6" ht="25.5" customHeight="1">
      <c r="A6" s="208">
        <v>1.0</v>
      </c>
      <c r="B6" s="209" t="s">
        <v>239</v>
      </c>
      <c r="C6" s="210"/>
      <c r="D6" s="211">
        <v>5060.631686356253</v>
      </c>
      <c r="E6" s="212">
        <f t="shared" ref="E6:E74" si="2">C6*D6</f>
        <v>0</v>
      </c>
      <c r="F6" s="213">
        <f>$C6*'Enrollment Projection'!$B$30</f>
        <v>0</v>
      </c>
      <c r="G6" s="211">
        <v>671.9845220775123</v>
      </c>
      <c r="H6" s="214" t="str">
        <f>IF('Enrollment Projection'!$B$30="","Must Complete 'Enrollment Projection' Tab",F6*G6)</f>
        <v>Must Complete 'Enrollment Projection' Tab</v>
      </c>
      <c r="I6" s="213">
        <f>$C6*'Enrollment Projection'!$B$34</f>
        <v>0</v>
      </c>
      <c r="J6" s="211">
        <v>183.26850602113973</v>
      </c>
      <c r="K6" s="214" t="str">
        <f>IF('Enrollment Projection'!$B$34="","Must Complete 'Enrollment Projection' Tab",I6*J6)</f>
        <v>Must Complete 'Enrollment Projection' Tab</v>
      </c>
      <c r="L6" s="213">
        <f>$C6*'Enrollment Projection'!$B$31</f>
        <v>0</v>
      </c>
      <c r="M6" s="211">
        <v>4581.712650528493</v>
      </c>
      <c r="N6" s="214" t="str">
        <f>IF('Enrollment Projection'!$B$31="","Must Complete 'Enrollment Projection' Tab",L6*M6)</f>
        <v>Must Complete 'Enrollment Projection' Tab</v>
      </c>
      <c r="O6" s="213">
        <f>$C6*'Enrollment Projection'!$B$33</f>
        <v>0</v>
      </c>
      <c r="P6" s="211">
        <v>1832.6850602113973</v>
      </c>
      <c r="Q6" s="214" t="str">
        <f>IF('Enrollment Projection'!$B$33="","Must Complete 'Enrollment Projection' Tab",O6*P6)</f>
        <v>Must Complete 'Enrollment Projection' Tab</v>
      </c>
      <c r="R6" s="214" t="str">
        <f>IF(OR('Enrollment Projection'!$B$30="",'Enrollment Projection'!$B$31="",'Enrollment Projection'!$B$33="",'Enrollment Projection'!$B$34=""),"Must Complete 'Enrollment Projection' Tab",IF('School Information'!$A$13="","Must Complete 'School Information' Tab",ROUND(E6+H6+K6+N6+Q6,0)))</f>
        <v>Must Complete 'Enrollment Projection' Tab</v>
      </c>
      <c r="S6" s="215">
        <v>3090.0</v>
      </c>
      <c r="T6" s="211">
        <v>3090.0</v>
      </c>
      <c r="U6" s="216" t="str">
        <f>IF(OR('School Information'!$A$10="",'School Information'!$B$10=""),"Must Complete 'School Information' Tab",IF('School Information'!$B$10="No",$T6*C6,IF(AND('School Information'!$B$10="Yes",'School Information'!$A$10=$B6),$S6*C6,$T6*C6)))</f>
        <v>Must Complete 'School Information' Tab</v>
      </c>
      <c r="V6" s="217">
        <v>198.0</v>
      </c>
      <c r="W6" s="217">
        <f>IF('Enrollment Projection'!$B$31&gt;0,$C6*V6,0)</f>
        <v>0</v>
      </c>
      <c r="X6" s="217">
        <v>5.0</v>
      </c>
      <c r="Y6" s="216" t="str">
        <f>IF('Enrollment Projection'!$B$32="","Must Complete 'Enrollment Projection' Tab",IF('Enrollment Projection'!$B$32="Yes",$C6*X6,0))</f>
        <v>Must Complete 'Enrollment Projection' Tab</v>
      </c>
      <c r="Z6" s="217">
        <v>12.0</v>
      </c>
      <c r="AA6" s="216" t="str">
        <f>IF('Enrollment Projection'!$B$34="","Must Complete 'Enrollment Projection' Tab",IF(AND('Enrollment Projection'!$B$34&gt;0,SUM('Enrollment Projection'!$B$17:$B$20)&gt;0),$C6*Z6,0))</f>
        <v>Must Complete 'Enrollment Projection' Tab</v>
      </c>
      <c r="AB6" s="217">
        <v>519.0</v>
      </c>
      <c r="AC6" s="216" t="str">
        <f>IF('Enrollment Projection'!$B$38="","Must Complete 'Enrollment Projection' Tab",IF('Enrollment Projection'!$B$38&gt;=0.4,$C6*AB6,0))</f>
        <v>Must Complete 'Enrollment Projection' Tab</v>
      </c>
      <c r="AD6" s="217">
        <v>54.0</v>
      </c>
      <c r="AE6" s="217">
        <f t="shared" ref="AE6:AE74" si="3">$C6*AD6</f>
        <v>0</v>
      </c>
      <c r="AF6" s="213">
        <f>$C6*'Enrollment Projection'!$B$37</f>
        <v>0</v>
      </c>
      <c r="AG6" s="217">
        <v>126.0</v>
      </c>
      <c r="AH6" s="216" t="str">
        <f>IF('Enrollment Projection'!$B$37="","Must Complete 'Enrollment Projection' Tab",AF6*AG6)</f>
        <v>Must Complete 'Enrollment Projection' Tab</v>
      </c>
    </row>
    <row r="7" ht="25.5" customHeight="1">
      <c r="A7" s="218">
        <v>2.0</v>
      </c>
      <c r="B7" s="219" t="s">
        <v>240</v>
      </c>
      <c r="C7" s="220"/>
      <c r="D7" s="221">
        <v>5822.701765908233</v>
      </c>
      <c r="E7" s="222">
        <f t="shared" si="2"/>
        <v>0</v>
      </c>
      <c r="F7" s="223">
        <f>$C7*'Enrollment Projection'!$B$30</f>
        <v>0</v>
      </c>
      <c r="G7" s="221">
        <v>741.1151717458845</v>
      </c>
      <c r="H7" s="224" t="str">
        <f>IF('Enrollment Projection'!$B$30="","Must Complete 'Enrollment Projection' Tab",F7*G7)</f>
        <v>Must Complete 'Enrollment Projection' Tab</v>
      </c>
      <c r="I7" s="223">
        <f>$C7*'Enrollment Projection'!$B$34</f>
        <v>0</v>
      </c>
      <c r="J7" s="221">
        <v>202.12231956705944</v>
      </c>
      <c r="K7" s="224" t="str">
        <f>IF('Enrollment Projection'!$B$34="","Must Complete 'Enrollment Projection' Tab",I7*J7)</f>
        <v>Must Complete 'Enrollment Projection' Tab</v>
      </c>
      <c r="L7" s="223">
        <f>$C7*'Enrollment Projection'!$B$31</f>
        <v>0</v>
      </c>
      <c r="M7" s="221">
        <v>5053.057989176486</v>
      </c>
      <c r="N7" s="224" t="str">
        <f>IF('Enrollment Projection'!$B$31="","Must Complete 'Enrollment Projection' Tab",L7*M7)</f>
        <v>Must Complete 'Enrollment Projection' Tab</v>
      </c>
      <c r="O7" s="223">
        <f>$C7*'Enrollment Projection'!$B$33</f>
        <v>0</v>
      </c>
      <c r="P7" s="221">
        <v>2021.2231956705944</v>
      </c>
      <c r="Q7" s="224" t="str">
        <f>IF('Enrollment Projection'!$B$33="","Must Complete 'Enrollment Projection' Tab",O7*P7)</f>
        <v>Must Complete 'Enrollment Projection' Tab</v>
      </c>
      <c r="R7" s="224" t="str">
        <f>IF(OR('Enrollment Projection'!$B$30="",'Enrollment Projection'!$B$31="",'Enrollment Projection'!$B$33="",'Enrollment Projection'!$B$34=""),"Must Complete 'Enrollment Projection' Tab",IF('School Information'!$A$13="","Must Complete 'School Information' Tab",ROUND(E7+H7+K7+N7+Q7,0)))</f>
        <v>Must Complete 'Enrollment Projection' Tab</v>
      </c>
      <c r="S7" s="225">
        <v>3285.0</v>
      </c>
      <c r="T7" s="221">
        <v>3855.0</v>
      </c>
      <c r="U7" s="226" t="str">
        <f>IF(OR('School Information'!$A$10="",'School Information'!$B$10=""),"Must Complete 'School Information' Tab",IF('School Information'!$B$10="No",$T7*C7,IF(AND('School Information'!$B$10="Yes",'School Information'!$A$10=$B7),$S7*C7,$T7*C7)))</f>
        <v>Must Complete 'School Information' Tab</v>
      </c>
      <c r="V7" s="227">
        <v>216.0</v>
      </c>
      <c r="W7" s="227">
        <f>IF('Enrollment Projection'!$B$31&gt;0,$C7*V7,0)</f>
        <v>0</v>
      </c>
      <c r="X7" s="227">
        <v>7.0</v>
      </c>
      <c r="Y7" s="226" t="str">
        <f>IF('Enrollment Projection'!$B$32="","Must Complete 'Enrollment Projection' Tab",IF('Enrollment Projection'!$B$32="Yes",$C7*X7,0))</f>
        <v>Must Complete 'Enrollment Projection' Tab</v>
      </c>
      <c r="Z7" s="227">
        <v>14.0</v>
      </c>
      <c r="AA7" s="226" t="str">
        <f>IF('Enrollment Projection'!$B$34="","Must Complete 'Enrollment Projection' Tab",IF(AND('Enrollment Projection'!$B$34&gt;0,SUM('Enrollment Projection'!$B$17:$B$20)&gt;0),$C7*Z7,0))</f>
        <v>Must Complete 'Enrollment Projection' Tab</v>
      </c>
      <c r="AB7" s="227">
        <v>278.0</v>
      </c>
      <c r="AC7" s="226" t="str">
        <f>IF('Enrollment Projection'!$B$38="","Must Complete 'Enrollment Projection' Tab",IF('Enrollment Projection'!$B$38&gt;=0.4,$C7*AB7,0))</f>
        <v>Must Complete 'Enrollment Projection' Tab</v>
      </c>
      <c r="AD7" s="227">
        <v>62.0</v>
      </c>
      <c r="AE7" s="227">
        <f t="shared" si="3"/>
        <v>0</v>
      </c>
      <c r="AF7" s="223">
        <f>$C7*'Enrollment Projection'!$B$37</f>
        <v>0</v>
      </c>
      <c r="AG7" s="227">
        <v>126.0</v>
      </c>
      <c r="AH7" s="226" t="str">
        <f>IF('Enrollment Projection'!$B$37="","Must Complete 'Enrollment Projection' Tab",AF7*AG7)</f>
        <v>Must Complete 'Enrollment Projection' Tab</v>
      </c>
    </row>
    <row r="8" ht="25.5" customHeight="1">
      <c r="A8" s="218">
        <v>3.0</v>
      </c>
      <c r="B8" s="219" t="s">
        <v>241</v>
      </c>
      <c r="C8" s="220"/>
      <c r="D8" s="221">
        <v>4034.373837806394</v>
      </c>
      <c r="E8" s="222">
        <f t="shared" si="2"/>
        <v>0</v>
      </c>
      <c r="F8" s="223">
        <f>$C8*'Enrollment Projection'!$B$30</f>
        <v>0</v>
      </c>
      <c r="G8" s="221">
        <v>566.2486063707103</v>
      </c>
      <c r="H8" s="224" t="str">
        <f>IF('Enrollment Projection'!$B$30="","Must Complete 'Enrollment Projection' Tab",F8*G8)</f>
        <v>Must Complete 'Enrollment Projection' Tab</v>
      </c>
      <c r="I8" s="223">
        <f>$C8*'Enrollment Projection'!$B$34</f>
        <v>0</v>
      </c>
      <c r="J8" s="221">
        <v>154.43143810110277</v>
      </c>
      <c r="K8" s="224" t="str">
        <f>IF('Enrollment Projection'!$B$34="","Must Complete 'Enrollment Projection' Tab",I8*J8)</f>
        <v>Must Complete 'Enrollment Projection' Tab</v>
      </c>
      <c r="L8" s="223">
        <f>$C8*'Enrollment Projection'!$B$31</f>
        <v>0</v>
      </c>
      <c r="M8" s="221">
        <v>3860.7859525275703</v>
      </c>
      <c r="N8" s="224" t="str">
        <f>IF('Enrollment Projection'!$B$31="","Must Complete 'Enrollment Projection' Tab",L8*M8)</f>
        <v>Must Complete 'Enrollment Projection' Tab</v>
      </c>
      <c r="O8" s="223">
        <f>$C8*'Enrollment Projection'!$B$33</f>
        <v>0</v>
      </c>
      <c r="P8" s="221">
        <v>1544.3143810110278</v>
      </c>
      <c r="Q8" s="224" t="str">
        <f>IF('Enrollment Projection'!$B$33="","Must Complete 'Enrollment Projection' Tab",O8*P8)</f>
        <v>Must Complete 'Enrollment Projection' Tab</v>
      </c>
      <c r="R8" s="224" t="str">
        <f>IF(OR('Enrollment Projection'!$B$30="",'Enrollment Projection'!$B$31="",'Enrollment Projection'!$B$33="",'Enrollment Projection'!$B$34=""),"Must Complete 'Enrollment Projection' Tab",IF('School Information'!$A$13="","Must Complete 'School Information' Tab",ROUND(E8+H8+K8+N8+Q8,0)))</f>
        <v>Must Complete 'Enrollment Projection' Tab</v>
      </c>
      <c r="S8" s="225">
        <v>6489.0</v>
      </c>
      <c r="T8" s="221">
        <v>7463.0</v>
      </c>
      <c r="U8" s="226" t="str">
        <f>IF(OR('School Information'!$A$10="",'School Information'!$B$10=""),"Must Complete 'School Information' Tab",IF('School Information'!$B$10="No",$T8*C8,IF(AND('School Information'!$B$10="Yes",'School Information'!$A$10=$B8),$S8*C8,$T8*C8)))</f>
        <v>Must Complete 'School Information' Tab</v>
      </c>
      <c r="V8" s="227">
        <v>194.0</v>
      </c>
      <c r="W8" s="227">
        <f>IF('Enrollment Projection'!$B$31&gt;0,$C8*V8,0)</f>
        <v>0</v>
      </c>
      <c r="X8" s="227">
        <v>5.0</v>
      </c>
      <c r="Y8" s="226" t="str">
        <f>IF('Enrollment Projection'!$B$32="","Must Complete 'Enrollment Projection' Tab",IF('Enrollment Projection'!$B$32="Yes",$C8*X8,0))</f>
        <v>Must Complete 'Enrollment Projection' Tab</v>
      </c>
      <c r="Z8" s="227">
        <v>10.0</v>
      </c>
      <c r="AA8" s="226" t="str">
        <f>IF('Enrollment Projection'!$B$34="","Must Complete 'Enrollment Projection' Tab",IF(AND('Enrollment Projection'!$B$34&gt;0,SUM('Enrollment Projection'!$B$17:$B$20)&gt;0),$C8*Z8,0))</f>
        <v>Must Complete 'Enrollment Projection' Tab</v>
      </c>
      <c r="AB8" s="227">
        <v>163.0</v>
      </c>
      <c r="AC8" s="226" t="str">
        <f>IF('Enrollment Projection'!$B$38="","Must Complete 'Enrollment Projection' Tab",IF('Enrollment Projection'!$B$38&gt;=0.4,$C8*AB8,0))</f>
        <v>Must Complete 'Enrollment Projection' Tab</v>
      </c>
      <c r="AD8" s="227">
        <v>45.0</v>
      </c>
      <c r="AE8" s="227">
        <f t="shared" si="3"/>
        <v>0</v>
      </c>
      <c r="AF8" s="223">
        <f>$C8*'Enrollment Projection'!$B$37</f>
        <v>0</v>
      </c>
      <c r="AG8" s="227">
        <v>126.0</v>
      </c>
      <c r="AH8" s="226" t="str">
        <f>IF('Enrollment Projection'!$B$37="","Must Complete 'Enrollment Projection' Tab",AF8*AG8)</f>
        <v>Must Complete 'Enrollment Projection' Tab</v>
      </c>
    </row>
    <row r="9" ht="25.5" customHeight="1">
      <c r="A9" s="218">
        <v>4.0</v>
      </c>
      <c r="B9" s="219" t="s">
        <v>242</v>
      </c>
      <c r="C9" s="220"/>
      <c r="D9" s="221">
        <v>5033.586378868474</v>
      </c>
      <c r="E9" s="222">
        <f t="shared" si="2"/>
        <v>0</v>
      </c>
      <c r="F9" s="223">
        <f>$C9*'Enrollment Projection'!$B$30</f>
        <v>0</v>
      </c>
      <c r="G9" s="221">
        <v>667.9529912255795</v>
      </c>
      <c r="H9" s="224" t="str">
        <f>IF('Enrollment Projection'!$B$30="","Must Complete 'Enrollment Projection' Tab",F9*G9)</f>
        <v>Must Complete 'Enrollment Projection' Tab</v>
      </c>
      <c r="I9" s="223">
        <f>$C9*'Enrollment Projection'!$B$34</f>
        <v>0</v>
      </c>
      <c r="J9" s="221">
        <v>182.1689976069762</v>
      </c>
      <c r="K9" s="224" t="str">
        <f>IF('Enrollment Projection'!$B$34="","Must Complete 'Enrollment Projection' Tab",I9*J9)</f>
        <v>Must Complete 'Enrollment Projection' Tab</v>
      </c>
      <c r="L9" s="223">
        <f>$C9*'Enrollment Projection'!$B$31</f>
        <v>0</v>
      </c>
      <c r="M9" s="221">
        <v>4554.224940174406</v>
      </c>
      <c r="N9" s="224" t="str">
        <f>IF('Enrollment Projection'!$B$31="","Must Complete 'Enrollment Projection' Tab",L9*M9)</f>
        <v>Must Complete 'Enrollment Projection' Tab</v>
      </c>
      <c r="O9" s="223">
        <f>$C9*'Enrollment Projection'!$B$33</f>
        <v>0</v>
      </c>
      <c r="P9" s="221">
        <v>1821.689976069762</v>
      </c>
      <c r="Q9" s="224" t="str">
        <f>IF('Enrollment Projection'!$B$33="","Must Complete 'Enrollment Projection' Tab",O9*P9)</f>
        <v>Must Complete 'Enrollment Projection' Tab</v>
      </c>
      <c r="R9" s="224" t="str">
        <f>IF(OR('Enrollment Projection'!$B$30="",'Enrollment Projection'!$B$31="",'Enrollment Projection'!$B$33="",'Enrollment Projection'!$B$34=""),"Must Complete 'Enrollment Projection' Tab",IF('School Information'!$A$13="","Must Complete 'School Information' Tab",ROUND(E9+H9+K9+N9+Q9,0)))</f>
        <v>Must Complete 'Enrollment Projection' Tab</v>
      </c>
      <c r="S9" s="225">
        <v>4809.0</v>
      </c>
      <c r="T9" s="221">
        <v>4809.0</v>
      </c>
      <c r="U9" s="226" t="str">
        <f>IF(OR('School Information'!$A$10="",'School Information'!$B$10=""),"Must Complete 'School Information' Tab",IF('School Information'!$B$10="No",$T9*C9,IF(AND('School Information'!$B$10="Yes",'School Information'!$A$10=$B9),$S9*C9,$T9*C9)))</f>
        <v>Must Complete 'School Information' Tab</v>
      </c>
      <c r="V9" s="227">
        <v>244.0</v>
      </c>
      <c r="W9" s="227">
        <f>IF('Enrollment Projection'!$B$31&gt;0,$C9*V9,0)</f>
        <v>0</v>
      </c>
      <c r="X9" s="227">
        <v>20.0</v>
      </c>
      <c r="Y9" s="226" t="str">
        <f>IF('Enrollment Projection'!$B$32="","Must Complete 'Enrollment Projection' Tab",IF('Enrollment Projection'!$B$32="Yes",$C9*X9,0))</f>
        <v>Must Complete 'Enrollment Projection' Tab</v>
      </c>
      <c r="Z9" s="227">
        <v>14.0</v>
      </c>
      <c r="AA9" s="226" t="str">
        <f>IF('Enrollment Projection'!$B$34="","Must Complete 'Enrollment Projection' Tab",IF(AND('Enrollment Projection'!$B$34&gt;0,SUM('Enrollment Projection'!$B$17:$B$20)&gt;0),$C9*Z9,0))</f>
        <v>Must Complete 'Enrollment Projection' Tab</v>
      </c>
      <c r="AB9" s="227">
        <v>372.0</v>
      </c>
      <c r="AC9" s="226" t="str">
        <f>IF('Enrollment Projection'!$B$38="","Must Complete 'Enrollment Projection' Tab",IF('Enrollment Projection'!$B$38&gt;=0.4,$C9*AB9,0))</f>
        <v>Must Complete 'Enrollment Projection' Tab</v>
      </c>
      <c r="AD9" s="227">
        <v>61.0</v>
      </c>
      <c r="AE9" s="227">
        <f t="shared" si="3"/>
        <v>0</v>
      </c>
      <c r="AF9" s="223">
        <f>$C9*'Enrollment Projection'!$B$37</f>
        <v>0</v>
      </c>
      <c r="AG9" s="227">
        <v>126.0</v>
      </c>
      <c r="AH9" s="226" t="str">
        <f>IF('Enrollment Projection'!$B$37="","Must Complete 'Enrollment Projection' Tab",AF9*AG9)</f>
        <v>Must Complete 'Enrollment Projection' Tab</v>
      </c>
    </row>
    <row r="10" ht="25.5" customHeight="1">
      <c r="A10" s="228">
        <v>5.0</v>
      </c>
      <c r="B10" s="229" t="s">
        <v>243</v>
      </c>
      <c r="C10" s="230"/>
      <c r="D10" s="231">
        <v>5030.65604725432</v>
      </c>
      <c r="E10" s="232">
        <f t="shared" si="2"/>
        <v>0</v>
      </c>
      <c r="F10" s="233">
        <f>$C10*'Enrollment Projection'!$B$30</f>
        <v>0</v>
      </c>
      <c r="G10" s="231">
        <v>709.2952676047975</v>
      </c>
      <c r="H10" s="234" t="str">
        <f>IF('Enrollment Projection'!$B$30="","Must Complete 'Enrollment Projection' Tab",F10*G10)</f>
        <v>Must Complete 'Enrollment Projection' Tab</v>
      </c>
      <c r="I10" s="233">
        <f>$C10*'Enrollment Projection'!$B$34</f>
        <v>0</v>
      </c>
      <c r="J10" s="231">
        <v>193.44416389221746</v>
      </c>
      <c r="K10" s="234" t="str">
        <f>IF('Enrollment Projection'!$B$34="","Must Complete 'Enrollment Projection' Tab",I10*J10)</f>
        <v>Must Complete 'Enrollment Projection' Tab</v>
      </c>
      <c r="L10" s="233">
        <f>$C10*'Enrollment Projection'!$B$31</f>
        <v>0</v>
      </c>
      <c r="M10" s="231">
        <v>4836.104097305437</v>
      </c>
      <c r="N10" s="234" t="str">
        <f>IF('Enrollment Projection'!$B$31="","Must Complete 'Enrollment Projection' Tab",L10*M10)</f>
        <v>Must Complete 'Enrollment Projection' Tab</v>
      </c>
      <c r="O10" s="233">
        <f>$C10*'Enrollment Projection'!$B$33</f>
        <v>0</v>
      </c>
      <c r="P10" s="231">
        <v>1934.4416389221744</v>
      </c>
      <c r="Q10" s="234" t="str">
        <f>IF('Enrollment Projection'!$B$33="","Must Complete 'Enrollment Projection' Tab",O10*P10)</f>
        <v>Must Complete 'Enrollment Projection' Tab</v>
      </c>
      <c r="R10" s="234" t="str">
        <f>IF(OR('Enrollment Projection'!$B$30="",'Enrollment Projection'!$B$31="",'Enrollment Projection'!$B$33="",'Enrollment Projection'!$B$34=""),"Must Complete 'Enrollment Projection' Tab",IF('School Information'!$A$13="","Must Complete 'School Information' Tab",ROUND(E10+H10+K10+N10+Q10,0)))</f>
        <v>Must Complete 'Enrollment Projection' Tab</v>
      </c>
      <c r="S10" s="235">
        <v>2811.0</v>
      </c>
      <c r="T10" s="231">
        <v>2811.0</v>
      </c>
      <c r="U10" s="236" t="str">
        <f>IF(OR('School Information'!$A$10="",'School Information'!$B$10=""),"Must Complete 'School Information' Tab",IF('School Information'!$B$10="No",$T10*C10,IF(AND('School Information'!$B$10="Yes",'School Information'!$A$10=$B10),$S10*C10,$T10*C10)))</f>
        <v>Must Complete 'School Information' Tab</v>
      </c>
      <c r="V10" s="237">
        <v>204.0</v>
      </c>
      <c r="W10" s="237">
        <f>IF('Enrollment Projection'!$B$31&gt;0,$C10*V10,0)</f>
        <v>0</v>
      </c>
      <c r="X10" s="237">
        <v>5.0</v>
      </c>
      <c r="Y10" s="236" t="str">
        <f>IF('Enrollment Projection'!$B$32="","Must Complete 'Enrollment Projection' Tab",IF('Enrollment Projection'!$B$32="Yes",$C10*X10,0))</f>
        <v>Must Complete 'Enrollment Projection' Tab</v>
      </c>
      <c r="Z10" s="237">
        <v>14.0</v>
      </c>
      <c r="AA10" s="236" t="str">
        <f>IF('Enrollment Projection'!$B$34="","Must Complete 'Enrollment Projection' Tab",IF(AND('Enrollment Projection'!$B$34&gt;0,SUM('Enrollment Projection'!$B$17:$B$20)&gt;0),$C10*Z10,0))</f>
        <v>Must Complete 'Enrollment Projection' Tab</v>
      </c>
      <c r="AB10" s="237">
        <v>521.0</v>
      </c>
      <c r="AC10" s="236" t="str">
        <f>IF('Enrollment Projection'!$B$38="","Must Complete 'Enrollment Projection' Tab",IF('Enrollment Projection'!$B$38&gt;=0.4,$C10*AB10,0))</f>
        <v>Must Complete 'Enrollment Projection' Tab</v>
      </c>
      <c r="AD10" s="237">
        <v>63.0</v>
      </c>
      <c r="AE10" s="237">
        <f t="shared" si="3"/>
        <v>0</v>
      </c>
      <c r="AF10" s="233">
        <f>$C10*'Enrollment Projection'!$B$37</f>
        <v>0</v>
      </c>
      <c r="AG10" s="237">
        <v>126.0</v>
      </c>
      <c r="AH10" s="236" t="str">
        <f>IF('Enrollment Projection'!$B$37="","Must Complete 'Enrollment Projection' Tab",AF10*AG10)</f>
        <v>Must Complete 'Enrollment Projection' Tab</v>
      </c>
    </row>
    <row r="11" ht="25.5" customHeight="1">
      <c r="A11" s="208">
        <v>6.0</v>
      </c>
      <c r="B11" s="209" t="s">
        <v>244</v>
      </c>
      <c r="C11" s="210"/>
      <c r="D11" s="211">
        <v>4682.592696762298</v>
      </c>
      <c r="E11" s="212">
        <f t="shared" si="2"/>
        <v>0</v>
      </c>
      <c r="F11" s="213">
        <f>$C11*'Enrollment Projection'!$B$30</f>
        <v>0</v>
      </c>
      <c r="G11" s="211">
        <v>641.3959650779406</v>
      </c>
      <c r="H11" s="214" t="str">
        <f>IF('Enrollment Projection'!$B$30="","Must Complete 'Enrollment Projection' Tab",F11*G11)</f>
        <v>Must Complete 'Enrollment Projection' Tab</v>
      </c>
      <c r="I11" s="213">
        <f>$C11*'Enrollment Projection'!$B$34</f>
        <v>0</v>
      </c>
      <c r="J11" s="211">
        <v>174.92617229398383</v>
      </c>
      <c r="K11" s="214" t="str">
        <f>IF('Enrollment Projection'!$B$34="","Must Complete 'Enrollment Projection' Tab",I11*J11)</f>
        <v>Must Complete 'Enrollment Projection' Tab</v>
      </c>
      <c r="L11" s="213">
        <f>$C11*'Enrollment Projection'!$B$31</f>
        <v>0</v>
      </c>
      <c r="M11" s="211">
        <v>4373.154307349595</v>
      </c>
      <c r="N11" s="214" t="str">
        <f>IF('Enrollment Projection'!$B$31="","Must Complete 'Enrollment Projection' Tab",L11*M11)</f>
        <v>Must Complete 'Enrollment Projection' Tab</v>
      </c>
      <c r="O11" s="213">
        <f>$C11*'Enrollment Projection'!$B$33</f>
        <v>0</v>
      </c>
      <c r="P11" s="211">
        <v>1749.261722939838</v>
      </c>
      <c r="Q11" s="214" t="str">
        <f>IF('Enrollment Projection'!$B$33="","Must Complete 'Enrollment Projection' Tab",O11*P11)</f>
        <v>Must Complete 'Enrollment Projection' Tab</v>
      </c>
      <c r="R11" s="214" t="str">
        <f>IF(OR('Enrollment Projection'!$B$30="",'Enrollment Projection'!$B$31="",'Enrollment Projection'!$B$33="",'Enrollment Projection'!$B$34=""),"Must Complete 'Enrollment Projection' Tab",IF('School Information'!$A$13="","Must Complete 'School Information' Tab",ROUND(E11+H11+K11+N11+Q11,0)))</f>
        <v>Must Complete 'Enrollment Projection' Tab</v>
      </c>
      <c r="S11" s="215">
        <v>4524.0</v>
      </c>
      <c r="T11" s="211">
        <v>5400.0</v>
      </c>
      <c r="U11" s="216" t="str">
        <f>IF(OR('School Information'!$A$10="",'School Information'!$B$10=""),"Must Complete 'School Information' Tab",IF('School Information'!$B$10="No",$T11*C11,IF(AND('School Information'!$B$10="Yes",'School Information'!$A$10=$B11),$S11*C11,$T11*C11)))</f>
        <v>Must Complete 'School Information' Tab</v>
      </c>
      <c r="V11" s="217">
        <v>246.0</v>
      </c>
      <c r="W11" s="217">
        <f>IF('Enrollment Projection'!$B$31&gt;0,$C11*V11,0)</f>
        <v>0</v>
      </c>
      <c r="X11" s="217">
        <v>11.0</v>
      </c>
      <c r="Y11" s="216" t="str">
        <f>IF('Enrollment Projection'!$B$32="","Must Complete 'Enrollment Projection' Tab",IF('Enrollment Projection'!$B$32="Yes",$C11*X11,0))</f>
        <v>Must Complete 'Enrollment Projection' Tab</v>
      </c>
      <c r="Z11" s="217">
        <v>13.0</v>
      </c>
      <c r="AA11" s="216" t="str">
        <f>IF('Enrollment Projection'!$B$34="","Must Complete 'Enrollment Projection' Tab",IF(AND('Enrollment Projection'!$B$34&gt;0,SUM('Enrollment Projection'!$B$17:$B$20)&gt;0),$C11*Z11,0))</f>
        <v>Must Complete 'Enrollment Projection' Tab</v>
      </c>
      <c r="AB11" s="217">
        <v>239.0</v>
      </c>
      <c r="AC11" s="216" t="str">
        <f>IF('Enrollment Projection'!$B$38="","Must Complete 'Enrollment Projection' Tab",IF('Enrollment Projection'!$B$38&gt;=0.4,$C11*AB11,0))</f>
        <v>Must Complete 'Enrollment Projection' Tab</v>
      </c>
      <c r="AD11" s="217">
        <v>56.0</v>
      </c>
      <c r="AE11" s="217">
        <f t="shared" si="3"/>
        <v>0</v>
      </c>
      <c r="AF11" s="213">
        <f>$C11*'Enrollment Projection'!$B$37</f>
        <v>0</v>
      </c>
      <c r="AG11" s="217">
        <v>126.0</v>
      </c>
      <c r="AH11" s="216" t="str">
        <f>IF('Enrollment Projection'!$B$37="","Must Complete 'Enrollment Projection' Tab",AF11*AG11)</f>
        <v>Must Complete 'Enrollment Projection' Tab</v>
      </c>
    </row>
    <row r="12" ht="25.5" customHeight="1">
      <c r="A12" s="218">
        <v>7.0</v>
      </c>
      <c r="B12" s="219" t="s">
        <v>245</v>
      </c>
      <c r="C12" s="220"/>
      <c r="D12" s="221">
        <v>3205.3389200690062</v>
      </c>
      <c r="E12" s="222">
        <f t="shared" si="2"/>
        <v>0</v>
      </c>
      <c r="F12" s="223">
        <f>$C12*'Enrollment Projection'!$B$30</f>
        <v>0</v>
      </c>
      <c r="G12" s="221">
        <v>437.52333888576976</v>
      </c>
      <c r="H12" s="224" t="str">
        <f>IF('Enrollment Projection'!$B$30="","Must Complete 'Enrollment Projection' Tab",F12*G12)</f>
        <v>Must Complete 'Enrollment Projection' Tab</v>
      </c>
      <c r="I12" s="223">
        <f>$C12*'Enrollment Projection'!$B$34</f>
        <v>0</v>
      </c>
      <c r="J12" s="221">
        <v>119.32454696884628</v>
      </c>
      <c r="K12" s="224" t="str">
        <f>IF('Enrollment Projection'!$B$34="","Must Complete 'Enrollment Projection' Tab",I12*J12)</f>
        <v>Must Complete 'Enrollment Projection' Tab</v>
      </c>
      <c r="L12" s="223">
        <f>$C12*'Enrollment Projection'!$B$31</f>
        <v>0</v>
      </c>
      <c r="M12" s="221">
        <v>2983.113674221157</v>
      </c>
      <c r="N12" s="224" t="str">
        <f>IF('Enrollment Projection'!$B$31="","Must Complete 'Enrollment Projection' Tab",L12*M12)</f>
        <v>Must Complete 'Enrollment Projection' Tab</v>
      </c>
      <c r="O12" s="223">
        <f>$C12*'Enrollment Projection'!$B$33</f>
        <v>0</v>
      </c>
      <c r="P12" s="221">
        <v>1193.2454696884627</v>
      </c>
      <c r="Q12" s="224" t="str">
        <f>IF('Enrollment Projection'!$B$33="","Must Complete 'Enrollment Projection' Tab",O12*P12)</f>
        <v>Must Complete 'Enrollment Projection' Tab</v>
      </c>
      <c r="R12" s="224" t="str">
        <f>IF(OR('Enrollment Projection'!$B$30="",'Enrollment Projection'!$B$31="",'Enrollment Projection'!$B$33="",'Enrollment Projection'!$B$34=""),"Must Complete 'Enrollment Projection' Tab",IF('School Information'!$A$13="","Must Complete 'School Information' Tab",ROUND(E12+H12+K12+N12+Q12,0)))</f>
        <v>Must Complete 'Enrollment Projection' Tab</v>
      </c>
      <c r="S12" s="225">
        <v>14349.0</v>
      </c>
      <c r="T12" s="221">
        <v>15567.0</v>
      </c>
      <c r="U12" s="226" t="str">
        <f>IF(OR('School Information'!$A$10="",'School Information'!$B$10=""),"Must Complete 'School Information' Tab",IF('School Information'!$B$10="No",$T12*C12,IF(AND('School Information'!$B$10="Yes",'School Information'!$A$10=$B12),$S12*C12,$T12*C12)))</f>
        <v>Must Complete 'School Information' Tab</v>
      </c>
      <c r="V12" s="227">
        <v>209.0</v>
      </c>
      <c r="W12" s="227">
        <f>IF('Enrollment Projection'!$B$31&gt;0,$C12*V12,0)</f>
        <v>0</v>
      </c>
      <c r="X12" s="227">
        <v>9.0</v>
      </c>
      <c r="Y12" s="226" t="str">
        <f>IF('Enrollment Projection'!$B$32="","Must Complete 'Enrollment Projection' Tab",IF('Enrollment Projection'!$B$32="Yes",$C12*X12,0))</f>
        <v>Must Complete 'Enrollment Projection' Tab</v>
      </c>
      <c r="Z12" s="227">
        <v>15.0</v>
      </c>
      <c r="AA12" s="226" t="str">
        <f>IF('Enrollment Projection'!$B$34="","Must Complete 'Enrollment Projection' Tab",IF(AND('Enrollment Projection'!$B$34&gt;0,SUM('Enrollment Projection'!$B$17:$B$20)&gt;0),$C12*Z12,0))</f>
        <v>Must Complete 'Enrollment Projection' Tab</v>
      </c>
      <c r="AB12" s="227">
        <v>512.0</v>
      </c>
      <c r="AC12" s="226" t="str">
        <f>IF('Enrollment Projection'!$B$38="","Must Complete 'Enrollment Projection' Tab",IF('Enrollment Projection'!$B$38&gt;=0.4,$C12*AB12,0))</f>
        <v>Must Complete 'Enrollment Projection' Tab</v>
      </c>
      <c r="AD12" s="227">
        <v>66.0</v>
      </c>
      <c r="AE12" s="227">
        <f t="shared" si="3"/>
        <v>0</v>
      </c>
      <c r="AF12" s="223">
        <f>$C12*'Enrollment Projection'!$B$37</f>
        <v>0</v>
      </c>
      <c r="AG12" s="227">
        <v>126.0</v>
      </c>
      <c r="AH12" s="226" t="str">
        <f>IF('Enrollment Projection'!$B$37="","Must Complete 'Enrollment Projection' Tab",AF12*AG12)</f>
        <v>Must Complete 'Enrollment Projection' Tab</v>
      </c>
    </row>
    <row r="13" ht="25.5" customHeight="1">
      <c r="A13" s="218">
        <v>8.0</v>
      </c>
      <c r="B13" s="219" t="s">
        <v>246</v>
      </c>
      <c r="C13" s="220"/>
      <c r="D13" s="221">
        <v>4810.272902273136</v>
      </c>
      <c r="E13" s="222">
        <f t="shared" si="2"/>
        <v>0</v>
      </c>
      <c r="F13" s="223">
        <f>$C13*'Enrollment Projection'!$B$30</f>
        <v>0</v>
      </c>
      <c r="G13" s="221">
        <v>639.9439958591122</v>
      </c>
      <c r="H13" s="224" t="str">
        <f>IF('Enrollment Projection'!$B$30="","Must Complete 'Enrollment Projection' Tab",F13*G13)</f>
        <v>Must Complete 'Enrollment Projection' Tab</v>
      </c>
      <c r="I13" s="223">
        <f>$C13*'Enrollment Projection'!$B$34</f>
        <v>0</v>
      </c>
      <c r="J13" s="221">
        <v>174.53018068884876</v>
      </c>
      <c r="K13" s="224" t="str">
        <f>IF('Enrollment Projection'!$B$34="","Must Complete 'Enrollment Projection' Tab",I13*J13)</f>
        <v>Must Complete 'Enrollment Projection' Tab</v>
      </c>
      <c r="L13" s="223">
        <f>$C13*'Enrollment Projection'!$B$31</f>
        <v>0</v>
      </c>
      <c r="M13" s="221">
        <v>4363.254517221219</v>
      </c>
      <c r="N13" s="224" t="str">
        <f>IF('Enrollment Projection'!$B$31="","Must Complete 'Enrollment Projection' Tab",L13*M13)</f>
        <v>Must Complete 'Enrollment Projection' Tab</v>
      </c>
      <c r="O13" s="223">
        <f>$C13*'Enrollment Projection'!$B$33</f>
        <v>0</v>
      </c>
      <c r="P13" s="221">
        <v>1745.3018068884874</v>
      </c>
      <c r="Q13" s="224" t="str">
        <f>IF('Enrollment Projection'!$B$33="","Must Complete 'Enrollment Projection' Tab",O13*P13)</f>
        <v>Must Complete 'Enrollment Projection' Tab</v>
      </c>
      <c r="R13" s="224" t="str">
        <f>IF(OR('Enrollment Projection'!$B$30="",'Enrollment Projection'!$B$31="",'Enrollment Projection'!$B$33="",'Enrollment Projection'!$B$34=""),"Must Complete 'Enrollment Projection' Tab",IF('School Information'!$A$13="","Must Complete 'School Information' Tab",ROUND(E13+H13+K13+N13+Q13,0)))</f>
        <v>Must Complete 'Enrollment Projection' Tab</v>
      </c>
      <c r="S13" s="225">
        <v>4848.0</v>
      </c>
      <c r="T13" s="221">
        <v>5441.0</v>
      </c>
      <c r="U13" s="226" t="str">
        <f>IF(OR('School Information'!$A$10="",'School Information'!$B$10=""),"Must Complete 'School Information' Tab",IF('School Information'!$B$10="No",$T13*C13,IF(AND('School Information'!$B$10="Yes",'School Information'!$A$10=$B13),$S13*C13,$T13*C13)))</f>
        <v>Must Complete 'School Information' Tab</v>
      </c>
      <c r="V13" s="227">
        <v>219.0</v>
      </c>
      <c r="W13" s="227">
        <f>IF('Enrollment Projection'!$B$31&gt;0,$C13*V13,0)</f>
        <v>0</v>
      </c>
      <c r="X13" s="227">
        <v>5.0</v>
      </c>
      <c r="Y13" s="226" t="str">
        <f>IF('Enrollment Projection'!$B$32="","Must Complete 'Enrollment Projection' Tab",IF('Enrollment Projection'!$B$32="Yes",$C13*X13,0))</f>
        <v>Must Complete 'Enrollment Projection' Tab</v>
      </c>
      <c r="Z13" s="227">
        <v>11.0</v>
      </c>
      <c r="AA13" s="226" t="str">
        <f>IF('Enrollment Projection'!$B$34="","Must Complete 'Enrollment Projection' Tab",IF(AND('Enrollment Projection'!$B$34&gt;0,SUM('Enrollment Projection'!$B$17:$B$20)&gt;0),$C13*Z13,0))</f>
        <v>Must Complete 'Enrollment Projection' Tab</v>
      </c>
      <c r="AB13" s="227">
        <v>283.0</v>
      </c>
      <c r="AC13" s="226" t="str">
        <f>IF('Enrollment Projection'!$B$38="","Must Complete 'Enrollment Projection' Tab",IF('Enrollment Projection'!$B$38&gt;=0.4,$C13*AB13,0))</f>
        <v>Must Complete 'Enrollment Projection' Tab</v>
      </c>
      <c r="AD13" s="227">
        <v>49.0</v>
      </c>
      <c r="AE13" s="227">
        <f t="shared" si="3"/>
        <v>0</v>
      </c>
      <c r="AF13" s="223">
        <f>$C13*'Enrollment Projection'!$B$37</f>
        <v>0</v>
      </c>
      <c r="AG13" s="227">
        <v>126.0</v>
      </c>
      <c r="AH13" s="226" t="str">
        <f>IF('Enrollment Projection'!$B$37="","Must Complete 'Enrollment Projection' Tab",AF13*AG13)</f>
        <v>Must Complete 'Enrollment Projection' Tab</v>
      </c>
    </row>
    <row r="14" ht="25.5" customHeight="1">
      <c r="A14" s="218">
        <v>9.0</v>
      </c>
      <c r="B14" s="219" t="s">
        <v>247</v>
      </c>
      <c r="C14" s="220"/>
      <c r="D14" s="221">
        <v>4409.207157305573</v>
      </c>
      <c r="E14" s="222">
        <f t="shared" si="2"/>
        <v>0</v>
      </c>
      <c r="F14" s="223">
        <f>$C14*'Enrollment Projection'!$B$30</f>
        <v>0</v>
      </c>
      <c r="G14" s="221">
        <v>589.1095308376758</v>
      </c>
      <c r="H14" s="224" t="str">
        <f>IF('Enrollment Projection'!$B$30="","Must Complete 'Enrollment Projection' Tab",F14*G14)</f>
        <v>Must Complete 'Enrollment Projection' Tab</v>
      </c>
      <c r="I14" s="223">
        <f>$C14*'Enrollment Projection'!$B$34</f>
        <v>0</v>
      </c>
      <c r="J14" s="221">
        <v>160.6662356830025</v>
      </c>
      <c r="K14" s="224" t="str">
        <f>IF('Enrollment Projection'!$B$34="","Must Complete 'Enrollment Projection' Tab",I14*J14)</f>
        <v>Must Complete 'Enrollment Projection' Tab</v>
      </c>
      <c r="L14" s="223">
        <f>$C14*'Enrollment Projection'!$B$31</f>
        <v>0</v>
      </c>
      <c r="M14" s="221">
        <v>4016.6558920750626</v>
      </c>
      <c r="N14" s="224" t="str">
        <f>IF('Enrollment Projection'!$B$31="","Must Complete 'Enrollment Projection' Tab",L14*M14)</f>
        <v>Must Complete 'Enrollment Projection' Tab</v>
      </c>
      <c r="O14" s="223">
        <f>$C14*'Enrollment Projection'!$B$33</f>
        <v>0</v>
      </c>
      <c r="P14" s="221">
        <v>1606.662356830025</v>
      </c>
      <c r="Q14" s="224" t="str">
        <f>IF('Enrollment Projection'!$B$33="","Must Complete 'Enrollment Projection' Tab",O14*P14)</f>
        <v>Must Complete 'Enrollment Projection' Tab</v>
      </c>
      <c r="R14" s="224" t="str">
        <f>IF(OR('Enrollment Projection'!$B$30="",'Enrollment Projection'!$B$31="",'Enrollment Projection'!$B$33="",'Enrollment Projection'!$B$34=""),"Must Complete 'Enrollment Projection' Tab",IF('School Information'!$A$13="","Must Complete 'School Information' Tab",ROUND(E14+H14+K14+N14+Q14,0)))</f>
        <v>Must Complete 'Enrollment Projection' Tab</v>
      </c>
      <c r="S14" s="225">
        <v>5848.0</v>
      </c>
      <c r="T14" s="221">
        <v>6734.0</v>
      </c>
      <c r="U14" s="226" t="str">
        <f>IF(OR('School Information'!$A$10="",'School Information'!$B$10=""),"Must Complete 'School Information' Tab",IF('School Information'!$B$10="No",$T14*C14,IF(AND('School Information'!$B$10="Yes",'School Information'!$A$10=$B14),$S14*C14,$T14*C14)))</f>
        <v>Must Complete 'School Information' Tab</v>
      </c>
      <c r="V14" s="227">
        <v>208.0</v>
      </c>
      <c r="W14" s="227">
        <f>IF('Enrollment Projection'!$B$31&gt;0,$C14*V14,0)</f>
        <v>0</v>
      </c>
      <c r="X14" s="227">
        <v>5.0</v>
      </c>
      <c r="Y14" s="226" t="str">
        <f>IF('Enrollment Projection'!$B$32="","Must Complete 'Enrollment Projection' Tab",IF('Enrollment Projection'!$B$32="Yes",$C14*X14,0))</f>
        <v>Must Complete 'Enrollment Projection' Tab</v>
      </c>
      <c r="Z14" s="227">
        <v>13.0</v>
      </c>
      <c r="AA14" s="226" t="str">
        <f>IF('Enrollment Projection'!$B$34="","Must Complete 'Enrollment Projection' Tab",IF(AND('Enrollment Projection'!$B$34&gt;0,SUM('Enrollment Projection'!$B$17:$B$20)&gt;0),$C14*Z14,0))</f>
        <v>Must Complete 'Enrollment Projection' Tab</v>
      </c>
      <c r="AB14" s="227">
        <v>556.0</v>
      </c>
      <c r="AC14" s="226" t="str">
        <f>IF('Enrollment Projection'!$B$38="","Must Complete 'Enrollment Projection' Tab",IF('Enrollment Projection'!$B$38&gt;=0.4,$C14*AB14,0))</f>
        <v>Must Complete 'Enrollment Projection' Tab</v>
      </c>
      <c r="AD14" s="227">
        <v>59.0</v>
      </c>
      <c r="AE14" s="227">
        <f t="shared" si="3"/>
        <v>0</v>
      </c>
      <c r="AF14" s="223">
        <f>$C14*'Enrollment Projection'!$B$37</f>
        <v>0</v>
      </c>
      <c r="AG14" s="227">
        <v>126.0</v>
      </c>
      <c r="AH14" s="226" t="str">
        <f>IF('Enrollment Projection'!$B$37="","Must Complete 'Enrollment Projection' Tab",AF14*AG14)</f>
        <v>Must Complete 'Enrollment Projection' Tab</v>
      </c>
    </row>
    <row r="15" ht="25.5" customHeight="1">
      <c r="A15" s="228">
        <v>10.0</v>
      </c>
      <c r="B15" s="229" t="s">
        <v>248</v>
      </c>
      <c r="C15" s="230"/>
      <c r="D15" s="231">
        <v>3193.0648299560794</v>
      </c>
      <c r="E15" s="232">
        <f t="shared" si="2"/>
        <v>0</v>
      </c>
      <c r="F15" s="233">
        <f>$C15*'Enrollment Projection'!$B$30</f>
        <v>0</v>
      </c>
      <c r="G15" s="231">
        <v>457.45661958940366</v>
      </c>
      <c r="H15" s="234" t="str">
        <f>IF('Enrollment Projection'!$B$30="","Must Complete 'Enrollment Projection' Tab",F15*G15)</f>
        <v>Must Complete 'Enrollment Projection' Tab</v>
      </c>
      <c r="I15" s="233">
        <f>$C15*'Enrollment Projection'!$B$34</f>
        <v>0</v>
      </c>
      <c r="J15" s="231">
        <v>124.76089625165552</v>
      </c>
      <c r="K15" s="234" t="str">
        <f>IF('Enrollment Projection'!$B$34="","Must Complete 'Enrollment Projection' Tab",I15*J15)</f>
        <v>Must Complete 'Enrollment Projection' Tab</v>
      </c>
      <c r="L15" s="233">
        <f>$C15*'Enrollment Projection'!$B$31</f>
        <v>0</v>
      </c>
      <c r="M15" s="231">
        <v>3119.022406291388</v>
      </c>
      <c r="N15" s="234" t="str">
        <f>IF('Enrollment Projection'!$B$31="","Must Complete 'Enrollment Projection' Tab",L15*M15)</f>
        <v>Must Complete 'Enrollment Projection' Tab</v>
      </c>
      <c r="O15" s="233">
        <f>$C15*'Enrollment Projection'!$B$33</f>
        <v>0</v>
      </c>
      <c r="P15" s="231">
        <v>1247.608962516555</v>
      </c>
      <c r="Q15" s="234" t="str">
        <f>IF('Enrollment Projection'!$B$33="","Must Complete 'Enrollment Projection' Tab",O15*P15)</f>
        <v>Must Complete 'Enrollment Projection' Tab</v>
      </c>
      <c r="R15" s="234" t="str">
        <f>IF(OR('Enrollment Projection'!$B$30="",'Enrollment Projection'!$B$31="",'Enrollment Projection'!$B$33="",'Enrollment Projection'!$B$34=""),"Must Complete 'Enrollment Projection' Tab",IF('School Information'!$A$13="","Must Complete 'School Information' Tab",ROUND(E15+H15+K15+N15+Q15,0)))</f>
        <v>Must Complete 'Enrollment Projection' Tab</v>
      </c>
      <c r="S15" s="235">
        <v>7768.0</v>
      </c>
      <c r="T15" s="231">
        <v>8575.0</v>
      </c>
      <c r="U15" s="236" t="str">
        <f>IF(OR('School Information'!$A$10="",'School Information'!$B$10=""),"Must Complete 'School Information' Tab",IF('School Information'!$B$10="No",$T15*C15,IF(AND('School Information'!$B$10="Yes",'School Information'!$A$10=$B15),$S15*C15,$T15*C15)))</f>
        <v>Must Complete 'School Information' Tab</v>
      </c>
      <c r="V15" s="237">
        <v>232.0</v>
      </c>
      <c r="W15" s="237">
        <f>IF('Enrollment Projection'!$B$31&gt;0,$C15*V15,0)</f>
        <v>0</v>
      </c>
      <c r="X15" s="237">
        <v>8.0</v>
      </c>
      <c r="Y15" s="236" t="str">
        <f>IF('Enrollment Projection'!$B$32="","Must Complete 'Enrollment Projection' Tab",IF('Enrollment Projection'!$B$32="Yes",$C15*X15,0))</f>
        <v>Must Complete 'Enrollment Projection' Tab</v>
      </c>
      <c r="Z15" s="237">
        <v>12.0</v>
      </c>
      <c r="AA15" s="236" t="str">
        <f>IF('Enrollment Projection'!$B$34="","Must Complete 'Enrollment Projection' Tab",IF(AND('Enrollment Projection'!$B$34&gt;0,SUM('Enrollment Projection'!$B$17:$B$20)&gt;0),$C15*Z15,0))</f>
        <v>Must Complete 'Enrollment Projection' Tab</v>
      </c>
      <c r="AB15" s="237">
        <v>366.0</v>
      </c>
      <c r="AC15" s="236" t="str">
        <f>IF('Enrollment Projection'!$B$38="","Must Complete 'Enrollment Projection' Tab",IF('Enrollment Projection'!$B$38&gt;=0.4,$C15*AB15,0))</f>
        <v>Must Complete 'Enrollment Projection' Tab</v>
      </c>
      <c r="AD15" s="237">
        <v>53.0</v>
      </c>
      <c r="AE15" s="237">
        <f t="shared" si="3"/>
        <v>0</v>
      </c>
      <c r="AF15" s="233">
        <f>$C15*'Enrollment Projection'!$B$37</f>
        <v>0</v>
      </c>
      <c r="AG15" s="237">
        <v>126.0</v>
      </c>
      <c r="AH15" s="236" t="str">
        <f>IF('Enrollment Projection'!$B$37="","Must Complete 'Enrollment Projection' Tab",AF15*AG15)</f>
        <v>Must Complete 'Enrollment Projection' Tab</v>
      </c>
    </row>
    <row r="16" ht="25.5" customHeight="1">
      <c r="A16" s="208">
        <v>11.0</v>
      </c>
      <c r="B16" s="209" t="s">
        <v>249</v>
      </c>
      <c r="C16" s="210"/>
      <c r="D16" s="211">
        <v>5754.501244372753</v>
      </c>
      <c r="E16" s="212">
        <f t="shared" si="2"/>
        <v>0</v>
      </c>
      <c r="F16" s="213">
        <f>$C16*'Enrollment Projection'!$B$30</f>
        <v>0</v>
      </c>
      <c r="G16" s="211">
        <v>725.4005032702021</v>
      </c>
      <c r="H16" s="214" t="str">
        <f>IF('Enrollment Projection'!$B$30="","Must Complete 'Enrollment Projection' Tab",F16*G16)</f>
        <v>Must Complete 'Enrollment Projection' Tab</v>
      </c>
      <c r="I16" s="213">
        <f>$C16*'Enrollment Projection'!$B$34</f>
        <v>0</v>
      </c>
      <c r="J16" s="211">
        <v>197.8365008918733</v>
      </c>
      <c r="K16" s="214" t="str">
        <f>IF('Enrollment Projection'!$B$34="","Must Complete 'Enrollment Projection' Tab",I16*J16)</f>
        <v>Must Complete 'Enrollment Projection' Tab</v>
      </c>
      <c r="L16" s="213">
        <f>$C16*'Enrollment Projection'!$B$31</f>
        <v>0</v>
      </c>
      <c r="M16" s="211">
        <v>4945.912522296832</v>
      </c>
      <c r="N16" s="214" t="str">
        <f>IF('Enrollment Projection'!$B$31="","Must Complete 'Enrollment Projection' Tab",L16*M16)</f>
        <v>Must Complete 'Enrollment Projection' Tab</v>
      </c>
      <c r="O16" s="213">
        <f>$C16*'Enrollment Projection'!$B$33</f>
        <v>0</v>
      </c>
      <c r="P16" s="211">
        <v>1978.3650089187329</v>
      </c>
      <c r="Q16" s="214" t="str">
        <f>IF('Enrollment Projection'!$B$33="","Must Complete 'Enrollment Projection' Tab",O16*P16)</f>
        <v>Must Complete 'Enrollment Projection' Tab</v>
      </c>
      <c r="R16" s="214" t="str">
        <f>IF(OR('Enrollment Projection'!$B$30="",'Enrollment Projection'!$B$31="",'Enrollment Projection'!$B$33="",'Enrollment Projection'!$B$34=""),"Must Complete 'Enrollment Projection' Tab",IF('School Information'!$A$13="","Must Complete 'School Information' Tab",ROUND(E16+H16+K16+N16+Q16,0)))</f>
        <v>Must Complete 'Enrollment Projection' Tab</v>
      </c>
      <c r="S16" s="215">
        <v>3583.0</v>
      </c>
      <c r="T16" s="211">
        <v>4241.0</v>
      </c>
      <c r="U16" s="216" t="str">
        <f>IF(OR('School Information'!$A$10="",'School Information'!$B$10=""),"Must Complete 'School Information' Tab",IF('School Information'!$B$10="No",$T16*C16,IF(AND('School Information'!$B$10="Yes",'School Information'!$A$10=$B16),$S16*C16,$T16*C16)))</f>
        <v>Must Complete 'School Information' Tab</v>
      </c>
      <c r="V16" s="217">
        <v>211.0</v>
      </c>
      <c r="W16" s="217">
        <f>IF('Enrollment Projection'!$B$31&gt;0,$C16*V16,0)</f>
        <v>0</v>
      </c>
      <c r="X16" s="217">
        <v>10.0</v>
      </c>
      <c r="Y16" s="216" t="str">
        <f>IF('Enrollment Projection'!$B$32="","Must Complete 'Enrollment Projection' Tab",IF('Enrollment Projection'!$B$32="Yes",$C16*X16,0))</f>
        <v>Must Complete 'Enrollment Projection' Tab</v>
      </c>
      <c r="Z16" s="217">
        <v>14.0</v>
      </c>
      <c r="AA16" s="216" t="str">
        <f>IF('Enrollment Projection'!$B$34="","Must Complete 'Enrollment Projection' Tab",IF(AND('Enrollment Projection'!$B$34&gt;0,SUM('Enrollment Projection'!$B$17:$B$20)&gt;0),$C16*Z16,0))</f>
        <v>Must Complete 'Enrollment Projection' Tab</v>
      </c>
      <c r="AB16" s="217">
        <v>402.0</v>
      </c>
      <c r="AC16" s="216" t="str">
        <f>IF('Enrollment Projection'!$B$38="","Must Complete 'Enrollment Projection' Tab",IF('Enrollment Projection'!$B$38&gt;=0.4,$C16*AB16,0))</f>
        <v>Must Complete 'Enrollment Projection' Tab</v>
      </c>
      <c r="AD16" s="217">
        <v>63.0</v>
      </c>
      <c r="AE16" s="217">
        <f t="shared" si="3"/>
        <v>0</v>
      </c>
      <c r="AF16" s="213">
        <f>$C16*'Enrollment Projection'!$B$37</f>
        <v>0</v>
      </c>
      <c r="AG16" s="217">
        <v>126.0</v>
      </c>
      <c r="AH16" s="216" t="str">
        <f>IF('Enrollment Projection'!$B$37="","Must Complete 'Enrollment Projection' Tab",AF16*AG16)</f>
        <v>Must Complete 'Enrollment Projection' Tab</v>
      </c>
    </row>
    <row r="17" ht="25.5" customHeight="1">
      <c r="A17" s="218">
        <v>12.0</v>
      </c>
      <c r="B17" s="219" t="s">
        <v>250</v>
      </c>
      <c r="C17" s="220"/>
      <c r="D17" s="221">
        <v>2239.7361126378437</v>
      </c>
      <c r="E17" s="222">
        <f t="shared" si="2"/>
        <v>0</v>
      </c>
      <c r="F17" s="223">
        <f>$C17*'Enrollment Projection'!$B$30</f>
        <v>0</v>
      </c>
      <c r="G17" s="221">
        <v>220.82498094268715</v>
      </c>
      <c r="H17" s="224" t="str">
        <f>IF('Enrollment Projection'!$B$30="","Must Complete 'Enrollment Projection' Tab",F17*G17)</f>
        <v>Must Complete 'Enrollment Projection' Tab</v>
      </c>
      <c r="I17" s="223">
        <f>$C17*'Enrollment Projection'!$B$34</f>
        <v>0</v>
      </c>
      <c r="J17" s="221">
        <v>60.22499480255105</v>
      </c>
      <c r="K17" s="224" t="str">
        <f>IF('Enrollment Projection'!$B$34="","Must Complete 'Enrollment Projection' Tab",I17*J17)</f>
        <v>Must Complete 'Enrollment Projection' Tab</v>
      </c>
      <c r="L17" s="223">
        <f>$C17*'Enrollment Projection'!$B$31</f>
        <v>0</v>
      </c>
      <c r="M17" s="221">
        <v>1505.6248700637761</v>
      </c>
      <c r="N17" s="224" t="str">
        <f>IF('Enrollment Projection'!$B$31="","Must Complete 'Enrollment Projection' Tab",L17*M17)</f>
        <v>Must Complete 'Enrollment Projection' Tab</v>
      </c>
      <c r="O17" s="223">
        <f>$C17*'Enrollment Projection'!$B$33</f>
        <v>0</v>
      </c>
      <c r="P17" s="221">
        <v>602.2499480255105</v>
      </c>
      <c r="Q17" s="224" t="str">
        <f>IF('Enrollment Projection'!$B$33="","Must Complete 'Enrollment Projection' Tab",O17*P17)</f>
        <v>Must Complete 'Enrollment Projection' Tab</v>
      </c>
      <c r="R17" s="224" t="str">
        <f>IF(OR('Enrollment Projection'!$B$30="",'Enrollment Projection'!$B$31="",'Enrollment Projection'!$B$33="",'Enrollment Projection'!$B$34=""),"Must Complete 'Enrollment Projection' Tab",IF('School Information'!$A$13="","Must Complete 'School Information' Tab",ROUND(E17+H17+K17+N17+Q17,0)))</f>
        <v>Must Complete 'Enrollment Projection' Tab</v>
      </c>
      <c r="S17" s="225">
        <v>14658.0</v>
      </c>
      <c r="T17" s="221">
        <v>15791.0</v>
      </c>
      <c r="U17" s="226" t="str">
        <f>IF(OR('School Information'!$A$10="",'School Information'!$B$10=""),"Must Complete 'School Information' Tab",IF('School Information'!$B$10="No",$T17*C17,IF(AND('School Information'!$B$10="Yes",'School Information'!$A$10=$B17),$S17*C17,$T17*C17)))</f>
        <v>Must Complete 'School Information' Tab</v>
      </c>
      <c r="V17" s="227">
        <v>247.0</v>
      </c>
      <c r="W17" s="227">
        <f>IF('Enrollment Projection'!$B$31&gt;0,$C17*V17,0)</f>
        <v>0</v>
      </c>
      <c r="X17" s="227">
        <v>10.0</v>
      </c>
      <c r="Y17" s="226" t="str">
        <f>IF('Enrollment Projection'!$B$32="","Must Complete 'Enrollment Projection' Tab",IF('Enrollment Projection'!$B$32="Yes",$C17*X17,0))</f>
        <v>Must Complete 'Enrollment Projection' Tab</v>
      </c>
      <c r="Z17" s="227">
        <v>12.0</v>
      </c>
      <c r="AA17" s="226" t="str">
        <f>IF('Enrollment Projection'!$B$34="","Must Complete 'Enrollment Projection' Tab",IF(AND('Enrollment Projection'!$B$34&gt;0,SUM('Enrollment Projection'!$B$17:$B$20)&gt;0),$C17*Z17,0))</f>
        <v>Must Complete 'Enrollment Projection' Tab</v>
      </c>
      <c r="AB17" s="227">
        <v>155.0</v>
      </c>
      <c r="AC17" s="226" t="str">
        <f>IF('Enrollment Projection'!$B$38="","Must Complete 'Enrollment Projection' Tab",IF('Enrollment Projection'!$B$38&gt;=0.4,$C17*AB17,0))</f>
        <v>Must Complete 'Enrollment Projection' Tab</v>
      </c>
      <c r="AD17" s="227">
        <v>50.0</v>
      </c>
      <c r="AE17" s="227">
        <f t="shared" si="3"/>
        <v>0</v>
      </c>
      <c r="AF17" s="223">
        <f>$C17*'Enrollment Projection'!$B$37</f>
        <v>0</v>
      </c>
      <c r="AG17" s="227">
        <v>126.0</v>
      </c>
      <c r="AH17" s="226" t="str">
        <f>IF('Enrollment Projection'!$B$37="","Must Complete 'Enrollment Projection' Tab",AF17*AG17)</f>
        <v>Must Complete 'Enrollment Projection' Tab</v>
      </c>
    </row>
    <row r="18" ht="25.5" customHeight="1">
      <c r="A18" s="218">
        <v>13.0</v>
      </c>
      <c r="B18" s="219" t="s">
        <v>251</v>
      </c>
      <c r="C18" s="220"/>
      <c r="D18" s="221">
        <v>5642.355797599069</v>
      </c>
      <c r="E18" s="222">
        <f t="shared" si="2"/>
        <v>0</v>
      </c>
      <c r="F18" s="223">
        <f>$C18*'Enrollment Projection'!$B$30</f>
        <v>0</v>
      </c>
      <c r="G18" s="221">
        <v>714.3947462521943</v>
      </c>
      <c r="H18" s="224" t="str">
        <f>IF('Enrollment Projection'!$B$30="","Must Complete 'Enrollment Projection' Tab",F18*G18)</f>
        <v>Must Complete 'Enrollment Projection' Tab</v>
      </c>
      <c r="I18" s="223">
        <f>$C18*'Enrollment Projection'!$B$34</f>
        <v>0</v>
      </c>
      <c r="J18" s="221">
        <v>194.83493079605296</v>
      </c>
      <c r="K18" s="224" t="str">
        <f>IF('Enrollment Projection'!$B$34="","Must Complete 'Enrollment Projection' Tab",I18*J18)</f>
        <v>Must Complete 'Enrollment Projection' Tab</v>
      </c>
      <c r="L18" s="223">
        <f>$C18*'Enrollment Projection'!$B$31</f>
        <v>0</v>
      </c>
      <c r="M18" s="221">
        <v>4870.873269901324</v>
      </c>
      <c r="N18" s="224" t="str">
        <f>IF('Enrollment Projection'!$B$31="","Must Complete 'Enrollment Projection' Tab",L18*M18)</f>
        <v>Must Complete 'Enrollment Projection' Tab</v>
      </c>
      <c r="O18" s="223">
        <f>$C18*'Enrollment Projection'!$B$33</f>
        <v>0</v>
      </c>
      <c r="P18" s="221">
        <v>1948.3493079605296</v>
      </c>
      <c r="Q18" s="224" t="str">
        <f>IF('Enrollment Projection'!$B$33="","Must Complete 'Enrollment Projection' Tab",O18*P18)</f>
        <v>Must Complete 'Enrollment Projection' Tab</v>
      </c>
      <c r="R18" s="224" t="str">
        <f>IF(OR('Enrollment Projection'!$B$30="",'Enrollment Projection'!$B$31="",'Enrollment Projection'!$B$33="",'Enrollment Projection'!$B$34=""),"Must Complete 'Enrollment Projection' Tab",IF('School Information'!$A$13="","Must Complete 'School Information' Tab",ROUND(E18+H18+K18+N18+Q18,0)))</f>
        <v>Must Complete 'Enrollment Projection' Tab</v>
      </c>
      <c r="S18" s="225">
        <v>3812.0</v>
      </c>
      <c r="T18" s="221">
        <v>3857.0</v>
      </c>
      <c r="U18" s="226" t="str">
        <f>IF(OR('School Information'!$A$10="",'School Information'!$B$10=""),"Must Complete 'School Information' Tab",IF('School Information'!$B$10="No",$T18*C18,IF(AND('School Information'!$B$10="Yes",'School Information'!$A$10=$B18),$S18*C18,$T18*C18)))</f>
        <v>Must Complete 'School Information' Tab</v>
      </c>
      <c r="V18" s="227">
        <v>236.0</v>
      </c>
      <c r="W18" s="227">
        <f>IF('Enrollment Projection'!$B$31&gt;0,$C18*V18,0)</f>
        <v>0</v>
      </c>
      <c r="X18" s="227">
        <v>8.0</v>
      </c>
      <c r="Y18" s="226" t="str">
        <f>IF('Enrollment Projection'!$B$32="","Must Complete 'Enrollment Projection' Tab",IF('Enrollment Projection'!$B$32="Yes",$C18*X18,0))</f>
        <v>Must Complete 'Enrollment Projection' Tab</v>
      </c>
      <c r="Z18" s="227">
        <v>16.0</v>
      </c>
      <c r="AA18" s="226" t="str">
        <f>IF('Enrollment Projection'!$B$34="","Must Complete 'Enrollment Projection' Tab",IF(AND('Enrollment Projection'!$B$34&gt;0,SUM('Enrollment Projection'!$B$17:$B$20)&gt;0),$C18*Z18,0))</f>
        <v>Must Complete 'Enrollment Projection' Tab</v>
      </c>
      <c r="AB18" s="227">
        <v>696.0</v>
      </c>
      <c r="AC18" s="226" t="str">
        <f>IF('Enrollment Projection'!$B$38="","Must Complete 'Enrollment Projection' Tab",IF('Enrollment Projection'!$B$38&gt;=0.4,$C18*AB18,0))</f>
        <v>Must Complete 'Enrollment Projection' Tab</v>
      </c>
      <c r="AD18" s="227">
        <v>72.0</v>
      </c>
      <c r="AE18" s="227">
        <f t="shared" si="3"/>
        <v>0</v>
      </c>
      <c r="AF18" s="223">
        <f>$C18*'Enrollment Projection'!$B$37</f>
        <v>0</v>
      </c>
      <c r="AG18" s="227">
        <v>126.0</v>
      </c>
      <c r="AH18" s="226" t="str">
        <f>IF('Enrollment Projection'!$B$37="","Must Complete 'Enrollment Projection' Tab",AF18*AG18)</f>
        <v>Must Complete 'Enrollment Projection' Tab</v>
      </c>
    </row>
    <row r="19" ht="25.5" customHeight="1">
      <c r="A19" s="218">
        <v>14.0</v>
      </c>
      <c r="B19" s="219" t="s">
        <v>252</v>
      </c>
      <c r="C19" s="220"/>
      <c r="D19" s="221">
        <v>5573.634997080987</v>
      </c>
      <c r="E19" s="222">
        <f t="shared" si="2"/>
        <v>0</v>
      </c>
      <c r="F19" s="223">
        <f>$C19*'Enrollment Projection'!$B$30</f>
        <v>0</v>
      </c>
      <c r="G19" s="221">
        <v>686.1752570076135</v>
      </c>
      <c r="H19" s="224" t="str">
        <f>IF('Enrollment Projection'!$B$30="","Must Complete 'Enrollment Projection' Tab",F19*G19)</f>
        <v>Must Complete 'Enrollment Projection' Tab</v>
      </c>
      <c r="I19" s="223">
        <f>$C19*'Enrollment Projection'!$B$34</f>
        <v>0</v>
      </c>
      <c r="J19" s="221">
        <v>187.13870645662183</v>
      </c>
      <c r="K19" s="224" t="str">
        <f>IF('Enrollment Projection'!$B$34="","Must Complete 'Enrollment Projection' Tab",I19*J19)</f>
        <v>Must Complete 'Enrollment Projection' Tab</v>
      </c>
      <c r="L19" s="223">
        <f>$C19*'Enrollment Projection'!$B$31</f>
        <v>0</v>
      </c>
      <c r="M19" s="221">
        <v>4678.467661415546</v>
      </c>
      <c r="N19" s="224" t="str">
        <f>IF('Enrollment Projection'!$B$31="","Must Complete 'Enrollment Projection' Tab",L19*M19)</f>
        <v>Must Complete 'Enrollment Projection' Tab</v>
      </c>
      <c r="O19" s="223">
        <f>$C19*'Enrollment Projection'!$B$33</f>
        <v>0</v>
      </c>
      <c r="P19" s="221">
        <v>1871.3870645662184</v>
      </c>
      <c r="Q19" s="224" t="str">
        <f>IF('Enrollment Projection'!$B$33="","Must Complete 'Enrollment Projection' Tab",O19*P19)</f>
        <v>Must Complete 'Enrollment Projection' Tab</v>
      </c>
      <c r="R19" s="224" t="str">
        <f>IF(OR('Enrollment Projection'!$B$30="",'Enrollment Projection'!$B$31="",'Enrollment Projection'!$B$33="",'Enrollment Projection'!$B$34=""),"Must Complete 'Enrollment Projection' Tab",IF('School Information'!$A$13="","Must Complete 'School Information' Tab",ROUND(E19+H19+K19+N19+Q19,0)))</f>
        <v>Must Complete 'Enrollment Projection' Tab</v>
      </c>
      <c r="S19" s="225">
        <v>3995.0</v>
      </c>
      <c r="T19" s="221">
        <v>4211.0</v>
      </c>
      <c r="U19" s="226" t="str">
        <f>IF(OR('School Information'!$A$10="",'School Information'!$B$10=""),"Must Complete 'School Information' Tab",IF('School Information'!$B$10="No",$T19*C19,IF(AND('School Information'!$B$10="Yes",'School Information'!$A$10=$B19),$S19*C19,$T19*C19)))</f>
        <v>Must Complete 'School Information' Tab</v>
      </c>
      <c r="V19" s="227">
        <v>260.0</v>
      </c>
      <c r="W19" s="227">
        <f>IF('Enrollment Projection'!$B$31&gt;0,$C19*V19,0)</f>
        <v>0</v>
      </c>
      <c r="X19" s="227">
        <v>19.0</v>
      </c>
      <c r="Y19" s="226" t="str">
        <f>IF('Enrollment Projection'!$B$32="","Must Complete 'Enrollment Projection' Tab",IF('Enrollment Projection'!$B$32="Yes",$C19*X19,0))</f>
        <v>Must Complete 'Enrollment Projection' Tab</v>
      </c>
      <c r="Z19" s="227">
        <v>14.0</v>
      </c>
      <c r="AA19" s="226" t="str">
        <f>IF('Enrollment Projection'!$B$34="","Must Complete 'Enrollment Projection' Tab",IF(AND('Enrollment Projection'!$B$34&gt;0,SUM('Enrollment Projection'!$B$17:$B$20)&gt;0),$C19*Z19,0))</f>
        <v>Must Complete 'Enrollment Projection' Tab</v>
      </c>
      <c r="AB19" s="227">
        <v>731.0</v>
      </c>
      <c r="AC19" s="226" t="str">
        <f>IF('Enrollment Projection'!$B$38="","Must Complete 'Enrollment Projection' Tab",IF('Enrollment Projection'!$B$38&gt;=0.4,$C19*AB19,0))</f>
        <v>Must Complete 'Enrollment Projection' Tab</v>
      </c>
      <c r="AD19" s="227">
        <v>63.0</v>
      </c>
      <c r="AE19" s="227">
        <f t="shared" si="3"/>
        <v>0</v>
      </c>
      <c r="AF19" s="223">
        <f>$C19*'Enrollment Projection'!$B$37</f>
        <v>0</v>
      </c>
      <c r="AG19" s="227">
        <v>126.0</v>
      </c>
      <c r="AH19" s="226" t="str">
        <f>IF('Enrollment Projection'!$B$37="","Must Complete 'Enrollment Projection' Tab",AF19*AG19)</f>
        <v>Must Complete 'Enrollment Projection' Tab</v>
      </c>
    </row>
    <row r="20" ht="25.5" customHeight="1">
      <c r="A20" s="228">
        <v>15.0</v>
      </c>
      <c r="B20" s="229" t="s">
        <v>253</v>
      </c>
      <c r="C20" s="230"/>
      <c r="D20" s="231">
        <v>5221.239419755181</v>
      </c>
      <c r="E20" s="232">
        <f t="shared" si="2"/>
        <v>0</v>
      </c>
      <c r="F20" s="233">
        <f>$C20*'Enrollment Projection'!$B$30</f>
        <v>0</v>
      </c>
      <c r="G20" s="231">
        <v>704.75667234614</v>
      </c>
      <c r="H20" s="234" t="str">
        <f>IF('Enrollment Projection'!$B$30="","Must Complete 'Enrollment Projection' Tab",F20*G20)</f>
        <v>Must Complete 'Enrollment Projection' Tab</v>
      </c>
      <c r="I20" s="233">
        <f>$C20*'Enrollment Projection'!$B$34</f>
        <v>0</v>
      </c>
      <c r="J20" s="231">
        <v>192.2063651853109</v>
      </c>
      <c r="K20" s="234" t="str">
        <f>IF('Enrollment Projection'!$B$34="","Must Complete 'Enrollment Projection' Tab",I20*J20)</f>
        <v>Must Complete 'Enrollment Projection' Tab</v>
      </c>
      <c r="L20" s="233">
        <f>$C20*'Enrollment Projection'!$B$31</f>
        <v>0</v>
      </c>
      <c r="M20" s="231">
        <v>4805.159129632772</v>
      </c>
      <c r="N20" s="234" t="str">
        <f>IF('Enrollment Projection'!$B$31="","Must Complete 'Enrollment Projection' Tab",L20*M20)</f>
        <v>Must Complete 'Enrollment Projection' Tab</v>
      </c>
      <c r="O20" s="233">
        <f>$C20*'Enrollment Projection'!$B$33</f>
        <v>0</v>
      </c>
      <c r="P20" s="231">
        <v>1922.0636518531087</v>
      </c>
      <c r="Q20" s="234" t="str">
        <f>IF('Enrollment Projection'!$B$33="","Must Complete 'Enrollment Projection' Tab",O20*P20)</f>
        <v>Must Complete 'Enrollment Projection' Tab</v>
      </c>
      <c r="R20" s="234" t="str">
        <f>IF(OR('Enrollment Projection'!$B$30="",'Enrollment Projection'!$B$31="",'Enrollment Projection'!$B$33="",'Enrollment Projection'!$B$34=""),"Must Complete 'Enrollment Projection' Tab",IF('School Information'!$A$13="","Must Complete 'School Information' Tab",ROUND(E20+H20+K20+N20+Q20,0)))</f>
        <v>Must Complete 'Enrollment Projection' Tab</v>
      </c>
      <c r="S20" s="235">
        <v>3655.0</v>
      </c>
      <c r="T20" s="231">
        <v>3655.0</v>
      </c>
      <c r="U20" s="236" t="str">
        <f>IF(OR('School Information'!$A$10="",'School Information'!$B$10=""),"Must Complete 'School Information' Tab",IF('School Information'!$B$10="No",$T20*C20,IF(AND('School Information'!$B$10="Yes",'School Information'!$A$10=$B20),$S20*C20,$T20*C20)))</f>
        <v>Must Complete 'School Information' Tab</v>
      </c>
      <c r="V20" s="237">
        <v>226.0</v>
      </c>
      <c r="W20" s="237">
        <f>IF('Enrollment Projection'!$B$31&gt;0,$C20*V20,0)</f>
        <v>0</v>
      </c>
      <c r="X20" s="237">
        <v>9.0</v>
      </c>
      <c r="Y20" s="236" t="str">
        <f>IF('Enrollment Projection'!$B$32="","Must Complete 'Enrollment Projection' Tab",IF('Enrollment Projection'!$B$32="Yes",$C20*X20,0))</f>
        <v>Must Complete 'Enrollment Projection' Tab</v>
      </c>
      <c r="Z20" s="237">
        <v>16.0</v>
      </c>
      <c r="AA20" s="236" t="str">
        <f>IF('Enrollment Projection'!$B$34="","Must Complete 'Enrollment Projection' Tab",IF(AND('Enrollment Projection'!$B$34&gt;0,SUM('Enrollment Projection'!$B$17:$B$20)&gt;0),$C20*Z20,0))</f>
        <v>Must Complete 'Enrollment Projection' Tab</v>
      </c>
      <c r="AB20" s="237">
        <v>618.0</v>
      </c>
      <c r="AC20" s="236" t="str">
        <f>IF('Enrollment Projection'!$B$38="","Must Complete 'Enrollment Projection' Tab",IF('Enrollment Projection'!$B$38&gt;=0.4,$C20*AB20,0))</f>
        <v>Must Complete 'Enrollment Projection' Tab</v>
      </c>
      <c r="AD20" s="237">
        <v>75.0</v>
      </c>
      <c r="AE20" s="237">
        <f t="shared" si="3"/>
        <v>0</v>
      </c>
      <c r="AF20" s="233">
        <f>$C20*'Enrollment Projection'!$B$37</f>
        <v>0</v>
      </c>
      <c r="AG20" s="237">
        <v>126.0</v>
      </c>
      <c r="AH20" s="236" t="str">
        <f>IF('Enrollment Projection'!$B$37="","Must Complete 'Enrollment Projection' Tab",AF20*AG20)</f>
        <v>Must Complete 'Enrollment Projection' Tab</v>
      </c>
    </row>
    <row r="21" ht="25.5" customHeight="1">
      <c r="A21" s="208">
        <v>16.0</v>
      </c>
      <c r="B21" s="209" t="s">
        <v>254</v>
      </c>
      <c r="C21" s="210"/>
      <c r="D21" s="211">
        <v>2455.1240226934915</v>
      </c>
      <c r="E21" s="212">
        <f t="shared" si="2"/>
        <v>0</v>
      </c>
      <c r="F21" s="213">
        <f>$C21*'Enrollment Projection'!$B$30</f>
        <v>0</v>
      </c>
      <c r="G21" s="211">
        <v>351.05784897970636</v>
      </c>
      <c r="H21" s="214" t="str">
        <f>IF('Enrollment Projection'!$B$30="","Must Complete 'Enrollment Projection' Tab",F21*G21)</f>
        <v>Must Complete 'Enrollment Projection' Tab</v>
      </c>
      <c r="I21" s="213">
        <f>$C21*'Enrollment Projection'!$B$34</f>
        <v>0</v>
      </c>
      <c r="J21" s="211">
        <v>95.7430497217381</v>
      </c>
      <c r="K21" s="214" t="str">
        <f>IF('Enrollment Projection'!$B$34="","Must Complete 'Enrollment Projection' Tab",I21*J21)</f>
        <v>Must Complete 'Enrollment Projection' Tab</v>
      </c>
      <c r="L21" s="213">
        <f>$C21*'Enrollment Projection'!$B$31</f>
        <v>0</v>
      </c>
      <c r="M21" s="211">
        <v>2393.576243043453</v>
      </c>
      <c r="N21" s="214" t="str">
        <f>IF('Enrollment Projection'!$B$31="","Must Complete 'Enrollment Projection' Tab",L21*M21)</f>
        <v>Must Complete 'Enrollment Projection' Tab</v>
      </c>
      <c r="O21" s="213">
        <f>$C21*'Enrollment Projection'!$B$33</f>
        <v>0</v>
      </c>
      <c r="P21" s="211">
        <v>957.4304972173811</v>
      </c>
      <c r="Q21" s="214" t="str">
        <f>IF('Enrollment Projection'!$B$33="","Must Complete 'Enrollment Projection' Tab",O21*P21)</f>
        <v>Must Complete 'Enrollment Projection' Tab</v>
      </c>
      <c r="R21" s="214" t="str">
        <f>IF(OR('Enrollment Projection'!$B$30="",'Enrollment Projection'!$B$31="",'Enrollment Projection'!$B$33="",'Enrollment Projection'!$B$34=""),"Must Complete 'Enrollment Projection' Tab",IF('School Information'!$A$13="","Must Complete 'School Information' Tab",ROUND(E21+H21+K21+N21+Q21,0)))</f>
        <v>Must Complete 'Enrollment Projection' Tab</v>
      </c>
      <c r="S21" s="215">
        <v>11337.0</v>
      </c>
      <c r="T21" s="211">
        <v>13985.0</v>
      </c>
      <c r="U21" s="216" t="str">
        <f>IF(OR('School Information'!$A$10="",'School Information'!$B$10=""),"Must Complete 'School Information' Tab",IF('School Information'!$B$10="No",$T21*C21,IF(AND('School Information'!$B$10="Yes",'School Information'!$A$10=$B21),$S21*C21,$T21*C21)))</f>
        <v>Must Complete 'School Information' Tab</v>
      </c>
      <c r="V21" s="217">
        <v>213.0</v>
      </c>
      <c r="W21" s="217">
        <f>IF('Enrollment Projection'!$B$31&gt;0,$C21*V21,0)</f>
        <v>0</v>
      </c>
      <c r="X21" s="217">
        <v>8.0</v>
      </c>
      <c r="Y21" s="216" t="str">
        <f>IF('Enrollment Projection'!$B$32="","Must Complete 'Enrollment Projection' Tab",IF('Enrollment Projection'!$B$32="Yes",$C21*X21,0))</f>
        <v>Must Complete 'Enrollment Projection' Tab</v>
      </c>
      <c r="Z21" s="217">
        <v>13.0</v>
      </c>
      <c r="AA21" s="216" t="str">
        <f>IF('Enrollment Projection'!$B$34="","Must Complete 'Enrollment Projection' Tab",IF(AND('Enrollment Projection'!$B$34&gt;0,SUM('Enrollment Projection'!$B$17:$B$20)&gt;0),$C21*Z21,0))</f>
        <v>Must Complete 'Enrollment Projection' Tab</v>
      </c>
      <c r="AB21" s="217">
        <v>475.0</v>
      </c>
      <c r="AC21" s="216" t="str">
        <f>IF('Enrollment Projection'!$B$38="","Must Complete 'Enrollment Projection' Tab",IF('Enrollment Projection'!$B$38&gt;=0.4,$C21*AB21,0))</f>
        <v>Must Complete 'Enrollment Projection' Tab</v>
      </c>
      <c r="AD21" s="217">
        <v>56.0</v>
      </c>
      <c r="AE21" s="217">
        <f t="shared" si="3"/>
        <v>0</v>
      </c>
      <c r="AF21" s="213">
        <f>$C21*'Enrollment Projection'!$B$37</f>
        <v>0</v>
      </c>
      <c r="AG21" s="217">
        <v>126.0</v>
      </c>
      <c r="AH21" s="216" t="str">
        <f>IF('Enrollment Projection'!$B$37="","Must Complete 'Enrollment Projection' Tab",AF21*AG21)</f>
        <v>Must Complete 'Enrollment Projection' Tab</v>
      </c>
    </row>
    <row r="22" ht="25.5" customHeight="1">
      <c r="A22" s="218">
        <v>17.0</v>
      </c>
      <c r="B22" s="219" t="s">
        <v>255</v>
      </c>
      <c r="C22" s="220"/>
      <c r="D22" s="221">
        <v>3580.6888533489464</v>
      </c>
      <c r="E22" s="222">
        <f t="shared" si="2"/>
        <v>0</v>
      </c>
      <c r="F22" s="223">
        <f>$C22*'Enrollment Projection'!$B$30</f>
        <v>0</v>
      </c>
      <c r="G22" s="221">
        <v>454.1153396677322</v>
      </c>
      <c r="H22" s="224" t="str">
        <f>IF('Enrollment Projection'!$B$30="","Must Complete 'Enrollment Projection' Tab",F22*G22)</f>
        <v>Must Complete 'Enrollment Projection' Tab</v>
      </c>
      <c r="I22" s="223">
        <f>$C22*'Enrollment Projection'!$B$34</f>
        <v>0</v>
      </c>
      <c r="J22" s="221">
        <v>123.84963809119967</v>
      </c>
      <c r="K22" s="224" t="str">
        <f>IF('Enrollment Projection'!$B$34="","Must Complete 'Enrollment Projection' Tab",I22*J22)</f>
        <v>Must Complete 'Enrollment Projection' Tab</v>
      </c>
      <c r="L22" s="223">
        <f>$C22*'Enrollment Projection'!$B$31</f>
        <v>0</v>
      </c>
      <c r="M22" s="221">
        <v>3096.2409522799917</v>
      </c>
      <c r="N22" s="224" t="str">
        <f>IF('Enrollment Projection'!$B$31="","Must Complete 'Enrollment Projection' Tab",L22*M22)</f>
        <v>Must Complete 'Enrollment Projection' Tab</v>
      </c>
      <c r="O22" s="223">
        <f>$C22*'Enrollment Projection'!$B$33</f>
        <v>0</v>
      </c>
      <c r="P22" s="221">
        <v>1238.4963809119968</v>
      </c>
      <c r="Q22" s="224" t="str">
        <f>IF('Enrollment Projection'!$B$33="","Must Complete 'Enrollment Projection' Tab",O22*P22)</f>
        <v>Must Complete 'Enrollment Projection' Tab</v>
      </c>
      <c r="R22" s="224" t="str">
        <f>IF(OR('Enrollment Projection'!$B$30="",'Enrollment Projection'!$B$31="",'Enrollment Projection'!$B$33="",'Enrollment Projection'!$B$34=""),"Must Complete 'Enrollment Projection' Tab",IF('School Information'!$A$13="","Must Complete 'School Information' Tab",ROUND(E22+H22+K22+N22+Q22,0)))</f>
        <v>Must Complete 'Enrollment Projection' Tab</v>
      </c>
      <c r="S22" s="225">
        <v>7467.0</v>
      </c>
      <c r="T22" s="221">
        <v>8513.0</v>
      </c>
      <c r="U22" s="226" t="str">
        <f>IF(OR('School Information'!$A$10="",'School Information'!$B$10=""),"Must Complete 'School Information' Tab",IF('School Information'!$B$10="No",$T22*C22,IF(AND('School Information'!$B$10="Yes",'School Information'!$A$10=$B22),$S22*C22,$T22*C22)))</f>
        <v>Must Complete 'School Information' Tab</v>
      </c>
      <c r="V22" s="227">
        <v>189.0</v>
      </c>
      <c r="W22" s="227">
        <f>IF('Enrollment Projection'!$B$31&gt;0,$C22*V22,0)</f>
        <v>0</v>
      </c>
      <c r="X22" s="227">
        <v>4.0</v>
      </c>
      <c r="Y22" s="226" t="str">
        <f>IF('Enrollment Projection'!$B$32="","Must Complete 'Enrollment Projection' Tab",IF('Enrollment Projection'!$B$32="Yes",$C22*X22,0))</f>
        <v>Must Complete 'Enrollment Projection' Tab</v>
      </c>
      <c r="Z22" s="227">
        <v>11.0</v>
      </c>
      <c r="AA22" s="226" t="str">
        <f>IF('Enrollment Projection'!$B$34="","Must Complete 'Enrollment Projection' Tab",IF(AND('Enrollment Projection'!$B$34&gt;0,SUM('Enrollment Projection'!$B$17:$B$20)&gt;0),$C22*Z22,0))</f>
        <v>Must Complete 'Enrollment Projection' Tab</v>
      </c>
      <c r="AB22" s="227">
        <v>400.0</v>
      </c>
      <c r="AC22" s="226" t="str">
        <f>IF('Enrollment Projection'!$B$38="","Must Complete 'Enrollment Projection' Tab",IF('Enrollment Projection'!$B$38&gt;=0.4,$C22*AB22,0))</f>
        <v>Must Complete 'Enrollment Projection' Tab</v>
      </c>
      <c r="AD22" s="227">
        <v>49.0</v>
      </c>
      <c r="AE22" s="227">
        <f t="shared" si="3"/>
        <v>0</v>
      </c>
      <c r="AF22" s="223">
        <f>$C22*'Enrollment Projection'!$B$37</f>
        <v>0</v>
      </c>
      <c r="AG22" s="227">
        <v>126.0</v>
      </c>
      <c r="AH22" s="226" t="str">
        <f>IF('Enrollment Projection'!$B$37="","Must Complete 'Enrollment Projection' Tab",AF22*AG22)</f>
        <v>Must Complete 'Enrollment Projection' Tab</v>
      </c>
    </row>
    <row r="23" ht="25.5" customHeight="1">
      <c r="A23" s="218">
        <v>18.0</v>
      </c>
      <c r="B23" s="219" t="s">
        <v>256</v>
      </c>
      <c r="C23" s="220"/>
      <c r="D23" s="221">
        <v>5351.4063923678805</v>
      </c>
      <c r="E23" s="222">
        <f t="shared" si="2"/>
        <v>0</v>
      </c>
      <c r="F23" s="223">
        <f>$C23*'Enrollment Projection'!$B$30</f>
        <v>0</v>
      </c>
      <c r="G23" s="221">
        <v>670.2914479876005</v>
      </c>
      <c r="H23" s="224" t="str">
        <f>IF('Enrollment Projection'!$B$30="","Must Complete 'Enrollment Projection' Tab",F23*G23)</f>
        <v>Must Complete 'Enrollment Projection' Tab</v>
      </c>
      <c r="I23" s="223">
        <f>$C23*'Enrollment Projection'!$B$34</f>
        <v>0</v>
      </c>
      <c r="J23" s="221">
        <v>182.80675854207286</v>
      </c>
      <c r="K23" s="224" t="str">
        <f>IF('Enrollment Projection'!$B$34="","Must Complete 'Enrollment Projection' Tab",I23*J23)</f>
        <v>Must Complete 'Enrollment Projection' Tab</v>
      </c>
      <c r="L23" s="223">
        <f>$C23*'Enrollment Projection'!$B$31</f>
        <v>0</v>
      </c>
      <c r="M23" s="221">
        <v>4570.168963551821</v>
      </c>
      <c r="N23" s="224" t="str">
        <f>IF('Enrollment Projection'!$B$31="","Must Complete 'Enrollment Projection' Tab",L23*M23)</f>
        <v>Must Complete 'Enrollment Projection' Tab</v>
      </c>
      <c r="O23" s="223">
        <f>$C23*'Enrollment Projection'!$B$33</f>
        <v>0</v>
      </c>
      <c r="P23" s="221">
        <v>0.0</v>
      </c>
      <c r="Q23" s="224" t="str">
        <f>IF('Enrollment Projection'!$B$33="","Must Complete 'Enrollment Projection' Tab",O23*P23)</f>
        <v>Must Complete 'Enrollment Projection' Tab</v>
      </c>
      <c r="R23" s="224" t="str">
        <f>IF(OR('Enrollment Projection'!$B$30="",'Enrollment Projection'!$B$31="",'Enrollment Projection'!$B$33="",'Enrollment Projection'!$B$34=""),"Must Complete 'Enrollment Projection' Tab",IF('School Information'!$A$13="","Must Complete 'School Information' Tab",ROUND(E23+H23+K23+N23+Q23,0)))</f>
        <v>Must Complete 'Enrollment Projection' Tab</v>
      </c>
      <c r="S23" s="225">
        <v>3925.0</v>
      </c>
      <c r="T23" s="221">
        <v>3925.0</v>
      </c>
      <c r="U23" s="226" t="str">
        <f>IF(OR('School Information'!$A$10="",'School Information'!$B$10=""),"Must Complete 'School Information' Tab",IF('School Information'!$B$10="No",$T23*C23,IF(AND('School Information'!$B$10="Yes",'School Information'!$A$10=$B23),$S23*C23,$T23*C23)))</f>
        <v>Must Complete 'School Information' Tab</v>
      </c>
      <c r="V23" s="227">
        <v>231.0</v>
      </c>
      <c r="W23" s="227">
        <f>IF('Enrollment Projection'!$B$31&gt;0,$C23*V23,0)</f>
        <v>0</v>
      </c>
      <c r="X23" s="227">
        <v>8.0</v>
      </c>
      <c r="Y23" s="226" t="str">
        <f>IF('Enrollment Projection'!$B$32="","Must Complete 'Enrollment Projection' Tab",IF('Enrollment Projection'!$B$32="Yes",$C23*X23,0))</f>
        <v>Must Complete 'Enrollment Projection' Tab</v>
      </c>
      <c r="Z23" s="227">
        <v>16.0</v>
      </c>
      <c r="AA23" s="226" t="str">
        <f>IF('Enrollment Projection'!$B$34="","Must Complete 'Enrollment Projection' Tab",IF(AND('Enrollment Projection'!$B$34&gt;0,SUM('Enrollment Projection'!$B$17:$B$20)&gt;0),$C23*Z23,0))</f>
        <v>Must Complete 'Enrollment Projection' Tab</v>
      </c>
      <c r="AB23" s="227">
        <v>1257.0</v>
      </c>
      <c r="AC23" s="226" t="str">
        <f>IF('Enrollment Projection'!$B$38="","Must Complete 'Enrollment Projection' Tab",IF('Enrollment Projection'!$B$38&gt;=0.4,$C23*AB23,0))</f>
        <v>Must Complete 'Enrollment Projection' Tab</v>
      </c>
      <c r="AD23" s="227">
        <v>72.0</v>
      </c>
      <c r="AE23" s="227">
        <f t="shared" si="3"/>
        <v>0</v>
      </c>
      <c r="AF23" s="223">
        <f>$C23*'Enrollment Projection'!$B$37</f>
        <v>0</v>
      </c>
      <c r="AG23" s="227">
        <v>126.0</v>
      </c>
      <c r="AH23" s="226" t="str">
        <f>IF('Enrollment Projection'!$B$37="","Must Complete 'Enrollment Projection' Tab",AF23*AG23)</f>
        <v>Must Complete 'Enrollment Projection' Tab</v>
      </c>
    </row>
    <row r="24" ht="25.5" customHeight="1">
      <c r="A24" s="218">
        <v>19.0</v>
      </c>
      <c r="B24" s="219" t="s">
        <v>257</v>
      </c>
      <c r="C24" s="220"/>
      <c r="D24" s="221">
        <v>4372.066587447834</v>
      </c>
      <c r="E24" s="222">
        <f t="shared" si="2"/>
        <v>0</v>
      </c>
      <c r="F24" s="223">
        <f>$C24*'Enrollment Projection'!$B$30</f>
        <v>0</v>
      </c>
      <c r="G24" s="221">
        <v>554.1712257091115</v>
      </c>
      <c r="H24" s="224" t="str">
        <f>IF('Enrollment Projection'!$B$30="","Must Complete 'Enrollment Projection' Tab",F24*G24)</f>
        <v>Must Complete 'Enrollment Projection' Tab</v>
      </c>
      <c r="I24" s="223">
        <f>$C24*'Enrollment Projection'!$B$34</f>
        <v>0</v>
      </c>
      <c r="J24" s="221">
        <v>151.13760701157588</v>
      </c>
      <c r="K24" s="224" t="str">
        <f>IF('Enrollment Projection'!$B$34="","Must Complete 'Enrollment Projection' Tab",I24*J24)</f>
        <v>Must Complete 'Enrollment Projection' Tab</v>
      </c>
      <c r="L24" s="223">
        <f>$C24*'Enrollment Projection'!$B$31</f>
        <v>0</v>
      </c>
      <c r="M24" s="221">
        <v>3778.440175289397</v>
      </c>
      <c r="N24" s="224" t="str">
        <f>IF('Enrollment Projection'!$B$31="","Must Complete 'Enrollment Projection' Tab",L24*M24)</f>
        <v>Must Complete 'Enrollment Projection' Tab</v>
      </c>
      <c r="O24" s="223">
        <f>$C24*'Enrollment Projection'!$B$33</f>
        <v>0</v>
      </c>
      <c r="P24" s="221">
        <v>1511.3760701157587</v>
      </c>
      <c r="Q24" s="224" t="str">
        <f>IF('Enrollment Projection'!$B$33="","Must Complete 'Enrollment Projection' Tab",O24*P24)</f>
        <v>Must Complete 'Enrollment Projection' Tab</v>
      </c>
      <c r="R24" s="224" t="str">
        <f>IF(OR('Enrollment Projection'!$B$30="",'Enrollment Projection'!$B$31="",'Enrollment Projection'!$B$33="",'Enrollment Projection'!$B$34=""),"Must Complete 'Enrollment Projection' Tab",IF('School Information'!$A$13="","Must Complete 'School Information' Tab",ROUND(E24+H24+K24+N24+Q24,0)))</f>
        <v>Must Complete 'Enrollment Projection' Tab</v>
      </c>
      <c r="S24" s="225">
        <v>5642.0</v>
      </c>
      <c r="T24" s="221">
        <v>5642.0</v>
      </c>
      <c r="U24" s="226" t="str">
        <f>IF(OR('School Information'!$A$10="",'School Information'!$B$10=""),"Must Complete 'School Information' Tab",IF('School Information'!$B$10="No",$T24*C24,IF(AND('School Information'!$B$10="Yes",'School Information'!$A$10=$B24),$S24*C24,$T24*C24)))</f>
        <v>Must Complete 'School Information' Tab</v>
      </c>
      <c r="V24" s="227">
        <v>217.0</v>
      </c>
      <c r="W24" s="227">
        <f>IF('Enrollment Projection'!$B$31&gt;0,$C24*V24,0)</f>
        <v>0</v>
      </c>
      <c r="X24" s="227">
        <v>10.0</v>
      </c>
      <c r="Y24" s="226" t="str">
        <f>IF('Enrollment Projection'!$B$32="","Must Complete 'Enrollment Projection' Tab",IF('Enrollment Projection'!$B$32="Yes",$C24*X24,0))</f>
        <v>Must Complete 'Enrollment Projection' Tab</v>
      </c>
      <c r="Z24" s="227">
        <v>12.0</v>
      </c>
      <c r="AA24" s="226" t="str">
        <f>IF('Enrollment Projection'!$B$34="","Must Complete 'Enrollment Projection' Tab",IF(AND('Enrollment Projection'!$B$34&gt;0,SUM('Enrollment Projection'!$B$17:$B$20)&gt;0),$C24*Z24,0))</f>
        <v>Must Complete 'Enrollment Projection' Tab</v>
      </c>
      <c r="AB24" s="227">
        <v>370.0</v>
      </c>
      <c r="AC24" s="226" t="str">
        <f>IF('Enrollment Projection'!$B$38="","Must Complete 'Enrollment Projection' Tab",IF('Enrollment Projection'!$B$38&gt;=0.4,$C24*AB24,0))</f>
        <v>Must Complete 'Enrollment Projection' Tab</v>
      </c>
      <c r="AD24" s="227">
        <v>53.0</v>
      </c>
      <c r="AE24" s="227">
        <f t="shared" si="3"/>
        <v>0</v>
      </c>
      <c r="AF24" s="223">
        <f>$C24*'Enrollment Projection'!$B$37</f>
        <v>0</v>
      </c>
      <c r="AG24" s="227">
        <v>126.0</v>
      </c>
      <c r="AH24" s="226" t="str">
        <f>IF('Enrollment Projection'!$B$37="","Must Complete 'Enrollment Projection' Tab",AF24*AG24)</f>
        <v>Must Complete 'Enrollment Projection' Tab</v>
      </c>
    </row>
    <row r="25" ht="25.5" customHeight="1">
      <c r="A25" s="228">
        <v>20.0</v>
      </c>
      <c r="B25" s="229" t="s">
        <v>258</v>
      </c>
      <c r="C25" s="230"/>
      <c r="D25" s="231">
        <v>5290.180532756529</v>
      </c>
      <c r="E25" s="232">
        <f t="shared" si="2"/>
        <v>0</v>
      </c>
      <c r="F25" s="233">
        <f>$C25*'Enrollment Projection'!$B$30</f>
        <v>0</v>
      </c>
      <c r="G25" s="231">
        <v>713.0223172064362</v>
      </c>
      <c r="H25" s="234" t="str">
        <f>IF('Enrollment Projection'!$B$30="","Must Complete 'Enrollment Projection' Tab",F25*G25)</f>
        <v>Must Complete 'Enrollment Projection' Tab</v>
      </c>
      <c r="I25" s="233">
        <f>$C25*'Enrollment Projection'!$B$34</f>
        <v>0</v>
      </c>
      <c r="J25" s="231">
        <v>194.46063196539166</v>
      </c>
      <c r="K25" s="234" t="str">
        <f>IF('Enrollment Projection'!$B$34="","Must Complete 'Enrollment Projection' Tab",I25*J25)</f>
        <v>Must Complete 'Enrollment Projection' Tab</v>
      </c>
      <c r="L25" s="233">
        <f>$C25*'Enrollment Projection'!$B$31</f>
        <v>0</v>
      </c>
      <c r="M25" s="231">
        <v>4861.515799134792</v>
      </c>
      <c r="N25" s="234" t="str">
        <f>IF('Enrollment Projection'!$B$31="","Must Complete 'Enrollment Projection' Tab",L25*M25)</f>
        <v>Must Complete 'Enrollment Projection' Tab</v>
      </c>
      <c r="O25" s="233">
        <f>$C25*'Enrollment Projection'!$B$33</f>
        <v>0</v>
      </c>
      <c r="P25" s="231">
        <v>1944.6063196539167</v>
      </c>
      <c r="Q25" s="234" t="str">
        <f>IF('Enrollment Projection'!$B$33="","Must Complete 'Enrollment Projection' Tab",O25*P25)</f>
        <v>Must Complete 'Enrollment Projection' Tab</v>
      </c>
      <c r="R25" s="234" t="str">
        <f>IF(OR('Enrollment Projection'!$B$30="",'Enrollment Projection'!$B$31="",'Enrollment Projection'!$B$33="",'Enrollment Projection'!$B$34=""),"Must Complete 'Enrollment Projection' Tab",IF('School Information'!$A$13="","Must Complete 'School Information' Tab",ROUND(E25+H25+K25+N25+Q25,0)))</f>
        <v>Must Complete 'Enrollment Projection' Tab</v>
      </c>
      <c r="S25" s="235">
        <v>2971.0</v>
      </c>
      <c r="T25" s="231">
        <v>3083.0</v>
      </c>
      <c r="U25" s="236" t="str">
        <f>IF(OR('School Information'!$A$10="",'School Information'!$B$10=""),"Must Complete 'School Information' Tab",IF('School Information'!$B$10="No",$T25*C25,IF(AND('School Information'!$B$10="Yes",'School Information'!$A$10=$B25),$S25*C25,$T25*C25)))</f>
        <v>Must Complete 'School Information' Tab</v>
      </c>
      <c r="V25" s="237">
        <v>232.0</v>
      </c>
      <c r="W25" s="237">
        <f>IF('Enrollment Projection'!$B$31&gt;0,$C25*V25,0)</f>
        <v>0</v>
      </c>
      <c r="X25" s="237">
        <v>5.0</v>
      </c>
      <c r="Y25" s="236" t="str">
        <f>IF('Enrollment Projection'!$B$32="","Must Complete 'Enrollment Projection' Tab",IF('Enrollment Projection'!$B$32="Yes",$C25*X25,0))</f>
        <v>Must Complete 'Enrollment Projection' Tab</v>
      </c>
      <c r="Z25" s="237">
        <v>13.0</v>
      </c>
      <c r="AA25" s="236" t="str">
        <f>IF('Enrollment Projection'!$B$34="","Must Complete 'Enrollment Projection' Tab",IF(AND('Enrollment Projection'!$B$34&gt;0,SUM('Enrollment Projection'!$B$17:$B$20)&gt;0),$C25*Z25,0))</f>
        <v>Must Complete 'Enrollment Projection' Tab</v>
      </c>
      <c r="AB25" s="237">
        <v>556.0</v>
      </c>
      <c r="AC25" s="236" t="str">
        <f>IF('Enrollment Projection'!$B$38="","Must Complete 'Enrollment Projection' Tab",IF('Enrollment Projection'!$B$38&gt;=0.4,$C25*AB25,0))</f>
        <v>Must Complete 'Enrollment Projection' Tab</v>
      </c>
      <c r="AD25" s="237">
        <v>60.0</v>
      </c>
      <c r="AE25" s="237">
        <f t="shared" si="3"/>
        <v>0</v>
      </c>
      <c r="AF25" s="233">
        <f>$C25*'Enrollment Projection'!$B$37</f>
        <v>0</v>
      </c>
      <c r="AG25" s="237">
        <v>126.0</v>
      </c>
      <c r="AH25" s="236" t="str">
        <f>IF('Enrollment Projection'!$B$37="","Must Complete 'Enrollment Projection' Tab",AF25*AG25)</f>
        <v>Must Complete 'Enrollment Projection' Tab</v>
      </c>
    </row>
    <row r="26" ht="25.5" customHeight="1">
      <c r="A26" s="208">
        <v>21.0</v>
      </c>
      <c r="B26" s="209" t="s">
        <v>259</v>
      </c>
      <c r="C26" s="210"/>
      <c r="D26" s="211">
        <v>5330.750485790206</v>
      </c>
      <c r="E26" s="212">
        <f t="shared" si="2"/>
        <v>0</v>
      </c>
      <c r="F26" s="213">
        <f>$C26*'Enrollment Projection'!$B$30</f>
        <v>0</v>
      </c>
      <c r="G26" s="211">
        <v>709.219280962914</v>
      </c>
      <c r="H26" s="214" t="str">
        <f>IF('Enrollment Projection'!$B$30="","Must Complete 'Enrollment Projection' Tab",F26*G26)</f>
        <v>Must Complete 'Enrollment Projection' Tab</v>
      </c>
      <c r="I26" s="213">
        <f>$C26*'Enrollment Projection'!$B$34</f>
        <v>0</v>
      </c>
      <c r="J26" s="211">
        <v>193.42344026261287</v>
      </c>
      <c r="K26" s="214" t="str">
        <f>IF('Enrollment Projection'!$B$34="","Must Complete 'Enrollment Projection' Tab",I26*J26)</f>
        <v>Must Complete 'Enrollment Projection' Tab</v>
      </c>
      <c r="L26" s="213">
        <f>$C26*'Enrollment Projection'!$B$31</f>
        <v>0</v>
      </c>
      <c r="M26" s="211">
        <v>4835.586006565322</v>
      </c>
      <c r="N26" s="214" t="str">
        <f>IF('Enrollment Projection'!$B$31="","Must Complete 'Enrollment Projection' Tab",L26*M26)</f>
        <v>Must Complete 'Enrollment Projection' Tab</v>
      </c>
      <c r="O26" s="213">
        <f>$C26*'Enrollment Projection'!$B$33</f>
        <v>0</v>
      </c>
      <c r="P26" s="211">
        <v>1934.2344026261287</v>
      </c>
      <c r="Q26" s="214" t="str">
        <f>IF('Enrollment Projection'!$B$33="","Must Complete 'Enrollment Projection' Tab",O26*P26)</f>
        <v>Must Complete 'Enrollment Projection' Tab</v>
      </c>
      <c r="R26" s="214" t="str">
        <f>IF(OR('Enrollment Projection'!$B$30="",'Enrollment Projection'!$B$31="",'Enrollment Projection'!$B$33="",'Enrollment Projection'!$B$34=""),"Must Complete 'Enrollment Projection' Tab",IF('School Information'!$A$13="","Must Complete 'School Information' Tab",ROUND(E26+H26+K26+N26+Q26,0)))</f>
        <v>Must Complete 'Enrollment Projection' Tab</v>
      </c>
      <c r="S26" s="215">
        <v>2310.0</v>
      </c>
      <c r="T26" s="211">
        <v>3335.0</v>
      </c>
      <c r="U26" s="216" t="str">
        <f>IF(OR('School Information'!$A$10="",'School Information'!$B$10=""),"Must Complete 'School Information' Tab",IF('School Information'!$B$10="No",$T26*C26,IF(AND('School Information'!$B$10="Yes",'School Information'!$A$10=$B26),$S26*C26,$T26*C26)))</f>
        <v>Must Complete 'School Information' Tab</v>
      </c>
      <c r="V26" s="217">
        <v>221.0</v>
      </c>
      <c r="W26" s="217">
        <f>IF('Enrollment Projection'!$B$31&gt;0,$C26*V26,0)</f>
        <v>0</v>
      </c>
      <c r="X26" s="217">
        <v>8.0</v>
      </c>
      <c r="Y26" s="216" t="str">
        <f>IF('Enrollment Projection'!$B$32="","Must Complete 'Enrollment Projection' Tab",IF('Enrollment Projection'!$B$32="Yes",$C26*X26,0))</f>
        <v>Must Complete 'Enrollment Projection' Tab</v>
      </c>
      <c r="Z26" s="217">
        <v>13.0</v>
      </c>
      <c r="AA26" s="216" t="str">
        <f>IF('Enrollment Projection'!$B$34="","Must Complete 'Enrollment Projection' Tab",IF(AND('Enrollment Projection'!$B$34&gt;0,SUM('Enrollment Projection'!$B$17:$B$20)&gt;0),$C26*Z26,0))</f>
        <v>Must Complete 'Enrollment Projection' Tab</v>
      </c>
      <c r="AB26" s="217">
        <v>651.0</v>
      </c>
      <c r="AC26" s="216" t="str">
        <f>IF('Enrollment Projection'!$B$38="","Must Complete 'Enrollment Projection' Tab",IF('Enrollment Projection'!$B$38&gt;=0.4,$C26*AB26,0))</f>
        <v>Must Complete 'Enrollment Projection' Tab</v>
      </c>
      <c r="AD26" s="217">
        <v>60.0</v>
      </c>
      <c r="AE26" s="217">
        <f t="shared" si="3"/>
        <v>0</v>
      </c>
      <c r="AF26" s="213">
        <f>$C26*'Enrollment Projection'!$B$37</f>
        <v>0</v>
      </c>
      <c r="AG26" s="217">
        <v>126.0</v>
      </c>
      <c r="AH26" s="216" t="str">
        <f>IF('Enrollment Projection'!$B$37="","Must Complete 'Enrollment Projection' Tab",AF26*AG26)</f>
        <v>Must Complete 'Enrollment Projection' Tab</v>
      </c>
    </row>
    <row r="27" ht="25.5" customHeight="1">
      <c r="A27" s="218">
        <v>22.0</v>
      </c>
      <c r="B27" s="219" t="s">
        <v>260</v>
      </c>
      <c r="C27" s="220"/>
      <c r="D27" s="221">
        <v>5647.15439569324</v>
      </c>
      <c r="E27" s="222">
        <f t="shared" si="2"/>
        <v>0</v>
      </c>
      <c r="F27" s="223">
        <f>$C27*'Enrollment Projection'!$B$30</f>
        <v>0</v>
      </c>
      <c r="G27" s="221">
        <v>776.4059341994869</v>
      </c>
      <c r="H27" s="224" t="str">
        <f>IF('Enrollment Projection'!$B$30="","Must Complete 'Enrollment Projection' Tab",F27*G27)</f>
        <v>Must Complete 'Enrollment Projection' Tab</v>
      </c>
      <c r="I27" s="223">
        <f>$C27*'Enrollment Projection'!$B$34</f>
        <v>0</v>
      </c>
      <c r="J27" s="221">
        <v>211.74707296349644</v>
      </c>
      <c r="K27" s="224" t="str">
        <f>IF('Enrollment Projection'!$B$34="","Must Complete 'Enrollment Projection' Tab",I27*J27)</f>
        <v>Must Complete 'Enrollment Projection' Tab</v>
      </c>
      <c r="L27" s="223">
        <f>$C27*'Enrollment Projection'!$B$31</f>
        <v>0</v>
      </c>
      <c r="M27" s="221">
        <v>5293.676824087411</v>
      </c>
      <c r="N27" s="224" t="str">
        <f>IF('Enrollment Projection'!$B$31="","Must Complete 'Enrollment Projection' Tab",L27*M27)</f>
        <v>Must Complete 'Enrollment Projection' Tab</v>
      </c>
      <c r="O27" s="223">
        <f>$C27*'Enrollment Projection'!$B$33</f>
        <v>0</v>
      </c>
      <c r="P27" s="221">
        <v>2117.4707296349643</v>
      </c>
      <c r="Q27" s="224" t="str">
        <f>IF('Enrollment Projection'!$B$33="","Must Complete 'Enrollment Projection' Tab",O27*P27)</f>
        <v>Must Complete 'Enrollment Projection' Tab</v>
      </c>
      <c r="R27" s="224" t="str">
        <f>IF(OR('Enrollment Projection'!$B$30="",'Enrollment Projection'!$B$31="",'Enrollment Projection'!$B$33="",'Enrollment Projection'!$B$34=""),"Must Complete 'Enrollment Projection' Tab",IF('School Information'!$A$13="","Must Complete 'School Information' Tab",ROUND(E27+H27+K27+N27+Q27,0)))</f>
        <v>Must Complete 'Enrollment Projection' Tab</v>
      </c>
      <c r="S27" s="225">
        <v>1249.0</v>
      </c>
      <c r="T27" s="221">
        <v>2048.0</v>
      </c>
      <c r="U27" s="226" t="str">
        <f>IF(OR('School Information'!$A$10="",'School Information'!$B$10=""),"Must Complete 'School Information' Tab",IF('School Information'!$B$10="No",$T27*C27,IF(AND('School Information'!$B$10="Yes",'School Information'!$A$10=$B27),$S27*C27,$T27*C27)))</f>
        <v>Must Complete 'School Information' Tab</v>
      </c>
      <c r="V27" s="227">
        <v>227.0</v>
      </c>
      <c r="W27" s="227">
        <f>IF('Enrollment Projection'!$B$31&gt;0,$C27*V27,0)</f>
        <v>0</v>
      </c>
      <c r="X27" s="227">
        <v>11.0</v>
      </c>
      <c r="Y27" s="226" t="str">
        <f>IF('Enrollment Projection'!$B$32="","Must Complete 'Enrollment Projection' Tab",IF('Enrollment Projection'!$B$32="Yes",$C27*X27,0))</f>
        <v>Must Complete 'Enrollment Projection' Tab</v>
      </c>
      <c r="Z27" s="227">
        <v>14.0</v>
      </c>
      <c r="AA27" s="226" t="str">
        <f>IF('Enrollment Projection'!$B$34="","Must Complete 'Enrollment Projection' Tab",IF(AND('Enrollment Projection'!$B$34&gt;0,SUM('Enrollment Projection'!$B$17:$B$20)&gt;0),$C27*Z27,0))</f>
        <v>Must Complete 'Enrollment Projection' Tab</v>
      </c>
      <c r="AB27" s="227">
        <v>347.0</v>
      </c>
      <c r="AC27" s="226" t="str">
        <f>IF('Enrollment Projection'!$B$38="","Must Complete 'Enrollment Projection' Tab",IF('Enrollment Projection'!$B$38&gt;=0.4,$C27*AB27,0))</f>
        <v>Must Complete 'Enrollment Projection' Tab</v>
      </c>
      <c r="AD27" s="227">
        <v>61.0</v>
      </c>
      <c r="AE27" s="227">
        <f t="shared" si="3"/>
        <v>0</v>
      </c>
      <c r="AF27" s="223">
        <f>$C27*'Enrollment Projection'!$B$37</f>
        <v>0</v>
      </c>
      <c r="AG27" s="227">
        <v>126.0</v>
      </c>
      <c r="AH27" s="226" t="str">
        <f>IF('Enrollment Projection'!$B$37="","Must Complete 'Enrollment Projection' Tab",AF27*AG27)</f>
        <v>Must Complete 'Enrollment Projection' Tab</v>
      </c>
    </row>
    <row r="28" ht="25.5" customHeight="1">
      <c r="A28" s="218">
        <v>23.0</v>
      </c>
      <c r="B28" s="219" t="s">
        <v>261</v>
      </c>
      <c r="C28" s="220"/>
      <c r="D28" s="221">
        <v>4819.044886372874</v>
      </c>
      <c r="E28" s="222">
        <f t="shared" si="2"/>
        <v>0</v>
      </c>
      <c r="F28" s="223">
        <f>$C28*'Enrollment Projection'!$B$30</f>
        <v>0</v>
      </c>
      <c r="G28" s="221">
        <v>642.793437626854</v>
      </c>
      <c r="H28" s="224" t="str">
        <f>IF('Enrollment Projection'!$B$30="","Must Complete 'Enrollment Projection' Tab",F28*G28)</f>
        <v>Must Complete 'Enrollment Projection' Tab</v>
      </c>
      <c r="I28" s="223">
        <f>$C28*'Enrollment Projection'!$B$34</f>
        <v>0</v>
      </c>
      <c r="J28" s="221">
        <v>175.3073011709602</v>
      </c>
      <c r="K28" s="224" t="str">
        <f>IF('Enrollment Projection'!$B$34="","Must Complete 'Enrollment Projection' Tab",I28*J28)</f>
        <v>Must Complete 'Enrollment Projection' Tab</v>
      </c>
      <c r="L28" s="223">
        <f>$C28*'Enrollment Projection'!$B$31</f>
        <v>0</v>
      </c>
      <c r="M28" s="221">
        <v>4382.682529274004</v>
      </c>
      <c r="N28" s="224" t="str">
        <f>IF('Enrollment Projection'!$B$31="","Must Complete 'Enrollment Projection' Tab",L28*M28)</f>
        <v>Must Complete 'Enrollment Projection' Tab</v>
      </c>
      <c r="O28" s="223">
        <f>$C28*'Enrollment Projection'!$B$33</f>
        <v>0</v>
      </c>
      <c r="P28" s="221">
        <v>1753.0730117096018</v>
      </c>
      <c r="Q28" s="224" t="str">
        <f>IF('Enrollment Projection'!$B$33="","Must Complete 'Enrollment Projection' Tab",O28*P28)</f>
        <v>Must Complete 'Enrollment Projection' Tab</v>
      </c>
      <c r="R28" s="224" t="str">
        <f>IF(OR('Enrollment Projection'!$B$30="",'Enrollment Projection'!$B$31="",'Enrollment Projection'!$B$33="",'Enrollment Projection'!$B$34=""),"Must Complete 'Enrollment Projection' Tab",IF('School Information'!$A$13="","Must Complete 'School Information' Tab",ROUND(E28+H28+K28+N28+Q28,0)))</f>
        <v>Must Complete 'Enrollment Projection' Tab</v>
      </c>
      <c r="S28" s="225">
        <v>3104.0</v>
      </c>
      <c r="T28" s="221">
        <v>4352.0</v>
      </c>
      <c r="U28" s="226" t="str">
        <f>IF(OR('School Information'!$A$10="",'School Information'!$B$10=""),"Must Complete 'School Information' Tab",IF('School Information'!$B$10="No",$T28*C28,IF(AND('School Information'!$B$10="Yes",'School Information'!$A$10=$B28),$S28*C28,$T28*C28)))</f>
        <v>Must Complete 'School Information' Tab</v>
      </c>
      <c r="V28" s="227">
        <v>220.0</v>
      </c>
      <c r="W28" s="227">
        <f>IF('Enrollment Projection'!$B$31&gt;0,$C28*V28,0)</f>
        <v>0</v>
      </c>
      <c r="X28" s="227">
        <v>8.0</v>
      </c>
      <c r="Y28" s="226" t="str">
        <f>IF('Enrollment Projection'!$B$32="","Must Complete 'Enrollment Projection' Tab",IF('Enrollment Projection'!$B$32="Yes",$C28*X28,0))</f>
        <v>Must Complete 'Enrollment Projection' Tab</v>
      </c>
      <c r="Z28" s="227">
        <v>13.0</v>
      </c>
      <c r="AA28" s="226" t="str">
        <f>IF('Enrollment Projection'!$B$34="","Must Complete 'Enrollment Projection' Tab",IF(AND('Enrollment Projection'!$B$34&gt;0,SUM('Enrollment Projection'!$B$17:$B$20)&gt;0),$C28*Z28,0))</f>
        <v>Must Complete 'Enrollment Projection' Tab</v>
      </c>
      <c r="AB28" s="227">
        <v>418.0</v>
      </c>
      <c r="AC28" s="226" t="str">
        <f>IF('Enrollment Projection'!$B$38="","Must Complete 'Enrollment Projection' Tab",IF('Enrollment Projection'!$B$38&gt;=0.4,$C28*AB28,0))</f>
        <v>Must Complete 'Enrollment Projection' Tab</v>
      </c>
      <c r="AD28" s="227">
        <v>59.0</v>
      </c>
      <c r="AE28" s="227">
        <f t="shared" si="3"/>
        <v>0</v>
      </c>
      <c r="AF28" s="223">
        <f>$C28*'Enrollment Projection'!$B$37</f>
        <v>0</v>
      </c>
      <c r="AG28" s="227">
        <v>126.0</v>
      </c>
      <c r="AH28" s="226" t="str">
        <f>IF('Enrollment Projection'!$B$37="","Must Complete 'Enrollment Projection' Tab",AF28*AG28)</f>
        <v>Must Complete 'Enrollment Projection' Tab</v>
      </c>
    </row>
    <row r="29" ht="25.5" customHeight="1">
      <c r="A29" s="218">
        <v>24.0</v>
      </c>
      <c r="B29" s="219" t="s">
        <v>262</v>
      </c>
      <c r="C29" s="220"/>
      <c r="D29" s="221">
        <v>2408.1876996387905</v>
      </c>
      <c r="E29" s="222">
        <f t="shared" si="2"/>
        <v>0</v>
      </c>
      <c r="F29" s="223">
        <f>$C29*'Enrollment Projection'!$B$30</f>
        <v>0</v>
      </c>
      <c r="G29" s="221">
        <v>233.02433781366375</v>
      </c>
      <c r="H29" s="224" t="str">
        <f>IF('Enrollment Projection'!$B$30="","Must Complete 'Enrollment Projection' Tab",F29*G29)</f>
        <v>Must Complete 'Enrollment Projection' Tab</v>
      </c>
      <c r="I29" s="223">
        <f>$C29*'Enrollment Projection'!$B$34</f>
        <v>0</v>
      </c>
      <c r="J29" s="221">
        <v>63.552092130999206</v>
      </c>
      <c r="K29" s="224" t="str">
        <f>IF('Enrollment Projection'!$B$34="","Must Complete 'Enrollment Projection' Tab",I29*J29)</f>
        <v>Must Complete 'Enrollment Projection' Tab</v>
      </c>
      <c r="L29" s="223">
        <f>$C29*'Enrollment Projection'!$B$31</f>
        <v>0</v>
      </c>
      <c r="M29" s="221">
        <v>1588.80230327498</v>
      </c>
      <c r="N29" s="224" t="str">
        <f>IF('Enrollment Projection'!$B$31="","Must Complete 'Enrollment Projection' Tab",L29*M29)</f>
        <v>Must Complete 'Enrollment Projection' Tab</v>
      </c>
      <c r="O29" s="223">
        <f>$C29*'Enrollment Projection'!$B$33</f>
        <v>0</v>
      </c>
      <c r="P29" s="221">
        <v>635.5209213099921</v>
      </c>
      <c r="Q29" s="224" t="str">
        <f>IF('Enrollment Projection'!$B$33="","Must Complete 'Enrollment Projection' Tab",O29*P29)</f>
        <v>Must Complete 'Enrollment Projection' Tab</v>
      </c>
      <c r="R29" s="224" t="str">
        <f>IF(OR('Enrollment Projection'!$B$30="",'Enrollment Projection'!$B$31="",'Enrollment Projection'!$B$33="",'Enrollment Projection'!$B$34=""),"Must Complete 'Enrollment Projection' Tab",IF('School Information'!$A$13="","Must Complete 'School Information' Tab",ROUND(E29+H29+K29+N29+Q29,0)))</f>
        <v>Must Complete 'Enrollment Projection' Tab</v>
      </c>
      <c r="S29" s="225">
        <v>14407.0</v>
      </c>
      <c r="T29" s="221">
        <v>15162.0</v>
      </c>
      <c r="U29" s="226" t="str">
        <f>IF(OR('School Information'!$A$10="",'School Information'!$B$10=""),"Must Complete 'School Information' Tab",IF('School Information'!$B$10="No",$T29*C29,IF(AND('School Information'!$B$10="Yes",'School Information'!$A$10=$B29),$S29*C29,$T29*C29)))</f>
        <v>Must Complete 'School Information' Tab</v>
      </c>
      <c r="V29" s="227">
        <v>198.0</v>
      </c>
      <c r="W29" s="227">
        <f>IF('Enrollment Projection'!$B$31&gt;0,$C29*V29,0)</f>
        <v>0</v>
      </c>
      <c r="X29" s="227">
        <v>5.0</v>
      </c>
      <c r="Y29" s="226" t="str">
        <f>IF('Enrollment Projection'!$B$32="","Must Complete 'Enrollment Projection' Tab",IF('Enrollment Projection'!$B$32="Yes",$C29*X29,0))</f>
        <v>Must Complete 'Enrollment Projection' Tab</v>
      </c>
      <c r="Z29" s="227">
        <v>15.0</v>
      </c>
      <c r="AA29" s="226" t="str">
        <f>IF('Enrollment Projection'!$B$34="","Must Complete 'Enrollment Projection' Tab",IF(AND('Enrollment Projection'!$B$34&gt;0,SUM('Enrollment Projection'!$B$17:$B$20)&gt;0),$C29*Z29,0))</f>
        <v>Must Complete 'Enrollment Projection' Tab</v>
      </c>
      <c r="AB29" s="227">
        <v>408.0</v>
      </c>
      <c r="AC29" s="226" t="str">
        <f>IF('Enrollment Projection'!$B$38="","Must Complete 'Enrollment Projection' Tab",IF('Enrollment Projection'!$B$38&gt;=0.4,$C29*AB29,0))</f>
        <v>Must Complete 'Enrollment Projection' Tab</v>
      </c>
      <c r="AD29" s="227">
        <v>66.0</v>
      </c>
      <c r="AE29" s="227">
        <f t="shared" si="3"/>
        <v>0</v>
      </c>
      <c r="AF29" s="223">
        <f>$C29*'Enrollment Projection'!$B$37</f>
        <v>0</v>
      </c>
      <c r="AG29" s="227">
        <v>126.0</v>
      </c>
      <c r="AH29" s="226" t="str">
        <f>IF('Enrollment Projection'!$B$37="","Must Complete 'Enrollment Projection' Tab",AF29*AG29)</f>
        <v>Must Complete 'Enrollment Projection' Tab</v>
      </c>
    </row>
    <row r="30" ht="25.5" customHeight="1">
      <c r="A30" s="228">
        <v>25.0</v>
      </c>
      <c r="B30" s="229" t="s">
        <v>263</v>
      </c>
      <c r="C30" s="230"/>
      <c r="D30" s="231">
        <v>4530.777442859118</v>
      </c>
      <c r="E30" s="232">
        <f t="shared" si="2"/>
        <v>0</v>
      </c>
      <c r="F30" s="233">
        <f>$C30*'Enrollment Projection'!$B$30</f>
        <v>0</v>
      </c>
      <c r="G30" s="231">
        <v>603.9816265128268</v>
      </c>
      <c r="H30" s="234" t="str">
        <f>IF('Enrollment Projection'!$B$30="","Must Complete 'Enrollment Projection' Tab",F30*G30)</f>
        <v>Must Complete 'Enrollment Projection' Tab</v>
      </c>
      <c r="I30" s="233">
        <f>$C30*'Enrollment Projection'!$B$34</f>
        <v>0</v>
      </c>
      <c r="J30" s="231">
        <v>164.72226177622545</v>
      </c>
      <c r="K30" s="234" t="str">
        <f>IF('Enrollment Projection'!$B$34="","Must Complete 'Enrollment Projection' Tab",I30*J30)</f>
        <v>Must Complete 'Enrollment Projection' Tab</v>
      </c>
      <c r="L30" s="233">
        <f>$C30*'Enrollment Projection'!$B$31</f>
        <v>0</v>
      </c>
      <c r="M30" s="231">
        <v>4118.0565444056365</v>
      </c>
      <c r="N30" s="234" t="str">
        <f>IF('Enrollment Projection'!$B$31="","Must Complete 'Enrollment Projection' Tab",L30*M30)</f>
        <v>Must Complete 'Enrollment Projection' Tab</v>
      </c>
      <c r="O30" s="233">
        <f>$C30*'Enrollment Projection'!$B$33</f>
        <v>0</v>
      </c>
      <c r="P30" s="231">
        <v>1647.2226177622545</v>
      </c>
      <c r="Q30" s="234" t="str">
        <f>IF('Enrollment Projection'!$B$33="","Must Complete 'Enrollment Projection' Tab",O30*P30)</f>
        <v>Must Complete 'Enrollment Projection' Tab</v>
      </c>
      <c r="R30" s="234" t="str">
        <f>IF(OR('Enrollment Projection'!$B$30="",'Enrollment Projection'!$B$31="",'Enrollment Projection'!$B$33="",'Enrollment Projection'!$B$34=""),"Must Complete 'Enrollment Projection' Tab",IF('School Information'!$A$13="","Must Complete 'School Information' Tab",ROUND(E30+H30+K30+N30+Q30,0)))</f>
        <v>Must Complete 'Enrollment Projection' Tab</v>
      </c>
      <c r="S30" s="235">
        <v>5184.0</v>
      </c>
      <c r="T30" s="231">
        <v>5184.0</v>
      </c>
      <c r="U30" s="236" t="str">
        <f>IF(OR('School Information'!$A$10="",'School Information'!$B$10=""),"Must Complete 'School Information' Tab",IF('School Information'!$B$10="No",$T30*C30,IF(AND('School Information'!$B$10="Yes",'School Information'!$A$10=$B30),$S30*C30,$T30*C30)))</f>
        <v>Must Complete 'School Information' Tab</v>
      </c>
      <c r="V30" s="237">
        <v>205.0</v>
      </c>
      <c r="W30" s="237">
        <f>IF('Enrollment Projection'!$B$31&gt;0,$C30*V30,0)</f>
        <v>0</v>
      </c>
      <c r="X30" s="237">
        <v>5.0</v>
      </c>
      <c r="Y30" s="236" t="str">
        <f>IF('Enrollment Projection'!$B$32="","Must Complete 'Enrollment Projection' Tab",IF('Enrollment Projection'!$B$32="Yes",$C30*X30,0))</f>
        <v>Must Complete 'Enrollment Projection' Tab</v>
      </c>
      <c r="Z30" s="237">
        <v>15.0</v>
      </c>
      <c r="AA30" s="236" t="str">
        <f>IF('Enrollment Projection'!$B$34="","Must Complete 'Enrollment Projection' Tab",IF(AND('Enrollment Projection'!$B$34&gt;0,SUM('Enrollment Projection'!$B$17:$B$20)&gt;0),$C30*Z30,0))</f>
        <v>Must Complete 'Enrollment Projection' Tab</v>
      </c>
      <c r="AB30" s="237">
        <v>585.0</v>
      </c>
      <c r="AC30" s="236" t="str">
        <f>IF('Enrollment Projection'!$B$38="","Must Complete 'Enrollment Projection' Tab",IF('Enrollment Projection'!$B$38&gt;=0.4,$C30*AB30,0))</f>
        <v>Must Complete 'Enrollment Projection' Tab</v>
      </c>
      <c r="AD30" s="237">
        <v>65.0</v>
      </c>
      <c r="AE30" s="237">
        <f t="shared" si="3"/>
        <v>0</v>
      </c>
      <c r="AF30" s="233">
        <f>$C30*'Enrollment Projection'!$B$37</f>
        <v>0</v>
      </c>
      <c r="AG30" s="237">
        <v>126.0</v>
      </c>
      <c r="AH30" s="236" t="str">
        <f>IF('Enrollment Projection'!$B$37="","Must Complete 'Enrollment Projection' Tab",AF30*AG30)</f>
        <v>Must Complete 'Enrollment Projection' Tab</v>
      </c>
    </row>
    <row r="31" ht="25.5" customHeight="1">
      <c r="A31" s="208">
        <v>26.0</v>
      </c>
      <c r="B31" s="209" t="s">
        <v>264</v>
      </c>
      <c r="C31" s="210"/>
      <c r="D31" s="211">
        <v>3847.4005464408983</v>
      </c>
      <c r="E31" s="212">
        <f t="shared" si="2"/>
        <v>0</v>
      </c>
      <c r="F31" s="213">
        <f>$C31*'Enrollment Projection'!$B$30</f>
        <v>0</v>
      </c>
      <c r="G31" s="211">
        <v>479.83418287928833</v>
      </c>
      <c r="H31" s="214" t="str">
        <f>IF('Enrollment Projection'!$B$30="","Must Complete 'Enrollment Projection' Tab",F31*G31)</f>
        <v>Must Complete 'Enrollment Projection' Tab</v>
      </c>
      <c r="I31" s="213">
        <f>$C31*'Enrollment Projection'!$B$34</f>
        <v>0</v>
      </c>
      <c r="J31" s="211">
        <v>130.8638680579877</v>
      </c>
      <c r="K31" s="214" t="str">
        <f>IF('Enrollment Projection'!$B$34="","Must Complete 'Enrollment Projection' Tab",I31*J31)</f>
        <v>Must Complete 'Enrollment Projection' Tab</v>
      </c>
      <c r="L31" s="213">
        <f>$C31*'Enrollment Projection'!$B$31</f>
        <v>0</v>
      </c>
      <c r="M31" s="211">
        <v>3271.5967014496932</v>
      </c>
      <c r="N31" s="214" t="str">
        <f>IF('Enrollment Projection'!$B$31="","Must Complete 'Enrollment Projection' Tab",L31*M31)</f>
        <v>Must Complete 'Enrollment Projection' Tab</v>
      </c>
      <c r="O31" s="213">
        <f>$C31*'Enrollment Projection'!$B$33</f>
        <v>0</v>
      </c>
      <c r="P31" s="211">
        <v>1308.6386805798772</v>
      </c>
      <c r="Q31" s="214" t="str">
        <f>IF('Enrollment Projection'!$B$33="","Must Complete 'Enrollment Projection' Tab",O31*P31)</f>
        <v>Must Complete 'Enrollment Projection' Tab</v>
      </c>
      <c r="R31" s="214" t="str">
        <f>IF(OR('Enrollment Projection'!$B$30="",'Enrollment Projection'!$B$31="",'Enrollment Projection'!$B$33="",'Enrollment Projection'!$B$34=""),"Must Complete 'Enrollment Projection' Tab",IF('School Information'!$A$13="","Must Complete 'School Information' Tab",ROUND(E31+H31+K31+N31+Q31,0)))</f>
        <v>Must Complete 'Enrollment Projection' Tab</v>
      </c>
      <c r="S31" s="215">
        <v>6755.0</v>
      </c>
      <c r="T31" s="211">
        <v>7296.0</v>
      </c>
      <c r="U31" s="216" t="str">
        <f>IF(OR('School Information'!$A$10="",'School Information'!$B$10=""),"Must Complete 'School Information' Tab",IF('School Information'!$B$10="No",$T31*C31,IF(AND('School Information'!$B$10="Yes",'School Information'!$A$10=$B31),$S31*C31,$T31*C31)))</f>
        <v>Must Complete 'School Information' Tab</v>
      </c>
      <c r="V31" s="217">
        <v>205.0</v>
      </c>
      <c r="W31" s="217">
        <f>IF('Enrollment Projection'!$B$31&gt;0,$C31*V31,0)</f>
        <v>0</v>
      </c>
      <c r="X31" s="217">
        <v>5.0</v>
      </c>
      <c r="Y31" s="216" t="str">
        <f>IF('Enrollment Projection'!$B$32="","Must Complete 'Enrollment Projection' Tab",IF('Enrollment Projection'!$B$32="Yes",$C31*X31,0))</f>
        <v>Must Complete 'Enrollment Projection' Tab</v>
      </c>
      <c r="Z31" s="217">
        <v>12.0</v>
      </c>
      <c r="AA31" s="216" t="str">
        <f>IF('Enrollment Projection'!$B$34="","Must Complete 'Enrollment Projection' Tab",IF(AND('Enrollment Projection'!$B$34&gt;0,SUM('Enrollment Projection'!$B$17:$B$20)&gt;0),$C31*Z31,0))</f>
        <v>Must Complete 'Enrollment Projection' Tab</v>
      </c>
      <c r="AB31" s="217">
        <v>418.0</v>
      </c>
      <c r="AC31" s="216" t="str">
        <f>IF('Enrollment Projection'!$B$38="","Must Complete 'Enrollment Projection' Tab",IF('Enrollment Projection'!$B$38&gt;=0.4,$C31*AB31,0))</f>
        <v>Must Complete 'Enrollment Projection' Tab</v>
      </c>
      <c r="AD31" s="217">
        <v>54.0</v>
      </c>
      <c r="AE31" s="217">
        <f t="shared" si="3"/>
        <v>0</v>
      </c>
      <c r="AF31" s="213">
        <f>$C31*'Enrollment Projection'!$B$37</f>
        <v>0</v>
      </c>
      <c r="AG31" s="217">
        <v>126.0</v>
      </c>
      <c r="AH31" s="216" t="str">
        <f>IF('Enrollment Projection'!$B$37="","Must Complete 'Enrollment Projection' Tab",AF31*AG31)</f>
        <v>Must Complete 'Enrollment Projection' Tab</v>
      </c>
    </row>
    <row r="32" ht="25.5" customHeight="1">
      <c r="A32" s="218">
        <v>27.0</v>
      </c>
      <c r="B32" s="219" t="s">
        <v>265</v>
      </c>
      <c r="C32" s="220"/>
      <c r="D32" s="221">
        <v>5165.685662623171</v>
      </c>
      <c r="E32" s="222">
        <f t="shared" si="2"/>
        <v>0</v>
      </c>
      <c r="F32" s="223">
        <f>$C32*'Enrollment Projection'!$B$30</f>
        <v>0</v>
      </c>
      <c r="G32" s="221">
        <v>678.9088085677954</v>
      </c>
      <c r="H32" s="224" t="str">
        <f>IF('Enrollment Projection'!$B$30="","Must Complete 'Enrollment Projection' Tab",F32*G32)</f>
        <v>Must Complete 'Enrollment Projection' Tab</v>
      </c>
      <c r="I32" s="223">
        <f>$C32*'Enrollment Projection'!$B$34</f>
        <v>0</v>
      </c>
      <c r="J32" s="221">
        <v>185.1569477912169</v>
      </c>
      <c r="K32" s="224" t="str">
        <f>IF('Enrollment Projection'!$B$34="","Must Complete 'Enrollment Projection' Tab",I32*J32)</f>
        <v>Must Complete 'Enrollment Projection' Tab</v>
      </c>
      <c r="L32" s="223">
        <f>$C32*'Enrollment Projection'!$B$31</f>
        <v>0</v>
      </c>
      <c r="M32" s="221">
        <v>4628.923694780423</v>
      </c>
      <c r="N32" s="224" t="str">
        <f>IF('Enrollment Projection'!$B$31="","Must Complete 'Enrollment Projection' Tab",L32*M32)</f>
        <v>Must Complete 'Enrollment Projection' Tab</v>
      </c>
      <c r="O32" s="223">
        <f>$C32*'Enrollment Projection'!$B$33</f>
        <v>0</v>
      </c>
      <c r="P32" s="221">
        <v>1851.5694779121688</v>
      </c>
      <c r="Q32" s="224" t="str">
        <f>IF('Enrollment Projection'!$B$33="","Must Complete 'Enrollment Projection' Tab",O32*P32)</f>
        <v>Must Complete 'Enrollment Projection' Tab</v>
      </c>
      <c r="R32" s="224" t="str">
        <f>IF(OR('Enrollment Projection'!$B$30="",'Enrollment Projection'!$B$31="",'Enrollment Projection'!$B$33="",'Enrollment Projection'!$B$34=""),"Must Complete 'Enrollment Projection' Tab",IF('School Information'!$A$13="","Must Complete 'School Information' Tab",ROUND(E32+H32+K32+N32+Q32,0)))</f>
        <v>Must Complete 'Enrollment Projection' Tab</v>
      </c>
      <c r="S32" s="225">
        <v>3801.0</v>
      </c>
      <c r="T32" s="221">
        <v>4428.0</v>
      </c>
      <c r="U32" s="226" t="str">
        <f>IF(OR('School Information'!$A$10="",'School Information'!$B$10=""),"Must Complete 'School Information' Tab",IF('School Information'!$B$10="No",$T32*C32,IF(AND('School Information'!$B$10="Yes",'School Information'!$A$10=$B32),$S32*C32,$T32*C32)))</f>
        <v>Must Complete 'School Information' Tab</v>
      </c>
      <c r="V32" s="227">
        <v>229.0</v>
      </c>
      <c r="W32" s="227">
        <f>IF('Enrollment Projection'!$B$31&gt;0,$C32*V32,0)</f>
        <v>0</v>
      </c>
      <c r="X32" s="227">
        <v>9.0</v>
      </c>
      <c r="Y32" s="226" t="str">
        <f>IF('Enrollment Projection'!$B$32="","Must Complete 'Enrollment Projection' Tab",IF('Enrollment Projection'!$B$32="Yes",$C32*X32,0))</f>
        <v>Must Complete 'Enrollment Projection' Tab</v>
      </c>
      <c r="Z32" s="227">
        <v>12.0</v>
      </c>
      <c r="AA32" s="226" t="str">
        <f>IF('Enrollment Projection'!$B$34="","Must Complete 'Enrollment Projection' Tab",IF(AND('Enrollment Projection'!$B$34&gt;0,SUM('Enrollment Projection'!$B$17:$B$20)&gt;0),$C32*Z32,0))</f>
        <v>Must Complete 'Enrollment Projection' Tab</v>
      </c>
      <c r="AB32" s="227">
        <v>295.0</v>
      </c>
      <c r="AC32" s="226" t="str">
        <f>IF('Enrollment Projection'!$B$38="","Must Complete 'Enrollment Projection' Tab",IF('Enrollment Projection'!$B$38&gt;=0.4,$C32*AB32,0))</f>
        <v>Must Complete 'Enrollment Projection' Tab</v>
      </c>
      <c r="AD32" s="227">
        <v>55.0</v>
      </c>
      <c r="AE32" s="227">
        <f t="shared" si="3"/>
        <v>0</v>
      </c>
      <c r="AF32" s="223">
        <f>$C32*'Enrollment Projection'!$B$37</f>
        <v>0</v>
      </c>
      <c r="AG32" s="227">
        <v>126.0</v>
      </c>
      <c r="AH32" s="226" t="str">
        <f>IF('Enrollment Projection'!$B$37="","Must Complete 'Enrollment Projection' Tab",AF32*AG32)</f>
        <v>Must Complete 'Enrollment Projection' Tab</v>
      </c>
    </row>
    <row r="33" ht="25.5" customHeight="1">
      <c r="A33" s="218">
        <v>28.0</v>
      </c>
      <c r="B33" s="219" t="s">
        <v>266</v>
      </c>
      <c r="C33" s="220"/>
      <c r="D33" s="221">
        <v>3838.087796528678</v>
      </c>
      <c r="E33" s="222">
        <f t="shared" si="2"/>
        <v>0</v>
      </c>
      <c r="F33" s="223">
        <f>$C33*'Enrollment Projection'!$B$30</f>
        <v>0</v>
      </c>
      <c r="G33" s="221">
        <v>521.7932245186967</v>
      </c>
      <c r="H33" s="224" t="str">
        <f>IF('Enrollment Projection'!$B$30="","Must Complete 'Enrollment Projection' Tab",F33*G33)</f>
        <v>Must Complete 'Enrollment Projection' Tab</v>
      </c>
      <c r="I33" s="223">
        <f>$C33*'Enrollment Projection'!$B$34</f>
        <v>0</v>
      </c>
      <c r="J33" s="221">
        <v>142.3072430505536</v>
      </c>
      <c r="K33" s="224" t="str">
        <f>IF('Enrollment Projection'!$B$34="","Must Complete 'Enrollment Projection' Tab",I33*J33)</f>
        <v>Must Complete 'Enrollment Projection' Tab</v>
      </c>
      <c r="L33" s="223">
        <f>$C33*'Enrollment Projection'!$B$31</f>
        <v>0</v>
      </c>
      <c r="M33" s="221">
        <v>3557.6810762638406</v>
      </c>
      <c r="N33" s="224" t="str">
        <f>IF('Enrollment Projection'!$B$31="","Must Complete 'Enrollment Projection' Tab",L33*M33)</f>
        <v>Must Complete 'Enrollment Projection' Tab</v>
      </c>
      <c r="O33" s="223">
        <f>$C33*'Enrollment Projection'!$B$33</f>
        <v>0</v>
      </c>
      <c r="P33" s="221">
        <v>1423.0724305055362</v>
      </c>
      <c r="Q33" s="224" t="str">
        <f>IF('Enrollment Projection'!$B$33="","Must Complete 'Enrollment Projection' Tab",O33*P33)</f>
        <v>Must Complete 'Enrollment Projection' Tab</v>
      </c>
      <c r="R33" s="224" t="str">
        <f>IF(OR('Enrollment Projection'!$B$30="",'Enrollment Projection'!$B$31="",'Enrollment Projection'!$B$33="",'Enrollment Projection'!$B$34=""),"Must Complete 'Enrollment Projection' Tab",IF('School Information'!$A$13="","Must Complete 'School Information' Tab",ROUND(E33+H33+K33+N33+Q33,0)))</f>
        <v>Must Complete 'Enrollment Projection' Tab</v>
      </c>
      <c r="S33" s="225">
        <v>5808.0</v>
      </c>
      <c r="T33" s="221">
        <v>6427.0</v>
      </c>
      <c r="U33" s="226" t="str">
        <f>IF(OR('School Information'!$A$10="",'School Information'!$B$10=""),"Must Complete 'School Information' Tab",IF('School Information'!$B$10="No",$T33*C33,IF(AND('School Information'!$B$10="Yes",'School Information'!$A$10=$B33),$S33*C33,$T33*C33)))</f>
        <v>Must Complete 'School Information' Tab</v>
      </c>
      <c r="V33" s="227">
        <v>187.0</v>
      </c>
      <c r="W33" s="227">
        <f>IF('Enrollment Projection'!$B$31&gt;0,$C33*V33,0)</f>
        <v>0</v>
      </c>
      <c r="X33" s="227">
        <v>5.0</v>
      </c>
      <c r="Y33" s="226" t="str">
        <f>IF('Enrollment Projection'!$B$32="","Must Complete 'Enrollment Projection' Tab",IF('Enrollment Projection'!$B$32="Yes",$C33*X33,0))</f>
        <v>Must Complete 'Enrollment Projection' Tab</v>
      </c>
      <c r="Z33" s="227">
        <v>10.0</v>
      </c>
      <c r="AA33" s="226" t="str">
        <f>IF('Enrollment Projection'!$B$34="","Must Complete 'Enrollment Projection' Tab",IF(AND('Enrollment Projection'!$B$34&gt;0,SUM('Enrollment Projection'!$B$17:$B$20)&gt;0),$C33*Z33,0))</f>
        <v>Must Complete 'Enrollment Projection' Tab</v>
      </c>
      <c r="AB33" s="227">
        <v>317.0</v>
      </c>
      <c r="AC33" s="226" t="str">
        <f>IF('Enrollment Projection'!$B$38="","Must Complete 'Enrollment Projection' Tab",IF('Enrollment Projection'!$B$38&gt;=0.4,$C33*AB33,0))</f>
        <v>Must Complete 'Enrollment Projection' Tab</v>
      </c>
      <c r="AD33" s="227">
        <v>44.0</v>
      </c>
      <c r="AE33" s="227">
        <f t="shared" si="3"/>
        <v>0</v>
      </c>
      <c r="AF33" s="223">
        <f>$C33*'Enrollment Projection'!$B$37</f>
        <v>0</v>
      </c>
      <c r="AG33" s="227">
        <v>126.0</v>
      </c>
      <c r="AH33" s="226" t="str">
        <f>IF('Enrollment Projection'!$B$37="","Must Complete 'Enrollment Projection' Tab",AF33*AG33)</f>
        <v>Must Complete 'Enrollment Projection' Tab</v>
      </c>
    </row>
    <row r="34" ht="25.5" customHeight="1">
      <c r="A34" s="218">
        <v>29.0</v>
      </c>
      <c r="B34" s="219" t="s">
        <v>267</v>
      </c>
      <c r="C34" s="220"/>
      <c r="D34" s="221">
        <v>4379.942504912245</v>
      </c>
      <c r="E34" s="222">
        <f t="shared" si="2"/>
        <v>0</v>
      </c>
      <c r="F34" s="223">
        <f>$C34*'Enrollment Projection'!$B$30</f>
        <v>0</v>
      </c>
      <c r="G34" s="221">
        <v>586.8095096673824</v>
      </c>
      <c r="H34" s="224" t="str">
        <f>IF('Enrollment Projection'!$B$30="","Must Complete 'Enrollment Projection' Tab",F34*G34)</f>
        <v>Must Complete 'Enrollment Projection' Tab</v>
      </c>
      <c r="I34" s="223">
        <f>$C34*'Enrollment Projection'!$B$34</f>
        <v>0</v>
      </c>
      <c r="J34" s="221">
        <v>160.03895718201335</v>
      </c>
      <c r="K34" s="224" t="str">
        <f>IF('Enrollment Projection'!$B$34="","Must Complete 'Enrollment Projection' Tab",I34*J34)</f>
        <v>Must Complete 'Enrollment Projection' Tab</v>
      </c>
      <c r="L34" s="223">
        <f>$C34*'Enrollment Projection'!$B$31</f>
        <v>0</v>
      </c>
      <c r="M34" s="221">
        <v>4000.9739295503346</v>
      </c>
      <c r="N34" s="224" t="str">
        <f>IF('Enrollment Projection'!$B$31="","Must Complete 'Enrollment Projection' Tab",L34*M34)</f>
        <v>Must Complete 'Enrollment Projection' Tab</v>
      </c>
      <c r="O34" s="223">
        <f>$C34*'Enrollment Projection'!$B$33</f>
        <v>0</v>
      </c>
      <c r="P34" s="221">
        <v>1600.3895718201336</v>
      </c>
      <c r="Q34" s="224" t="str">
        <f>IF('Enrollment Projection'!$B$33="","Must Complete 'Enrollment Projection' Tab",O34*P34)</f>
        <v>Must Complete 'Enrollment Projection' Tab</v>
      </c>
      <c r="R34" s="224" t="str">
        <f>IF(OR('Enrollment Projection'!$B$30="",'Enrollment Projection'!$B$31="",'Enrollment Projection'!$B$33="",'Enrollment Projection'!$B$34=""),"Must Complete 'Enrollment Projection' Tab",IF('School Information'!$A$13="","Must Complete 'School Information' Tab",ROUND(E34+H34+K34+N34+Q34,0)))</f>
        <v>Must Complete 'Enrollment Projection' Tab</v>
      </c>
      <c r="S34" s="225">
        <v>4412.0</v>
      </c>
      <c r="T34" s="221">
        <v>4999.0</v>
      </c>
      <c r="U34" s="226" t="str">
        <f>IF(OR('School Information'!$A$10="",'School Information'!$B$10=""),"Must Complete 'School Information' Tab",IF('School Information'!$B$10="No",$T34*C34,IF(AND('School Information'!$B$10="Yes",'School Information'!$A$10=$B34),$S34*C34,$T34*C34)))</f>
        <v>Must Complete 'School Information' Tab</v>
      </c>
      <c r="V34" s="227">
        <v>191.0</v>
      </c>
      <c r="W34" s="227">
        <f>IF('Enrollment Projection'!$B$31&gt;0,$C34*V34,0)</f>
        <v>0</v>
      </c>
      <c r="X34" s="227">
        <v>10.0</v>
      </c>
      <c r="Y34" s="226" t="str">
        <f>IF('Enrollment Projection'!$B$32="","Must Complete 'Enrollment Projection' Tab",IF('Enrollment Projection'!$B$32="Yes",$C34*X34,0))</f>
        <v>Must Complete 'Enrollment Projection' Tab</v>
      </c>
      <c r="Z34" s="227">
        <v>12.0</v>
      </c>
      <c r="AA34" s="226" t="str">
        <f>IF('Enrollment Projection'!$B$34="","Must Complete 'Enrollment Projection' Tab",IF(AND('Enrollment Projection'!$B$34&gt;0,SUM('Enrollment Projection'!$B$17:$B$20)&gt;0),$C34*Z34,0))</f>
        <v>Must Complete 'Enrollment Projection' Tab</v>
      </c>
      <c r="AB34" s="227">
        <v>282.0</v>
      </c>
      <c r="AC34" s="226" t="str">
        <f>IF('Enrollment Projection'!$B$38="","Must Complete 'Enrollment Projection' Tab",IF('Enrollment Projection'!$B$38&gt;=0.4,$C34*AB34,0))</f>
        <v>Must Complete 'Enrollment Projection' Tab</v>
      </c>
      <c r="AD34" s="227">
        <v>52.0</v>
      </c>
      <c r="AE34" s="227">
        <f t="shared" si="3"/>
        <v>0</v>
      </c>
      <c r="AF34" s="223">
        <f>$C34*'Enrollment Projection'!$B$37</f>
        <v>0</v>
      </c>
      <c r="AG34" s="227">
        <v>126.0</v>
      </c>
      <c r="AH34" s="226" t="str">
        <f>IF('Enrollment Projection'!$B$37="","Must Complete 'Enrollment Projection' Tab",AF34*AG34)</f>
        <v>Must Complete 'Enrollment Projection' Tab</v>
      </c>
    </row>
    <row r="35" ht="25.5" customHeight="1">
      <c r="A35" s="228">
        <v>30.0</v>
      </c>
      <c r="B35" s="229" t="s">
        <v>268</v>
      </c>
      <c r="C35" s="230"/>
      <c r="D35" s="231">
        <v>5412.218114993371</v>
      </c>
      <c r="E35" s="232">
        <f t="shared" si="2"/>
        <v>0</v>
      </c>
      <c r="F35" s="233">
        <f>$C35*'Enrollment Projection'!$B$30</f>
        <v>0</v>
      </c>
      <c r="G35" s="231">
        <v>703.4217377148985</v>
      </c>
      <c r="H35" s="234" t="str">
        <f>IF('Enrollment Projection'!$B$30="","Must Complete 'Enrollment Projection' Tab",F35*G35)</f>
        <v>Must Complete 'Enrollment Projection' Tab</v>
      </c>
      <c r="I35" s="233">
        <f>$C35*'Enrollment Projection'!$B$34</f>
        <v>0</v>
      </c>
      <c r="J35" s="231">
        <v>191.8422921040632</v>
      </c>
      <c r="K35" s="234" t="str">
        <f>IF('Enrollment Projection'!$B$34="","Must Complete 'Enrollment Projection' Tab",I35*J35)</f>
        <v>Must Complete 'Enrollment Projection' Tab</v>
      </c>
      <c r="L35" s="233">
        <f>$C35*'Enrollment Projection'!$B$31</f>
        <v>0</v>
      </c>
      <c r="M35" s="231">
        <v>4796.057302601581</v>
      </c>
      <c r="N35" s="234" t="str">
        <f>IF('Enrollment Projection'!$B$31="","Must Complete 'Enrollment Projection' Tab",L35*M35)</f>
        <v>Must Complete 'Enrollment Projection' Tab</v>
      </c>
      <c r="O35" s="233">
        <f>$C35*'Enrollment Projection'!$B$33</f>
        <v>0</v>
      </c>
      <c r="P35" s="231">
        <v>1918.4229210406322</v>
      </c>
      <c r="Q35" s="234" t="str">
        <f>IF('Enrollment Projection'!$B$33="","Must Complete 'Enrollment Projection' Tab",O35*P35)</f>
        <v>Must Complete 'Enrollment Projection' Tab</v>
      </c>
      <c r="R35" s="234" t="str">
        <f>IF(OR('Enrollment Projection'!$B$30="",'Enrollment Projection'!$B$31="",'Enrollment Projection'!$B$33="",'Enrollment Projection'!$B$34=""),"Must Complete 'Enrollment Projection' Tab",IF('School Information'!$A$13="","Must Complete 'School Information' Tab",ROUND(E35+H35+K35+N35+Q35,0)))</f>
        <v>Must Complete 'Enrollment Projection' Tab</v>
      </c>
      <c r="S35" s="235">
        <v>3639.0</v>
      </c>
      <c r="T35" s="231">
        <v>4888.0</v>
      </c>
      <c r="U35" s="236" t="str">
        <f>IF(OR('School Information'!$A$10="",'School Information'!$B$10=""),"Must Complete 'School Information' Tab",IF('School Information'!$B$10="No",$T35*C35,IF(AND('School Information'!$B$10="Yes",'School Information'!$A$10=$B35),$S35*C35,$T35*C35)))</f>
        <v>Must Complete 'School Information' Tab</v>
      </c>
      <c r="V35" s="237">
        <v>192.0</v>
      </c>
      <c r="W35" s="237">
        <f>IF('Enrollment Projection'!$B$31&gt;0,$C35*V35,0)</f>
        <v>0</v>
      </c>
      <c r="X35" s="237">
        <v>6.0</v>
      </c>
      <c r="Y35" s="236" t="str">
        <f>IF('Enrollment Projection'!$B$32="","Must Complete 'Enrollment Projection' Tab",IF('Enrollment Projection'!$B$32="Yes",$C35*X35,0))</f>
        <v>Must Complete 'Enrollment Projection' Tab</v>
      </c>
      <c r="Z35" s="237">
        <v>12.0</v>
      </c>
      <c r="AA35" s="236" t="str">
        <f>IF('Enrollment Projection'!$B$34="","Must Complete 'Enrollment Projection' Tab",IF(AND('Enrollment Projection'!$B$34&gt;0,SUM('Enrollment Projection'!$B$17:$B$20)&gt;0),$C35*Z35,0))</f>
        <v>Must Complete 'Enrollment Projection' Tab</v>
      </c>
      <c r="AB35" s="237">
        <v>238.0</v>
      </c>
      <c r="AC35" s="236" t="str">
        <f>IF('Enrollment Projection'!$B$38="","Must Complete 'Enrollment Projection' Tab",IF('Enrollment Projection'!$B$38&gt;=0.4,$C35*AB35,0))</f>
        <v>Must Complete 'Enrollment Projection' Tab</v>
      </c>
      <c r="AD35" s="237">
        <v>55.0</v>
      </c>
      <c r="AE35" s="237">
        <f t="shared" si="3"/>
        <v>0</v>
      </c>
      <c r="AF35" s="233">
        <f>$C35*'Enrollment Projection'!$B$37</f>
        <v>0</v>
      </c>
      <c r="AG35" s="237">
        <v>126.0</v>
      </c>
      <c r="AH35" s="236" t="str">
        <f>IF('Enrollment Projection'!$B$37="","Must Complete 'Enrollment Projection' Tab",AF35*AG35)</f>
        <v>Must Complete 'Enrollment Projection' Tab</v>
      </c>
    </row>
    <row r="36" ht="25.5" customHeight="1">
      <c r="A36" s="208">
        <v>31.0</v>
      </c>
      <c r="B36" s="209" t="s">
        <v>269</v>
      </c>
      <c r="C36" s="210"/>
      <c r="D36" s="211">
        <v>4181.037843078179</v>
      </c>
      <c r="E36" s="212">
        <f t="shared" si="2"/>
        <v>0</v>
      </c>
      <c r="F36" s="213">
        <f>$C36*'Enrollment Projection'!$B$30</f>
        <v>0</v>
      </c>
      <c r="G36" s="211">
        <v>569.9168862348487</v>
      </c>
      <c r="H36" s="214" t="str">
        <f>IF('Enrollment Projection'!$B$30="","Must Complete 'Enrollment Projection' Tab",F36*G36)</f>
        <v>Must Complete 'Enrollment Projection' Tab</v>
      </c>
      <c r="I36" s="213">
        <f>$C36*'Enrollment Projection'!$B$34</f>
        <v>0</v>
      </c>
      <c r="J36" s="211">
        <v>155.43187806404964</v>
      </c>
      <c r="K36" s="214" t="str">
        <f>IF('Enrollment Projection'!$B$34="","Must Complete 'Enrollment Projection' Tab",I36*J36)</f>
        <v>Must Complete 'Enrollment Projection' Tab</v>
      </c>
      <c r="L36" s="213">
        <f>$C36*'Enrollment Projection'!$B$31</f>
        <v>0</v>
      </c>
      <c r="M36" s="211">
        <v>3885.7969516012413</v>
      </c>
      <c r="N36" s="214" t="str">
        <f>IF('Enrollment Projection'!$B$31="","Must Complete 'Enrollment Projection' Tab",L36*M36)</f>
        <v>Must Complete 'Enrollment Projection' Tab</v>
      </c>
      <c r="O36" s="213">
        <f>$C36*'Enrollment Projection'!$B$33</f>
        <v>0</v>
      </c>
      <c r="P36" s="211">
        <v>1554.3187806404962</v>
      </c>
      <c r="Q36" s="214" t="str">
        <f>IF('Enrollment Projection'!$B$33="","Must Complete 'Enrollment Projection' Tab",O36*P36)</f>
        <v>Must Complete 'Enrollment Projection' Tab</v>
      </c>
      <c r="R36" s="214" t="str">
        <f>IF(OR('Enrollment Projection'!$B$30="",'Enrollment Projection'!$B$31="",'Enrollment Projection'!$B$33="",'Enrollment Projection'!$B$34=""),"Must Complete 'Enrollment Projection' Tab",IF('School Information'!$A$13="","Must Complete 'School Information' Tab",ROUND(E36+H36+K36+N36+Q36,0)))</f>
        <v>Must Complete 'Enrollment Projection' Tab</v>
      </c>
      <c r="S36" s="215">
        <v>7104.0</v>
      </c>
      <c r="T36" s="211">
        <v>7924.0</v>
      </c>
      <c r="U36" s="216" t="str">
        <f>IF(OR('School Information'!$A$10="",'School Information'!$B$10=""),"Must Complete 'School Information' Tab",IF('School Information'!$B$10="No",$T36*C36,IF(AND('School Information'!$B$10="Yes",'School Information'!$A$10=$B36),$S36*C36,$T36*C36)))</f>
        <v>Must Complete 'School Information' Tab</v>
      </c>
      <c r="V36" s="217">
        <v>225.0</v>
      </c>
      <c r="W36" s="217">
        <f>IF('Enrollment Projection'!$B$31&gt;0,$C36*V36,0)</f>
        <v>0</v>
      </c>
      <c r="X36" s="217">
        <v>7.0</v>
      </c>
      <c r="Y36" s="216" t="str">
        <f>IF('Enrollment Projection'!$B$32="","Must Complete 'Enrollment Projection' Tab",IF('Enrollment Projection'!$B$32="Yes",$C36*X36,0))</f>
        <v>Must Complete 'Enrollment Projection' Tab</v>
      </c>
      <c r="Z36" s="217">
        <v>11.0</v>
      </c>
      <c r="AA36" s="216" t="str">
        <f>IF('Enrollment Projection'!$B$34="","Must Complete 'Enrollment Projection' Tab",IF(AND('Enrollment Projection'!$B$34&gt;0,SUM('Enrollment Projection'!$B$17:$B$20)&gt;0),$C36*Z36,0))</f>
        <v>Must Complete 'Enrollment Projection' Tab</v>
      </c>
      <c r="AB36" s="217">
        <v>425.0</v>
      </c>
      <c r="AC36" s="216" t="str">
        <f>IF('Enrollment Projection'!$B$38="","Must Complete 'Enrollment Projection' Tab",IF('Enrollment Projection'!$B$38&gt;=0.4,$C36*AB36,0))</f>
        <v>Must Complete 'Enrollment Projection' Tab</v>
      </c>
      <c r="AD36" s="217">
        <v>50.0</v>
      </c>
      <c r="AE36" s="217">
        <f t="shared" si="3"/>
        <v>0</v>
      </c>
      <c r="AF36" s="213">
        <f>$C36*'Enrollment Projection'!$B$37</f>
        <v>0</v>
      </c>
      <c r="AG36" s="217">
        <v>126.0</v>
      </c>
      <c r="AH36" s="216" t="str">
        <f>IF('Enrollment Projection'!$B$37="","Must Complete 'Enrollment Projection' Tab",AF36*AG36)</f>
        <v>Must Complete 'Enrollment Projection' Tab</v>
      </c>
    </row>
    <row r="37" ht="25.5" customHeight="1">
      <c r="A37" s="218">
        <v>32.0</v>
      </c>
      <c r="B37" s="219" t="s">
        <v>270</v>
      </c>
      <c r="C37" s="220"/>
      <c r="D37" s="221">
        <v>5423.200894345666</v>
      </c>
      <c r="E37" s="222">
        <f t="shared" si="2"/>
        <v>0</v>
      </c>
      <c r="F37" s="223">
        <f>$C37*'Enrollment Projection'!$B$30</f>
        <v>0</v>
      </c>
      <c r="G37" s="221">
        <v>732.5459520921648</v>
      </c>
      <c r="H37" s="224" t="str">
        <f>IF('Enrollment Projection'!$B$30="","Must Complete 'Enrollment Projection' Tab",F37*G37)</f>
        <v>Must Complete 'Enrollment Projection' Tab</v>
      </c>
      <c r="I37" s="223">
        <f>$C37*'Enrollment Projection'!$B$34</f>
        <v>0</v>
      </c>
      <c r="J37" s="221">
        <v>199.78525966149945</v>
      </c>
      <c r="K37" s="224" t="str">
        <f>IF('Enrollment Projection'!$B$34="","Must Complete 'Enrollment Projection' Tab",I37*J37)</f>
        <v>Must Complete 'Enrollment Projection' Tab</v>
      </c>
      <c r="L37" s="223">
        <f>$C37*'Enrollment Projection'!$B$31</f>
        <v>0</v>
      </c>
      <c r="M37" s="221">
        <v>4994.631491537487</v>
      </c>
      <c r="N37" s="224" t="str">
        <f>IF('Enrollment Projection'!$B$31="","Must Complete 'Enrollment Projection' Tab",L37*M37)</f>
        <v>Must Complete 'Enrollment Projection' Tab</v>
      </c>
      <c r="O37" s="223">
        <f>$C37*'Enrollment Projection'!$B$33</f>
        <v>0</v>
      </c>
      <c r="P37" s="221">
        <v>1997.8525966149946</v>
      </c>
      <c r="Q37" s="224" t="str">
        <f>IF('Enrollment Projection'!$B$33="","Must Complete 'Enrollment Projection' Tab",O37*P37)</f>
        <v>Must Complete 'Enrollment Projection' Tab</v>
      </c>
      <c r="R37" s="224" t="str">
        <f>IF(OR('Enrollment Projection'!$B$30="",'Enrollment Projection'!$B$31="",'Enrollment Projection'!$B$33="",'Enrollment Projection'!$B$34=""),"Must Complete 'Enrollment Projection' Tab",IF('School Information'!$A$13="","Must Complete 'School Information' Tab",ROUND(E37+H37+K37+N37+Q37,0)))</f>
        <v>Must Complete 'Enrollment Projection' Tab</v>
      </c>
      <c r="S37" s="225">
        <v>3328.0</v>
      </c>
      <c r="T37" s="221">
        <v>3631.0</v>
      </c>
      <c r="U37" s="226" t="str">
        <f>IF(OR('School Information'!$A$10="",'School Information'!$B$10=""),"Must Complete 'School Information' Tab",IF('School Information'!$B$10="No",$T37*C37,IF(AND('School Information'!$B$10="Yes",'School Information'!$A$10=$B37),$S37*C37,$T37*C37)))</f>
        <v>Must Complete 'School Information' Tab</v>
      </c>
      <c r="V37" s="227">
        <v>213.0</v>
      </c>
      <c r="W37" s="227">
        <f>IF('Enrollment Projection'!$B$31&gt;0,$C37*V37,0)</f>
        <v>0</v>
      </c>
      <c r="X37" s="227">
        <v>6.0</v>
      </c>
      <c r="Y37" s="226" t="str">
        <f>IF('Enrollment Projection'!$B$32="","Must Complete 'Enrollment Projection' Tab",IF('Enrollment Projection'!$B$32="Yes",$C37*X37,0))</f>
        <v>Must Complete 'Enrollment Projection' Tab</v>
      </c>
      <c r="Z37" s="227">
        <v>11.0</v>
      </c>
      <c r="AA37" s="226" t="str">
        <f>IF('Enrollment Projection'!$B$34="","Must Complete 'Enrollment Projection' Tab",IF(AND('Enrollment Projection'!$B$34&gt;0,SUM('Enrollment Projection'!$B$17:$B$20)&gt;0),$C37*Z37,0))</f>
        <v>Must Complete 'Enrollment Projection' Tab</v>
      </c>
      <c r="AB37" s="227">
        <v>205.0</v>
      </c>
      <c r="AC37" s="226" t="str">
        <f>IF('Enrollment Projection'!$B$38="","Must Complete 'Enrollment Projection' Tab",IF('Enrollment Projection'!$B$38&gt;=0.4,$C37*AB37,0))</f>
        <v>Must Complete 'Enrollment Projection' Tab</v>
      </c>
      <c r="AD37" s="227">
        <v>47.0</v>
      </c>
      <c r="AE37" s="227">
        <f t="shared" si="3"/>
        <v>0</v>
      </c>
      <c r="AF37" s="223">
        <f>$C37*'Enrollment Projection'!$B$37</f>
        <v>0</v>
      </c>
      <c r="AG37" s="227">
        <v>126.0</v>
      </c>
      <c r="AH37" s="226" t="str">
        <f>IF('Enrollment Projection'!$B$37="","Must Complete 'Enrollment Projection' Tab",AF37*AG37)</f>
        <v>Must Complete 'Enrollment Projection' Tab</v>
      </c>
    </row>
    <row r="38" ht="25.5" customHeight="1">
      <c r="A38" s="218">
        <v>33.0</v>
      </c>
      <c r="B38" s="219" t="s">
        <v>271</v>
      </c>
      <c r="C38" s="220"/>
      <c r="D38" s="221">
        <v>4737.238162386518</v>
      </c>
      <c r="E38" s="222">
        <f t="shared" si="2"/>
        <v>0</v>
      </c>
      <c r="F38" s="223">
        <f>$C38*'Enrollment Projection'!$B$30</f>
        <v>0</v>
      </c>
      <c r="G38" s="221">
        <v>617.8154355292752</v>
      </c>
      <c r="H38" s="224" t="str">
        <f>IF('Enrollment Projection'!$B$30="","Must Complete 'Enrollment Projection' Tab",F38*G38)</f>
        <v>Must Complete 'Enrollment Projection' Tab</v>
      </c>
      <c r="I38" s="223">
        <f>$C38*'Enrollment Projection'!$B$34</f>
        <v>0</v>
      </c>
      <c r="J38" s="221">
        <v>168.49511878071144</v>
      </c>
      <c r="K38" s="224" t="str">
        <f>IF('Enrollment Projection'!$B$34="","Must Complete 'Enrollment Projection' Tab",I38*J38)</f>
        <v>Must Complete 'Enrollment Projection' Tab</v>
      </c>
      <c r="L38" s="223">
        <f>$C38*'Enrollment Projection'!$B$31</f>
        <v>0</v>
      </c>
      <c r="M38" s="221">
        <v>4212.3779695177855</v>
      </c>
      <c r="N38" s="224" t="str">
        <f>IF('Enrollment Projection'!$B$31="","Must Complete 'Enrollment Projection' Tab",L38*M38)</f>
        <v>Must Complete 'Enrollment Projection' Tab</v>
      </c>
      <c r="O38" s="223">
        <f>$C38*'Enrollment Projection'!$B$33</f>
        <v>0</v>
      </c>
      <c r="P38" s="221">
        <v>1684.9511878071141</v>
      </c>
      <c r="Q38" s="224" t="str">
        <f>IF('Enrollment Projection'!$B$33="","Must Complete 'Enrollment Projection' Tab",O38*P38)</f>
        <v>Must Complete 'Enrollment Projection' Tab</v>
      </c>
      <c r="R38" s="224" t="str">
        <f>IF(OR('Enrollment Projection'!$B$30="",'Enrollment Projection'!$B$31="",'Enrollment Projection'!$B$33="",'Enrollment Projection'!$B$34=""),"Must Complete 'Enrollment Projection' Tab",IF('School Information'!$A$13="","Must Complete 'School Information' Tab",ROUND(E38+H38+K38+N38+Q38,0)))</f>
        <v>Must Complete 'Enrollment Projection' Tab</v>
      </c>
      <c r="S38" s="225">
        <v>3448.0</v>
      </c>
      <c r="T38" s="221">
        <v>5128.0</v>
      </c>
      <c r="U38" s="226" t="str">
        <f>IF(OR('School Information'!$A$10="",'School Information'!$B$10=""),"Must Complete 'School Information' Tab",IF('School Information'!$B$10="No",$T38*C38,IF(AND('School Information'!$B$10="Yes",'School Information'!$A$10=$B38),$S38*C38,$T38*C38)))</f>
        <v>Must Complete 'School Information' Tab</v>
      </c>
      <c r="V38" s="227">
        <v>235.0</v>
      </c>
      <c r="W38" s="227">
        <f>IF('Enrollment Projection'!$B$31&gt;0,$C38*V38,0)</f>
        <v>0</v>
      </c>
      <c r="X38" s="227">
        <v>11.0</v>
      </c>
      <c r="Y38" s="226" t="str">
        <f>IF('Enrollment Projection'!$B$32="","Must Complete 'Enrollment Projection' Tab",IF('Enrollment Projection'!$B$32="Yes",$C38*X38,0))</f>
        <v>Must Complete 'Enrollment Projection' Tab</v>
      </c>
      <c r="Z38" s="227">
        <v>17.0</v>
      </c>
      <c r="AA38" s="226" t="str">
        <f>IF('Enrollment Projection'!$B$34="","Must Complete 'Enrollment Projection' Tab",IF(AND('Enrollment Projection'!$B$34&gt;0,SUM('Enrollment Projection'!$B$17:$B$20)&gt;0),$C38*Z38,0))</f>
        <v>Must Complete 'Enrollment Projection' Tab</v>
      </c>
      <c r="AB38" s="227">
        <v>1499.0</v>
      </c>
      <c r="AC38" s="226" t="str">
        <f>IF('Enrollment Projection'!$B$38="","Must Complete 'Enrollment Projection' Tab",IF('Enrollment Projection'!$B$38&gt;=0.4,$C38*AB38,0))</f>
        <v>Must Complete 'Enrollment Projection' Tab</v>
      </c>
      <c r="AD38" s="227">
        <v>78.0</v>
      </c>
      <c r="AE38" s="227">
        <f t="shared" si="3"/>
        <v>0</v>
      </c>
      <c r="AF38" s="223">
        <f>$C38*'Enrollment Projection'!$B$37</f>
        <v>0</v>
      </c>
      <c r="AG38" s="227">
        <v>126.0</v>
      </c>
      <c r="AH38" s="226" t="str">
        <f>IF('Enrollment Projection'!$B$37="","Must Complete 'Enrollment Projection' Tab",AF38*AG38)</f>
        <v>Must Complete 'Enrollment Projection' Tab</v>
      </c>
    </row>
    <row r="39" ht="25.5" customHeight="1">
      <c r="A39" s="218">
        <v>34.0</v>
      </c>
      <c r="B39" s="219" t="s">
        <v>272</v>
      </c>
      <c r="C39" s="220"/>
      <c r="D39" s="221">
        <v>5206.329284077001</v>
      </c>
      <c r="E39" s="222">
        <f t="shared" si="2"/>
        <v>0</v>
      </c>
      <c r="F39" s="223">
        <f>$C39*'Enrollment Projection'!$B$30</f>
        <v>0</v>
      </c>
      <c r="G39" s="221">
        <v>679.6993753812023</v>
      </c>
      <c r="H39" s="224" t="str">
        <f>IF('Enrollment Projection'!$B$30="","Must Complete 'Enrollment Projection' Tab",F39*G39)</f>
        <v>Must Complete 'Enrollment Projection' Tab</v>
      </c>
      <c r="I39" s="223">
        <f>$C39*'Enrollment Projection'!$B$34</f>
        <v>0</v>
      </c>
      <c r="J39" s="221">
        <v>185.37255692214606</v>
      </c>
      <c r="K39" s="224" t="str">
        <f>IF('Enrollment Projection'!$B$34="","Must Complete 'Enrollment Projection' Tab",I39*J39)</f>
        <v>Must Complete 'Enrollment Projection' Tab</v>
      </c>
      <c r="L39" s="223">
        <f>$C39*'Enrollment Projection'!$B$31</f>
        <v>0</v>
      </c>
      <c r="M39" s="221">
        <v>4634.313923053652</v>
      </c>
      <c r="N39" s="224" t="str">
        <f>IF('Enrollment Projection'!$B$31="","Must Complete 'Enrollment Projection' Tab",L39*M39)</f>
        <v>Must Complete 'Enrollment Projection' Tab</v>
      </c>
      <c r="O39" s="223">
        <f>$C39*'Enrollment Projection'!$B$33</f>
        <v>0</v>
      </c>
      <c r="P39" s="221">
        <v>1853.7255692214605</v>
      </c>
      <c r="Q39" s="224" t="str">
        <f>IF('Enrollment Projection'!$B$33="","Must Complete 'Enrollment Projection' Tab",O39*P39)</f>
        <v>Must Complete 'Enrollment Projection' Tab</v>
      </c>
      <c r="R39" s="224" t="str">
        <f>IF(OR('Enrollment Projection'!$B$30="",'Enrollment Projection'!$B$31="",'Enrollment Projection'!$B$33="",'Enrollment Projection'!$B$34=""),"Must Complete 'Enrollment Projection' Tab",IF('School Information'!$A$13="","Must Complete 'School Information' Tab",ROUND(E39+H39+K39+N39+Q39,0)))</f>
        <v>Must Complete 'Enrollment Projection' Tab</v>
      </c>
      <c r="S39" s="225">
        <v>3680.0</v>
      </c>
      <c r="T39" s="221">
        <v>4330.0</v>
      </c>
      <c r="U39" s="226" t="str">
        <f>IF(OR('School Information'!$A$10="",'School Information'!$B$10=""),"Must Complete 'School Information' Tab",IF('School Information'!$B$10="No",$T39*C39,IF(AND('School Information'!$B$10="Yes",'School Information'!$A$10=$B39),$S39*C39,$T39*C39)))</f>
        <v>Must Complete 'School Information' Tab</v>
      </c>
      <c r="V39" s="227">
        <v>256.0</v>
      </c>
      <c r="W39" s="227">
        <f>IF('Enrollment Projection'!$B$31&gt;0,$C39*V39,0)</f>
        <v>0</v>
      </c>
      <c r="X39" s="227">
        <v>15.0</v>
      </c>
      <c r="Y39" s="226" t="str">
        <f>IF('Enrollment Projection'!$B$32="","Must Complete 'Enrollment Projection' Tab",IF('Enrollment Projection'!$B$32="Yes",$C39*X39,0))</f>
        <v>Must Complete 'Enrollment Projection' Tab</v>
      </c>
      <c r="Z39" s="227">
        <v>16.0</v>
      </c>
      <c r="AA39" s="226" t="str">
        <f>IF('Enrollment Projection'!$B$34="","Must Complete 'Enrollment Projection' Tab",IF(AND('Enrollment Projection'!$B$34&gt;0,SUM('Enrollment Projection'!$B$17:$B$20)&gt;0),$C39*Z39,0))</f>
        <v>Must Complete 'Enrollment Projection' Tab</v>
      </c>
      <c r="AB39" s="227">
        <v>901.0</v>
      </c>
      <c r="AC39" s="226" t="str">
        <f>IF('Enrollment Projection'!$B$38="","Must Complete 'Enrollment Projection' Tab",IF('Enrollment Projection'!$B$38&gt;=0.4,$C39*AB39,0))</f>
        <v>Must Complete 'Enrollment Projection' Tab</v>
      </c>
      <c r="AD39" s="227">
        <v>72.0</v>
      </c>
      <c r="AE39" s="227">
        <f t="shared" si="3"/>
        <v>0</v>
      </c>
      <c r="AF39" s="223">
        <f>$C39*'Enrollment Projection'!$B$37</f>
        <v>0</v>
      </c>
      <c r="AG39" s="227">
        <v>126.0</v>
      </c>
      <c r="AH39" s="226" t="str">
        <f>IF('Enrollment Projection'!$B$37="","Must Complete 'Enrollment Projection' Tab",AF39*AG39)</f>
        <v>Must Complete 'Enrollment Projection' Tab</v>
      </c>
    </row>
    <row r="40" ht="25.5" customHeight="1">
      <c r="A40" s="228">
        <v>35.0</v>
      </c>
      <c r="B40" s="229" t="s">
        <v>273</v>
      </c>
      <c r="C40" s="230"/>
      <c r="D40" s="231">
        <v>4245.152476298444</v>
      </c>
      <c r="E40" s="232">
        <f t="shared" si="2"/>
        <v>0</v>
      </c>
      <c r="F40" s="233">
        <f>$C40*'Enrollment Projection'!$B$30</f>
        <v>0</v>
      </c>
      <c r="G40" s="231">
        <v>587.0734819945048</v>
      </c>
      <c r="H40" s="234" t="str">
        <f>IF('Enrollment Projection'!$B$30="","Must Complete 'Enrollment Projection' Tab",F40*G40)</f>
        <v>Must Complete 'Enrollment Projection' Tab</v>
      </c>
      <c r="I40" s="233">
        <f>$C40*'Enrollment Projection'!$B$34</f>
        <v>0</v>
      </c>
      <c r="J40" s="231">
        <v>160.11094963486494</v>
      </c>
      <c r="K40" s="234" t="str">
        <f>IF('Enrollment Projection'!$B$34="","Must Complete 'Enrollment Projection' Tab",I40*J40)</f>
        <v>Must Complete 'Enrollment Projection' Tab</v>
      </c>
      <c r="L40" s="233">
        <f>$C40*'Enrollment Projection'!$B$31</f>
        <v>0</v>
      </c>
      <c r="M40" s="231">
        <v>4002.7737408716234</v>
      </c>
      <c r="N40" s="234" t="str">
        <f>IF('Enrollment Projection'!$B$31="","Must Complete 'Enrollment Projection' Tab",L40*M40)</f>
        <v>Must Complete 'Enrollment Projection' Tab</v>
      </c>
      <c r="O40" s="233">
        <f>$C40*'Enrollment Projection'!$B$33</f>
        <v>0</v>
      </c>
      <c r="P40" s="231">
        <v>1601.1094963486494</v>
      </c>
      <c r="Q40" s="234" t="str">
        <f>IF('Enrollment Projection'!$B$33="","Must Complete 'Enrollment Projection' Tab",O40*P40)</f>
        <v>Must Complete 'Enrollment Projection' Tab</v>
      </c>
      <c r="R40" s="234" t="str">
        <f>IF(OR('Enrollment Projection'!$B$30="",'Enrollment Projection'!$B$31="",'Enrollment Projection'!$B$33="",'Enrollment Projection'!$B$34=""),"Must Complete 'Enrollment Projection' Tab",IF('School Information'!$A$13="","Must Complete 'School Information' Tab",ROUND(E40+H40+K40+N40+Q40,0)))</f>
        <v>Must Complete 'Enrollment Projection' Tab</v>
      </c>
      <c r="S40" s="235">
        <v>5659.0</v>
      </c>
      <c r="T40" s="231">
        <v>6197.0</v>
      </c>
      <c r="U40" s="236" t="str">
        <f>IF(OR('School Information'!$A$10="",'School Information'!$B$10=""),"Must Complete 'School Information' Tab",IF('School Information'!$B$10="No",$T40*C40,IF(AND('School Information'!$B$10="Yes",'School Information'!$A$10=$B40),$S40*C40,$T40*C40)))</f>
        <v>Must Complete 'School Information' Tab</v>
      </c>
      <c r="V40" s="237">
        <v>225.0</v>
      </c>
      <c r="W40" s="237">
        <f>IF('Enrollment Projection'!$B$31&gt;0,$C40*V40,0)</f>
        <v>0</v>
      </c>
      <c r="X40" s="237">
        <v>11.0</v>
      </c>
      <c r="Y40" s="236" t="str">
        <f>IF('Enrollment Projection'!$B$32="","Must Complete 'Enrollment Projection' Tab",IF('Enrollment Projection'!$B$32="Yes",$C40*X40,0))</f>
        <v>Must Complete 'Enrollment Projection' Tab</v>
      </c>
      <c r="Z40" s="237">
        <v>14.0</v>
      </c>
      <c r="AA40" s="236" t="str">
        <f>IF('Enrollment Projection'!$B$34="","Must Complete 'Enrollment Projection' Tab",IF(AND('Enrollment Projection'!$B$34&gt;0,SUM('Enrollment Projection'!$B$17:$B$20)&gt;0),$C40*Z40,0))</f>
        <v>Must Complete 'Enrollment Projection' Tab</v>
      </c>
      <c r="AB40" s="237">
        <v>602.0</v>
      </c>
      <c r="AC40" s="236" t="str">
        <f>IF('Enrollment Projection'!$B$38="","Must Complete 'Enrollment Projection' Tab",IF('Enrollment Projection'!$B$38&gt;=0.4,$C40*AB40,0))</f>
        <v>Must Complete 'Enrollment Projection' Tab</v>
      </c>
      <c r="AD40" s="237">
        <v>62.0</v>
      </c>
      <c r="AE40" s="237">
        <f t="shared" si="3"/>
        <v>0</v>
      </c>
      <c r="AF40" s="233">
        <f>$C40*'Enrollment Projection'!$B$37</f>
        <v>0</v>
      </c>
      <c r="AG40" s="237">
        <v>126.0</v>
      </c>
      <c r="AH40" s="236" t="str">
        <f>IF('Enrollment Projection'!$B$37="","Must Complete 'Enrollment Projection' Tab",AF40*AG40)</f>
        <v>Must Complete 'Enrollment Projection' Tab</v>
      </c>
    </row>
    <row r="41" ht="25.5" customHeight="1">
      <c r="A41" s="208">
        <v>36.0</v>
      </c>
      <c r="B41" s="209" t="s">
        <v>274</v>
      </c>
      <c r="C41" s="210"/>
      <c r="D41" s="211">
        <v>3744.8320045585597</v>
      </c>
      <c r="E41" s="212">
        <f t="shared" si="2"/>
        <v>0</v>
      </c>
      <c r="F41" s="213">
        <f>$C41*'Enrollment Projection'!$B$30</f>
        <v>0</v>
      </c>
      <c r="G41" s="211">
        <v>505.80759711381944</v>
      </c>
      <c r="H41" s="214" t="str">
        <f>IF('Enrollment Projection'!$B$30="","Must Complete 'Enrollment Projection' Tab",F41*G41)</f>
        <v>Must Complete 'Enrollment Projection' Tab</v>
      </c>
      <c r="I41" s="213">
        <f>$C41*'Enrollment Projection'!$B$34</f>
        <v>0</v>
      </c>
      <c r="J41" s="211">
        <v>137.94752648558713</v>
      </c>
      <c r="K41" s="214" t="str">
        <f>IF('Enrollment Projection'!$B$34="","Must Complete 'Enrollment Projection' Tab",I41*J41)</f>
        <v>Must Complete 'Enrollment Projection' Tab</v>
      </c>
      <c r="L41" s="213">
        <f>$C41*'Enrollment Projection'!$B$31</f>
        <v>0</v>
      </c>
      <c r="M41" s="211">
        <v>3448.6881621396783</v>
      </c>
      <c r="N41" s="214" t="str">
        <f>IF('Enrollment Projection'!$B$31="","Must Complete 'Enrollment Projection' Tab",L41*M41)</f>
        <v>Must Complete 'Enrollment Projection' Tab</v>
      </c>
      <c r="O41" s="213">
        <f>$C41*'Enrollment Projection'!$B$33</f>
        <v>0</v>
      </c>
      <c r="P41" s="211">
        <v>1379.4752648558713</v>
      </c>
      <c r="Q41" s="214" t="str">
        <f>IF('Enrollment Projection'!$B$33="","Must Complete 'Enrollment Projection' Tab",O41*P41)</f>
        <v>Must Complete 'Enrollment Projection' Tab</v>
      </c>
      <c r="R41" s="214" t="str">
        <f>IF(OR('Enrollment Projection'!$B$30="",'Enrollment Projection'!$B$31="",'Enrollment Projection'!$B$33="",'Enrollment Projection'!$B$34=""),"Must Complete 'Enrollment Projection' Tab",IF('School Information'!$A$13="","Must Complete 'School Information' Tab",ROUND(E41+H41+K41+N41+Q41,0)))</f>
        <v>Must Complete 'Enrollment Projection' Tab</v>
      </c>
      <c r="S41" s="215">
        <v>6402.0</v>
      </c>
      <c r="T41" s="211">
        <v>7125.0</v>
      </c>
      <c r="U41" s="216" t="str">
        <f>IF(OR('School Information'!$A$10="",'School Information'!$B$10=""),"Must Complete 'School Information' Tab",IF('School Information'!$B$10="No",$T41*C41,IF(AND('School Information'!$B$10="Yes",'School Information'!$A$10=$B41),$S41*C41,$T41*C41)))</f>
        <v>Must Complete 'School Information' Tab</v>
      </c>
      <c r="V41" s="217">
        <v>163.0</v>
      </c>
      <c r="W41" s="217">
        <f>IF('Enrollment Projection'!$B$31&gt;0,$C41*V41,0)</f>
        <v>0</v>
      </c>
      <c r="X41" s="217">
        <v>4.0</v>
      </c>
      <c r="Y41" s="216" t="str">
        <f>IF('Enrollment Projection'!$B$32="","Must Complete 'Enrollment Projection' Tab",IF('Enrollment Projection'!$B$32="Yes",$C41*X41,0))</f>
        <v>Must Complete 'Enrollment Projection' Tab</v>
      </c>
      <c r="Z41" s="217">
        <v>12.0</v>
      </c>
      <c r="AA41" s="216" t="str">
        <f>IF('Enrollment Projection'!$B$34="","Must Complete 'Enrollment Projection' Tab",IF(AND('Enrollment Projection'!$B$34&gt;0,SUM('Enrollment Projection'!$B$17:$B$20)&gt;0),$C41*Z41,0))</f>
        <v>Must Complete 'Enrollment Projection' Tab</v>
      </c>
      <c r="AB41" s="217">
        <v>438.0</v>
      </c>
      <c r="AC41" s="216" t="str">
        <f>IF('Enrollment Projection'!$B$38="","Must Complete 'Enrollment Projection' Tab",IF('Enrollment Projection'!$B$38&gt;=0.4,$C41*AB41,0))</f>
        <v>Must Complete 'Enrollment Projection' Tab</v>
      </c>
      <c r="AD41" s="217">
        <v>13.0</v>
      </c>
      <c r="AE41" s="217">
        <f t="shared" si="3"/>
        <v>0</v>
      </c>
      <c r="AF41" s="213">
        <f>$C41*'Enrollment Projection'!$B$37</f>
        <v>0</v>
      </c>
      <c r="AG41" s="217">
        <v>126.0</v>
      </c>
      <c r="AH41" s="216" t="str">
        <f>IF('Enrollment Projection'!$B$37="","Must Complete 'Enrollment Projection' Tab",AF41*AG41)</f>
        <v>Must Complete 'Enrollment Projection' Tab</v>
      </c>
    </row>
    <row r="42" ht="25.5" customHeight="1">
      <c r="A42" s="218">
        <v>37.0</v>
      </c>
      <c r="B42" s="219" t="s">
        <v>275</v>
      </c>
      <c r="C42" s="220"/>
      <c r="D42" s="221">
        <v>5095.296337670842</v>
      </c>
      <c r="E42" s="222">
        <f t="shared" si="2"/>
        <v>0</v>
      </c>
      <c r="F42" s="223">
        <f>$C42*'Enrollment Projection'!$B$30</f>
        <v>0</v>
      </c>
      <c r="G42" s="221">
        <v>682.662149321557</v>
      </c>
      <c r="H42" s="224" t="str">
        <f>IF('Enrollment Projection'!$B$30="","Must Complete 'Enrollment Projection' Tab",F42*G42)</f>
        <v>Must Complete 'Enrollment Projection' Tab</v>
      </c>
      <c r="I42" s="223">
        <f>$C42*'Enrollment Projection'!$B$34</f>
        <v>0</v>
      </c>
      <c r="J42" s="221">
        <v>186.1805861786064</v>
      </c>
      <c r="K42" s="224" t="str">
        <f>IF('Enrollment Projection'!$B$34="","Must Complete 'Enrollment Projection' Tab",I42*J42)</f>
        <v>Must Complete 'Enrollment Projection' Tab</v>
      </c>
      <c r="L42" s="223">
        <f>$C42*'Enrollment Projection'!$B$31</f>
        <v>0</v>
      </c>
      <c r="M42" s="221">
        <v>4654.514654465162</v>
      </c>
      <c r="N42" s="224" t="str">
        <f>IF('Enrollment Projection'!$B$31="","Must Complete 'Enrollment Projection' Tab",L42*M42)</f>
        <v>Must Complete 'Enrollment Projection' Tab</v>
      </c>
      <c r="O42" s="223">
        <f>$C42*'Enrollment Projection'!$B$33</f>
        <v>0</v>
      </c>
      <c r="P42" s="221">
        <v>1861.8058617860643</v>
      </c>
      <c r="Q42" s="224" t="str">
        <f>IF('Enrollment Projection'!$B$33="","Must Complete 'Enrollment Projection' Tab",O42*P42)</f>
        <v>Must Complete 'Enrollment Projection' Tab</v>
      </c>
      <c r="R42" s="224" t="str">
        <f>IF(OR('Enrollment Projection'!$B$30="",'Enrollment Projection'!$B$31="",'Enrollment Projection'!$B$33="",'Enrollment Projection'!$B$34=""),"Must Complete 'Enrollment Projection' Tab",IF('School Information'!$A$13="","Must Complete 'School Information' Tab",ROUND(E42+H42+K42+N42+Q42,0)))</f>
        <v>Must Complete 'Enrollment Projection' Tab</v>
      </c>
      <c r="S42" s="225">
        <v>4614.0</v>
      </c>
      <c r="T42" s="221">
        <v>5215.0</v>
      </c>
      <c r="U42" s="226" t="str">
        <f>IF(OR('School Information'!$A$10="",'School Information'!$B$10=""),"Must Complete 'School Information' Tab",IF('School Information'!$B$10="No",$T42*C42,IF(AND('School Information'!$B$10="Yes",'School Information'!$A$10=$B42),$S42*C42,$T42*C42)))</f>
        <v>Must Complete 'School Information' Tab</v>
      </c>
      <c r="V42" s="227">
        <v>225.0</v>
      </c>
      <c r="W42" s="227">
        <f>IF('Enrollment Projection'!$B$31&gt;0,$C42*V42,0)</f>
        <v>0</v>
      </c>
      <c r="X42" s="227">
        <v>4.0</v>
      </c>
      <c r="Y42" s="226" t="str">
        <f>IF('Enrollment Projection'!$B$32="","Must Complete 'Enrollment Projection' Tab",IF('Enrollment Projection'!$B$32="Yes",$C42*X42,0))</f>
        <v>Must Complete 'Enrollment Projection' Tab</v>
      </c>
      <c r="Z42" s="227">
        <v>3.0</v>
      </c>
      <c r="AA42" s="226" t="str">
        <f>IF('Enrollment Projection'!$B$34="","Must Complete 'Enrollment Projection' Tab",IF(AND('Enrollment Projection'!$B$34&gt;0,SUM('Enrollment Projection'!$B$17:$B$20)&gt;0),$C42*Z42,0))</f>
        <v>Must Complete 'Enrollment Projection' Tab</v>
      </c>
      <c r="AB42" s="227">
        <v>343.0</v>
      </c>
      <c r="AC42" s="226" t="str">
        <f>IF('Enrollment Projection'!$B$38="","Must Complete 'Enrollment Projection' Tab",IF('Enrollment Projection'!$B$38&gt;=0.4,$C42*AB42,0))</f>
        <v>Must Complete 'Enrollment Projection' Tab</v>
      </c>
      <c r="AD42" s="227">
        <v>56.0</v>
      </c>
      <c r="AE42" s="227">
        <f t="shared" si="3"/>
        <v>0</v>
      </c>
      <c r="AF42" s="223">
        <f>$C42*'Enrollment Projection'!$B$37</f>
        <v>0</v>
      </c>
      <c r="AG42" s="227">
        <v>126.0</v>
      </c>
      <c r="AH42" s="226" t="str">
        <f>IF('Enrollment Projection'!$B$37="","Must Complete 'Enrollment Projection' Tab",AF42*AG42)</f>
        <v>Must Complete 'Enrollment Projection' Tab</v>
      </c>
    </row>
    <row r="43" ht="25.5" customHeight="1">
      <c r="A43" s="218">
        <v>38.0</v>
      </c>
      <c r="B43" s="219" t="s">
        <v>276</v>
      </c>
      <c r="C43" s="220"/>
      <c r="D43" s="221">
        <v>2277.5802869344698</v>
      </c>
      <c r="E43" s="222">
        <f t="shared" si="2"/>
        <v>0</v>
      </c>
      <c r="F43" s="223">
        <f>$C43*'Enrollment Projection'!$B$30</f>
        <v>0</v>
      </c>
      <c r="G43" s="221">
        <v>220.82498975215526</v>
      </c>
      <c r="H43" s="224" t="str">
        <f>IF('Enrollment Projection'!$B$30="","Must Complete 'Enrollment Projection' Tab",F43*G43)</f>
        <v>Must Complete 'Enrollment Projection' Tab</v>
      </c>
      <c r="I43" s="223">
        <f>$C43*'Enrollment Projection'!$B$34</f>
        <v>0</v>
      </c>
      <c r="J43" s="221">
        <v>60.22499720513325</v>
      </c>
      <c r="K43" s="224" t="str">
        <f>IF('Enrollment Projection'!$B$34="","Must Complete 'Enrollment Projection' Tab",I43*J43)</f>
        <v>Must Complete 'Enrollment Projection' Tab</v>
      </c>
      <c r="L43" s="223">
        <f>$C43*'Enrollment Projection'!$B$31</f>
        <v>0</v>
      </c>
      <c r="M43" s="221">
        <v>1505.6249301283312</v>
      </c>
      <c r="N43" s="224" t="str">
        <f>IF('Enrollment Projection'!$B$31="","Must Complete 'Enrollment Projection' Tab",L43*M43)</f>
        <v>Must Complete 'Enrollment Projection' Tab</v>
      </c>
      <c r="O43" s="223">
        <f>$C43*'Enrollment Projection'!$B$33</f>
        <v>0</v>
      </c>
      <c r="P43" s="221">
        <v>602.2499720513324</v>
      </c>
      <c r="Q43" s="224" t="str">
        <f>IF('Enrollment Projection'!$B$33="","Must Complete 'Enrollment Projection' Tab",O43*P43)</f>
        <v>Must Complete 'Enrollment Projection' Tab</v>
      </c>
      <c r="R43" s="224" t="str">
        <f>IF(OR('Enrollment Projection'!$B$30="",'Enrollment Projection'!$B$31="",'Enrollment Projection'!$B$33="",'Enrollment Projection'!$B$34=""),"Must Complete 'Enrollment Projection' Tab",IF('School Information'!$A$13="","Must Complete 'School Information' Tab",ROUND(E43+H43+K43+N43+Q43,0)))</f>
        <v>Must Complete 'Enrollment Projection' Tab</v>
      </c>
      <c r="S43" s="225">
        <v>11603.0</v>
      </c>
      <c r="T43" s="221">
        <v>11603.0</v>
      </c>
      <c r="U43" s="226" t="str">
        <f>IF(OR('School Information'!$A$10="",'School Information'!$B$10=""),"Must Complete 'School Information' Tab",IF('School Information'!$B$10="No",$T43*C43,IF(AND('School Information'!$B$10="Yes",'School Information'!$A$10=$B43),$S43*C43,$T43*C43)))</f>
        <v>Must Complete 'School Information' Tab</v>
      </c>
      <c r="V43" s="227">
        <v>224.0</v>
      </c>
      <c r="W43" s="227">
        <f>IF('Enrollment Projection'!$B$31&gt;0,$C43*V43,0)</f>
        <v>0</v>
      </c>
      <c r="X43" s="227">
        <v>4.0</v>
      </c>
      <c r="Y43" s="226" t="str">
        <f>IF('Enrollment Projection'!$B$32="","Must Complete 'Enrollment Projection' Tab",IF('Enrollment Projection'!$B$32="Yes",$C43*X43,0))</f>
        <v>Must Complete 'Enrollment Projection' Tab</v>
      </c>
      <c r="Z43" s="227">
        <v>10.0</v>
      </c>
      <c r="AA43" s="226" t="str">
        <f>IF('Enrollment Projection'!$B$34="","Must Complete 'Enrollment Projection' Tab",IF(AND('Enrollment Projection'!$B$34&gt;0,SUM('Enrollment Projection'!$B$17:$B$20)&gt;0),$C43*Z43,0))</f>
        <v>Must Complete 'Enrollment Projection' Tab</v>
      </c>
      <c r="AB43" s="227">
        <v>214.0</v>
      </c>
      <c r="AC43" s="226" t="str">
        <f>IF('Enrollment Projection'!$B$38="","Must Complete 'Enrollment Projection' Tab",IF('Enrollment Projection'!$B$38&gt;=0.4,$C43*AB43,0))</f>
        <v>Must Complete 'Enrollment Projection' Tab</v>
      </c>
      <c r="AD43" s="227">
        <v>61.0</v>
      </c>
      <c r="AE43" s="227">
        <f t="shared" si="3"/>
        <v>0</v>
      </c>
      <c r="AF43" s="223">
        <f>$C43*'Enrollment Projection'!$B$37</f>
        <v>0</v>
      </c>
      <c r="AG43" s="227">
        <v>126.0</v>
      </c>
      <c r="AH43" s="226" t="str">
        <f>IF('Enrollment Projection'!$B$37="","Must Complete 'Enrollment Projection' Tab",AF43*AG43)</f>
        <v>Must Complete 'Enrollment Projection' Tab</v>
      </c>
    </row>
    <row r="44" ht="25.5" customHeight="1">
      <c r="A44" s="218">
        <v>39.0</v>
      </c>
      <c r="B44" s="219" t="s">
        <v>277</v>
      </c>
      <c r="C44" s="220"/>
      <c r="D44" s="221">
        <v>2732.7837059744047</v>
      </c>
      <c r="E44" s="222">
        <f t="shared" si="2"/>
        <v>0</v>
      </c>
      <c r="F44" s="223">
        <f>$C44*'Enrollment Projection'!$B$30</f>
        <v>0</v>
      </c>
      <c r="G44" s="221">
        <v>363.50923583528464</v>
      </c>
      <c r="H44" s="224" t="str">
        <f>IF('Enrollment Projection'!$B$30="","Must Complete 'Enrollment Projection' Tab",F44*G44)</f>
        <v>Must Complete 'Enrollment Projection' Tab</v>
      </c>
      <c r="I44" s="223">
        <f>$C44*'Enrollment Projection'!$B$34</f>
        <v>0</v>
      </c>
      <c r="J44" s="221">
        <v>99.13888250053216</v>
      </c>
      <c r="K44" s="224" t="str">
        <f>IF('Enrollment Projection'!$B$34="","Must Complete 'Enrollment Projection' Tab",I44*J44)</f>
        <v>Must Complete 'Enrollment Projection' Tab</v>
      </c>
      <c r="L44" s="223">
        <f>$C44*'Enrollment Projection'!$B$31</f>
        <v>0</v>
      </c>
      <c r="M44" s="221">
        <v>2478.472062513304</v>
      </c>
      <c r="N44" s="224" t="str">
        <f>IF('Enrollment Projection'!$B$31="","Must Complete 'Enrollment Projection' Tab",L44*M44)</f>
        <v>Must Complete 'Enrollment Projection' Tab</v>
      </c>
      <c r="O44" s="223">
        <f>$C44*'Enrollment Projection'!$B$33</f>
        <v>0</v>
      </c>
      <c r="P44" s="221">
        <v>991.3888250053217</v>
      </c>
      <c r="Q44" s="224" t="str">
        <f>IF('Enrollment Projection'!$B$33="","Must Complete 'Enrollment Projection' Tab",O44*P44)</f>
        <v>Must Complete 'Enrollment Projection' Tab</v>
      </c>
      <c r="R44" s="224" t="str">
        <f>IF(OR('Enrollment Projection'!$B$30="",'Enrollment Projection'!$B$31="",'Enrollment Projection'!$B$33="",'Enrollment Projection'!$B$34=""),"Must Complete 'Enrollment Projection' Tab",IF('School Information'!$A$13="","Must Complete 'School Information' Tab",ROUND(E44+H44+K44+N44+Q44,0)))</f>
        <v>Must Complete 'Enrollment Projection' Tab</v>
      </c>
      <c r="S44" s="225">
        <v>8119.0</v>
      </c>
      <c r="T44" s="221">
        <v>8119.0</v>
      </c>
      <c r="U44" s="226" t="str">
        <f>IF(OR('School Information'!$A$10="",'School Information'!$B$10=""),"Must Complete 'School Information' Tab",IF('School Information'!$B$10="No",$T44*C44,IF(AND('School Information'!$B$10="Yes",'School Information'!$A$10=$B44),$S44*C44,$T44*C44)))</f>
        <v>Must Complete 'School Information' Tab</v>
      </c>
      <c r="V44" s="227">
        <v>220.0</v>
      </c>
      <c r="W44" s="227">
        <f>IF('Enrollment Projection'!$B$31&gt;0,$C44*V44,0)</f>
        <v>0</v>
      </c>
      <c r="X44" s="227">
        <v>9.0</v>
      </c>
      <c r="Y44" s="226" t="str">
        <f>IF('Enrollment Projection'!$B$32="","Must Complete 'Enrollment Projection' Tab",IF('Enrollment Projection'!$B$32="Yes",$C44*X44,0))</f>
        <v>Must Complete 'Enrollment Projection' Tab</v>
      </c>
      <c r="Z44" s="227">
        <v>93.0</v>
      </c>
      <c r="AA44" s="226" t="str">
        <f>IF('Enrollment Projection'!$B$34="","Must Complete 'Enrollment Projection' Tab",IF(AND('Enrollment Projection'!$B$34&gt;0,SUM('Enrollment Projection'!$B$17:$B$20)&gt;0),$C44*Z44,0))</f>
        <v>Must Complete 'Enrollment Projection' Tab</v>
      </c>
      <c r="AB44" s="227">
        <v>342.0</v>
      </c>
      <c r="AC44" s="226" t="str">
        <f>IF('Enrollment Projection'!$B$38="","Must Complete 'Enrollment Projection' Tab",IF('Enrollment Projection'!$B$38&gt;=0.4,$C44*AB44,0))</f>
        <v>Must Complete 'Enrollment Projection' Tab</v>
      </c>
      <c r="AD44" s="227">
        <v>51.0</v>
      </c>
      <c r="AE44" s="227">
        <f t="shared" si="3"/>
        <v>0</v>
      </c>
      <c r="AF44" s="223">
        <f>$C44*'Enrollment Projection'!$B$37</f>
        <v>0</v>
      </c>
      <c r="AG44" s="227">
        <v>126.0</v>
      </c>
      <c r="AH44" s="226" t="str">
        <f>IF('Enrollment Projection'!$B$37="","Must Complete 'Enrollment Projection' Tab",AF44*AG44)</f>
        <v>Must Complete 'Enrollment Projection' Tab</v>
      </c>
    </row>
    <row r="45" ht="25.5" customHeight="1">
      <c r="A45" s="228">
        <v>40.0</v>
      </c>
      <c r="B45" s="229" t="s">
        <v>278</v>
      </c>
      <c r="C45" s="230"/>
      <c r="D45" s="231">
        <v>4795.700766820624</v>
      </c>
      <c r="E45" s="232">
        <f t="shared" si="2"/>
        <v>0</v>
      </c>
      <c r="F45" s="233">
        <f>$C45*'Enrollment Projection'!$B$30</f>
        <v>0</v>
      </c>
      <c r="G45" s="231">
        <v>640.1459267878874</v>
      </c>
      <c r="H45" s="234" t="str">
        <f>IF('Enrollment Projection'!$B$30="","Must Complete 'Enrollment Projection' Tab",F45*G45)</f>
        <v>Must Complete 'Enrollment Projection' Tab</v>
      </c>
      <c r="I45" s="233">
        <f>$C45*'Enrollment Projection'!$B$34</f>
        <v>0</v>
      </c>
      <c r="J45" s="231">
        <v>174.5852527603329</v>
      </c>
      <c r="K45" s="234" t="str">
        <f>IF('Enrollment Projection'!$B$34="","Must Complete 'Enrollment Projection' Tab",I45*J45)</f>
        <v>Must Complete 'Enrollment Projection' Tab</v>
      </c>
      <c r="L45" s="233">
        <f>$C45*'Enrollment Projection'!$B$31</f>
        <v>0</v>
      </c>
      <c r="M45" s="231">
        <v>4364.631319008323</v>
      </c>
      <c r="N45" s="234" t="str">
        <f>IF('Enrollment Projection'!$B$31="","Must Complete 'Enrollment Projection' Tab",L45*M45)</f>
        <v>Must Complete 'Enrollment Projection' Tab</v>
      </c>
      <c r="O45" s="233">
        <f>$C45*'Enrollment Projection'!$B$33</f>
        <v>0</v>
      </c>
      <c r="P45" s="231">
        <v>1745.8525276033292</v>
      </c>
      <c r="Q45" s="234" t="str">
        <f>IF('Enrollment Projection'!$B$33="","Must Complete 'Enrollment Projection' Tab",O45*P45)</f>
        <v>Must Complete 'Enrollment Projection' Tab</v>
      </c>
      <c r="R45" s="234" t="str">
        <f>IF(OR('Enrollment Projection'!$B$30="",'Enrollment Projection'!$B$31="",'Enrollment Projection'!$B$33="",'Enrollment Projection'!$B$34=""),"Must Complete 'Enrollment Projection' Tab",IF('School Information'!$A$13="","Must Complete 'School Information' Tab",ROUND(E45+H45+K45+N45+Q45,0)))</f>
        <v>Must Complete 'Enrollment Projection' Tab</v>
      </c>
      <c r="S45" s="235">
        <v>4975.0</v>
      </c>
      <c r="T45" s="231">
        <v>5241.0</v>
      </c>
      <c r="U45" s="236" t="str">
        <f>IF(OR('School Information'!$A$10="",'School Information'!$B$10=""),"Must Complete 'School Information' Tab",IF('School Information'!$B$10="No",$T45*C45,IF(AND('School Information'!$B$10="Yes",'School Information'!$A$10=$B45),$S45*C45,$T45*C45)))</f>
        <v>Must Complete 'School Information' Tab</v>
      </c>
      <c r="V45" s="237">
        <v>213.0</v>
      </c>
      <c r="W45" s="237">
        <f>IF('Enrollment Projection'!$B$31&gt;0,$C45*V45,0)</f>
        <v>0</v>
      </c>
      <c r="X45" s="237">
        <v>5.0</v>
      </c>
      <c r="Y45" s="236" t="str">
        <f>IF('Enrollment Projection'!$B$32="","Must Complete 'Enrollment Projection' Tab",IF('Enrollment Projection'!$B$32="Yes",$C45*X45,0))</f>
        <v>Must Complete 'Enrollment Projection' Tab</v>
      </c>
      <c r="Z45" s="237">
        <v>1.0</v>
      </c>
      <c r="AA45" s="236" t="str">
        <f>IF('Enrollment Projection'!$B$34="","Must Complete 'Enrollment Projection' Tab",IF(AND('Enrollment Projection'!$B$34&gt;0,SUM('Enrollment Projection'!$B$17:$B$20)&gt;0),$C45*Z45,0))</f>
        <v>Must Complete 'Enrollment Projection' Tab</v>
      </c>
      <c r="AB45" s="237">
        <v>362.0</v>
      </c>
      <c r="AC45" s="236" t="str">
        <f>IF('Enrollment Projection'!$B$38="","Must Complete 'Enrollment Projection' Tab",IF('Enrollment Projection'!$B$38&gt;=0.4,$C45*AB45,0))</f>
        <v>Must Complete 'Enrollment Projection' Tab</v>
      </c>
      <c r="AD45" s="237">
        <v>59.0</v>
      </c>
      <c r="AE45" s="237">
        <f t="shared" si="3"/>
        <v>0</v>
      </c>
      <c r="AF45" s="233">
        <f>$C45*'Enrollment Projection'!$B$37</f>
        <v>0</v>
      </c>
      <c r="AG45" s="237">
        <v>126.0</v>
      </c>
      <c r="AH45" s="236" t="str">
        <f>IF('Enrollment Projection'!$B$37="","Must Complete 'Enrollment Projection' Tab",AF45*AG45)</f>
        <v>Must Complete 'Enrollment Projection' Tab</v>
      </c>
    </row>
    <row r="46" ht="25.5" customHeight="1">
      <c r="A46" s="208">
        <v>41.0</v>
      </c>
      <c r="B46" s="209" t="s">
        <v>279</v>
      </c>
      <c r="C46" s="210"/>
      <c r="D46" s="211">
        <v>2582.0926050266253</v>
      </c>
      <c r="E46" s="212">
        <f t="shared" si="2"/>
        <v>0</v>
      </c>
      <c r="F46" s="213">
        <f>$C46*'Enrollment Projection'!$B$30</f>
        <v>0</v>
      </c>
      <c r="G46" s="211">
        <v>335.1031108304084</v>
      </c>
      <c r="H46" s="214" t="str">
        <f>IF('Enrollment Projection'!$B$30="","Must Complete 'Enrollment Projection' Tab",F46*G46)</f>
        <v>Must Complete 'Enrollment Projection' Tab</v>
      </c>
      <c r="I46" s="213">
        <f>$C46*'Enrollment Projection'!$B$34</f>
        <v>0</v>
      </c>
      <c r="J46" s="211">
        <v>91.3917574992023</v>
      </c>
      <c r="K46" s="214" t="str">
        <f>IF('Enrollment Projection'!$B$34="","Must Complete 'Enrollment Projection' Tab",I46*J46)</f>
        <v>Must Complete 'Enrollment Projection' Tab</v>
      </c>
      <c r="L46" s="213">
        <f>$C46*'Enrollment Projection'!$B$31</f>
        <v>0</v>
      </c>
      <c r="M46" s="211">
        <v>2284.793937480058</v>
      </c>
      <c r="N46" s="214" t="str">
        <f>IF('Enrollment Projection'!$B$31="","Must Complete 'Enrollment Projection' Tab",L46*M46)</f>
        <v>Must Complete 'Enrollment Projection' Tab</v>
      </c>
      <c r="O46" s="213">
        <f>$C46*'Enrollment Projection'!$B$33</f>
        <v>0</v>
      </c>
      <c r="P46" s="211">
        <v>913.917574992023</v>
      </c>
      <c r="Q46" s="214" t="str">
        <f>IF('Enrollment Projection'!$B$33="","Must Complete 'Enrollment Projection' Tab",O46*P46)</f>
        <v>Must Complete 'Enrollment Projection' Tab</v>
      </c>
      <c r="R46" s="214" t="str">
        <f>IF(OR('Enrollment Projection'!$B$30="",'Enrollment Projection'!$B$31="",'Enrollment Projection'!$B$33="",'Enrollment Projection'!$B$34=""),"Must Complete 'Enrollment Projection' Tab",IF('School Information'!$A$13="","Must Complete 'School Information' Tab",ROUND(E46+H46+K46+N46+Q46,0)))</f>
        <v>Must Complete 'Enrollment Projection' Tab</v>
      </c>
      <c r="S46" s="215">
        <v>14885.0</v>
      </c>
      <c r="T46" s="211">
        <v>16733.0</v>
      </c>
      <c r="U46" s="216" t="str">
        <f>IF(OR('School Information'!$A$10="",'School Information'!$B$10=""),"Must Complete 'School Information' Tab",IF('School Information'!$B$10="No",$T46*C46,IF(AND('School Information'!$B$10="Yes",'School Information'!$A$10=$B46),$S46*C46,$T46*C46)))</f>
        <v>Must Complete 'School Information' Tab</v>
      </c>
      <c r="V46" s="217">
        <v>245.0</v>
      </c>
      <c r="W46" s="217">
        <f>IF('Enrollment Projection'!$B$31&gt;0,$C46*V46,0)</f>
        <v>0</v>
      </c>
      <c r="X46" s="217">
        <v>8.0</v>
      </c>
      <c r="Y46" s="216" t="str">
        <f>IF('Enrollment Projection'!$B$32="","Must Complete 'Enrollment Projection' Tab",IF('Enrollment Projection'!$B$32="Yes",$C46*X46,0))</f>
        <v>Must Complete 'Enrollment Projection' Tab</v>
      </c>
      <c r="Z46" s="217">
        <v>29.0</v>
      </c>
      <c r="AA46" s="216" t="str">
        <f>IF('Enrollment Projection'!$B$34="","Must Complete 'Enrollment Projection' Tab",IF(AND('Enrollment Projection'!$B$34&gt;0,SUM('Enrollment Projection'!$B$17:$B$20)&gt;0),$C46*Z46,0))</f>
        <v>Must Complete 'Enrollment Projection' Tab</v>
      </c>
      <c r="AB46" s="217">
        <v>610.0</v>
      </c>
      <c r="AC46" s="216" t="str">
        <f>IF('Enrollment Projection'!$B$38="","Must Complete 'Enrollment Projection' Tab",IF('Enrollment Projection'!$B$38&gt;=0.4,$C46*AB46,0))</f>
        <v>Must Complete 'Enrollment Projection' Tab</v>
      </c>
      <c r="AD46" s="217">
        <v>70.0</v>
      </c>
      <c r="AE46" s="217">
        <f t="shared" si="3"/>
        <v>0</v>
      </c>
      <c r="AF46" s="213">
        <f>$C46*'Enrollment Projection'!$B$37</f>
        <v>0</v>
      </c>
      <c r="AG46" s="217">
        <v>126.0</v>
      </c>
      <c r="AH46" s="216" t="str">
        <f>IF('Enrollment Projection'!$B$37="","Must Complete 'Enrollment Projection' Tab",AF46*AG46)</f>
        <v>Must Complete 'Enrollment Projection' Tab</v>
      </c>
    </row>
    <row r="47" ht="25.5" customHeight="1">
      <c r="A47" s="218">
        <v>42.0</v>
      </c>
      <c r="B47" s="219" t="s">
        <v>280</v>
      </c>
      <c r="C47" s="220"/>
      <c r="D47" s="221">
        <v>4384.949244068567</v>
      </c>
      <c r="E47" s="222">
        <f t="shared" si="2"/>
        <v>0</v>
      </c>
      <c r="F47" s="223">
        <f>$C47*'Enrollment Projection'!$B$30</f>
        <v>0</v>
      </c>
      <c r="G47" s="221">
        <v>599.05840772302</v>
      </c>
      <c r="H47" s="224" t="str">
        <f>IF('Enrollment Projection'!$B$30="","Must Complete 'Enrollment Projection' Tab",F47*G47)</f>
        <v>Must Complete 'Enrollment Projection' Tab</v>
      </c>
      <c r="I47" s="223">
        <f>$C47*'Enrollment Projection'!$B$34</f>
        <v>0</v>
      </c>
      <c r="J47" s="221">
        <v>163.37956574264177</v>
      </c>
      <c r="K47" s="224" t="str">
        <f>IF('Enrollment Projection'!$B$34="","Must Complete 'Enrollment Projection' Tab",I47*J47)</f>
        <v>Must Complete 'Enrollment Projection' Tab</v>
      </c>
      <c r="L47" s="223">
        <f>$C47*'Enrollment Projection'!$B$31</f>
        <v>0</v>
      </c>
      <c r="M47" s="221">
        <v>4084.4891435660456</v>
      </c>
      <c r="N47" s="224" t="str">
        <f>IF('Enrollment Projection'!$B$31="","Must Complete 'Enrollment Projection' Tab",L47*M47)</f>
        <v>Must Complete 'Enrollment Projection' Tab</v>
      </c>
      <c r="O47" s="223">
        <f>$C47*'Enrollment Projection'!$B$33</f>
        <v>0</v>
      </c>
      <c r="P47" s="221">
        <v>1633.7956574264176</v>
      </c>
      <c r="Q47" s="224" t="str">
        <f>IF('Enrollment Projection'!$B$33="","Must Complete 'Enrollment Projection' Tab",O47*P47)</f>
        <v>Must Complete 'Enrollment Projection' Tab</v>
      </c>
      <c r="R47" s="224" t="str">
        <f>IF(OR('Enrollment Projection'!$B$30="",'Enrollment Projection'!$B$31="",'Enrollment Projection'!$B$33="",'Enrollment Projection'!$B$34=""),"Must Complete 'Enrollment Projection' Tab",IF('School Information'!$A$13="","Must Complete 'School Information' Tab",ROUND(E47+H47+K47+N47+Q47,0)))</f>
        <v>Must Complete 'Enrollment Projection' Tab</v>
      </c>
      <c r="S47" s="225">
        <v>4527.0</v>
      </c>
      <c r="T47" s="221">
        <v>5969.0</v>
      </c>
      <c r="U47" s="226" t="str">
        <f>IF(OR('School Information'!$A$10="",'School Information'!$B$10=""),"Must Complete 'School Information' Tab",IF('School Information'!$B$10="No",$T47*C47,IF(AND('School Information'!$B$10="Yes",'School Information'!$A$10=$B47),$S47*C47,$T47*C47)))</f>
        <v>Must Complete 'School Information' Tab</v>
      </c>
      <c r="V47" s="227">
        <v>229.0</v>
      </c>
      <c r="W47" s="227">
        <f>IF('Enrollment Projection'!$B$31&gt;0,$C47*V47,0)</f>
        <v>0</v>
      </c>
      <c r="X47" s="227">
        <v>14.0</v>
      </c>
      <c r="Y47" s="226" t="str">
        <f>IF('Enrollment Projection'!$B$32="","Must Complete 'Enrollment Projection' Tab",IF('Enrollment Projection'!$B$32="Yes",$C47*X47,0))</f>
        <v>Must Complete 'Enrollment Projection' Tab</v>
      </c>
      <c r="Z47" s="227">
        <v>20.0</v>
      </c>
      <c r="AA47" s="226" t="str">
        <f>IF('Enrollment Projection'!$B$34="","Must Complete 'Enrollment Projection' Tab",IF(AND('Enrollment Projection'!$B$34&gt;0,SUM('Enrollment Projection'!$B$17:$B$20)&gt;0),$C47*Z47,0))</f>
        <v>Must Complete 'Enrollment Projection' Tab</v>
      </c>
      <c r="AB47" s="227">
        <v>655.0</v>
      </c>
      <c r="AC47" s="226" t="str">
        <f>IF('Enrollment Projection'!$B$38="","Must Complete 'Enrollment Projection' Tab",IF('Enrollment Projection'!$B$38&gt;=0.4,$C47*AB47,0))</f>
        <v>Must Complete 'Enrollment Projection' Tab</v>
      </c>
      <c r="AD47" s="227">
        <v>62.0</v>
      </c>
      <c r="AE47" s="227">
        <f t="shared" si="3"/>
        <v>0</v>
      </c>
      <c r="AF47" s="223">
        <f>$C47*'Enrollment Projection'!$B$37</f>
        <v>0</v>
      </c>
      <c r="AG47" s="227">
        <v>126.0</v>
      </c>
      <c r="AH47" s="226" t="str">
        <f>IF('Enrollment Projection'!$B$37="","Must Complete 'Enrollment Projection' Tab",AF47*AG47)</f>
        <v>Must Complete 'Enrollment Projection' Tab</v>
      </c>
    </row>
    <row r="48" ht="25.5" customHeight="1">
      <c r="A48" s="218">
        <v>43.0</v>
      </c>
      <c r="B48" s="219" t="s">
        <v>281</v>
      </c>
      <c r="C48" s="220"/>
      <c r="D48" s="221">
        <v>4712.7659599435265</v>
      </c>
      <c r="E48" s="222">
        <f t="shared" si="2"/>
        <v>0</v>
      </c>
      <c r="F48" s="223">
        <f>$C48*'Enrollment Projection'!$B$30</f>
        <v>0</v>
      </c>
      <c r="G48" s="221">
        <v>636.5654774144888</v>
      </c>
      <c r="H48" s="224" t="str">
        <f>IF('Enrollment Projection'!$B$30="","Must Complete 'Enrollment Projection' Tab",F48*G48)</f>
        <v>Must Complete 'Enrollment Projection' Tab</v>
      </c>
      <c r="I48" s="223">
        <f>$C48*'Enrollment Projection'!$B$34</f>
        <v>0</v>
      </c>
      <c r="J48" s="221">
        <v>173.60876656758785</v>
      </c>
      <c r="K48" s="224" t="str">
        <f>IF('Enrollment Projection'!$B$34="","Must Complete 'Enrollment Projection' Tab",I48*J48)</f>
        <v>Must Complete 'Enrollment Projection' Tab</v>
      </c>
      <c r="L48" s="223">
        <f>$C48*'Enrollment Projection'!$B$31</f>
        <v>0</v>
      </c>
      <c r="M48" s="221">
        <v>4340.219164189696</v>
      </c>
      <c r="N48" s="224" t="str">
        <f>IF('Enrollment Projection'!$B$31="","Must Complete 'Enrollment Projection' Tab",L48*M48)</f>
        <v>Must Complete 'Enrollment Projection' Tab</v>
      </c>
      <c r="O48" s="223">
        <f>$C48*'Enrollment Projection'!$B$33</f>
        <v>0</v>
      </c>
      <c r="P48" s="221">
        <v>1736.0876656758787</v>
      </c>
      <c r="Q48" s="224" t="str">
        <f>IF('Enrollment Projection'!$B$33="","Must Complete 'Enrollment Projection' Tab",O48*P48)</f>
        <v>Must Complete 'Enrollment Projection' Tab</v>
      </c>
      <c r="R48" s="224" t="str">
        <f>IF(OR('Enrollment Projection'!$B$30="",'Enrollment Projection'!$B$31="",'Enrollment Projection'!$B$33="",'Enrollment Projection'!$B$34=""),"Must Complete 'Enrollment Projection' Tab",IF('School Information'!$A$13="","Must Complete 'School Information' Tab",ROUND(E48+H48+K48+N48+Q48,0)))</f>
        <v>Must Complete 'Enrollment Projection' Tab</v>
      </c>
      <c r="S48" s="225">
        <v>4834.0</v>
      </c>
      <c r="T48" s="221">
        <v>5632.0</v>
      </c>
      <c r="U48" s="226" t="str">
        <f>IF(OR('School Information'!$A$10="",'School Information'!$B$10=""),"Must Complete 'School Information' Tab",IF('School Information'!$B$10="No",$T48*C48,IF(AND('School Information'!$B$10="Yes",'School Information'!$A$10=$B48),$S48*C48,$T48*C48)))</f>
        <v>Must Complete 'School Information' Tab</v>
      </c>
      <c r="V48" s="227">
        <v>227.0</v>
      </c>
      <c r="W48" s="227">
        <f>IF('Enrollment Projection'!$B$31&gt;0,$C48*V48,0)</f>
        <v>0</v>
      </c>
      <c r="X48" s="227">
        <v>5.0</v>
      </c>
      <c r="Y48" s="226" t="str">
        <f>IF('Enrollment Projection'!$B$32="","Must Complete 'Enrollment Projection' Tab",IF('Enrollment Projection'!$B$32="Yes",$C48*X48,0))</f>
        <v>Must Complete 'Enrollment Projection' Tab</v>
      </c>
      <c r="Z48" s="227">
        <v>28.0</v>
      </c>
      <c r="AA48" s="226" t="str">
        <f>IF('Enrollment Projection'!$B$34="","Must Complete 'Enrollment Projection' Tab",IF(AND('Enrollment Projection'!$B$34&gt;0,SUM('Enrollment Projection'!$B$17:$B$20)&gt;0),$C48*Z48,0))</f>
        <v>Must Complete 'Enrollment Projection' Tab</v>
      </c>
      <c r="AB48" s="227">
        <v>321.0</v>
      </c>
      <c r="AC48" s="226" t="str">
        <f>IF('Enrollment Projection'!$B$38="","Must Complete 'Enrollment Projection' Tab",IF('Enrollment Projection'!$B$38&gt;=0.4,$C48*AB48,0))</f>
        <v>Must Complete 'Enrollment Projection' Tab</v>
      </c>
      <c r="AD48" s="227">
        <v>69.0</v>
      </c>
      <c r="AE48" s="227">
        <f t="shared" si="3"/>
        <v>0</v>
      </c>
      <c r="AF48" s="223">
        <f>$C48*'Enrollment Projection'!$B$37</f>
        <v>0</v>
      </c>
      <c r="AG48" s="227">
        <v>126.0</v>
      </c>
      <c r="AH48" s="226" t="str">
        <f>IF('Enrollment Projection'!$B$37="","Must Complete 'Enrollment Projection' Tab",AF48*AG48)</f>
        <v>Must Complete 'Enrollment Projection' Tab</v>
      </c>
    </row>
    <row r="49" ht="25.5" customHeight="1">
      <c r="A49" s="218">
        <v>44.0</v>
      </c>
      <c r="B49" s="219" t="s">
        <v>282</v>
      </c>
      <c r="C49" s="220"/>
      <c r="D49" s="221">
        <v>4866.580966123404</v>
      </c>
      <c r="E49" s="222">
        <f t="shared" si="2"/>
        <v>0</v>
      </c>
      <c r="F49" s="223">
        <f>$C49*'Enrollment Projection'!$B$30</f>
        <v>0</v>
      </c>
      <c r="G49" s="221">
        <v>654.4437752761112</v>
      </c>
      <c r="H49" s="224" t="str">
        <f>IF('Enrollment Projection'!$B$30="","Must Complete 'Enrollment Projection' Tab",F49*G49)</f>
        <v>Must Complete 'Enrollment Projection' Tab</v>
      </c>
      <c r="I49" s="223">
        <f>$C49*'Enrollment Projection'!$B$34</f>
        <v>0</v>
      </c>
      <c r="J49" s="221">
        <v>178.48466598439393</v>
      </c>
      <c r="K49" s="224" t="str">
        <f>IF('Enrollment Projection'!$B$34="","Must Complete 'Enrollment Projection' Tab",I49*J49)</f>
        <v>Must Complete 'Enrollment Projection' Tab</v>
      </c>
      <c r="L49" s="223">
        <f>$C49*'Enrollment Projection'!$B$31</f>
        <v>0</v>
      </c>
      <c r="M49" s="221">
        <v>4462.1166496098485</v>
      </c>
      <c r="N49" s="224" t="str">
        <f>IF('Enrollment Projection'!$B$31="","Must Complete 'Enrollment Projection' Tab",L49*M49)</f>
        <v>Must Complete 'Enrollment Projection' Tab</v>
      </c>
      <c r="O49" s="223">
        <f>$C49*'Enrollment Projection'!$B$33</f>
        <v>0</v>
      </c>
      <c r="P49" s="221">
        <v>1784.8466598439397</v>
      </c>
      <c r="Q49" s="224" t="str">
        <f>IF('Enrollment Projection'!$B$33="","Must Complete 'Enrollment Projection' Tab",O49*P49)</f>
        <v>Must Complete 'Enrollment Projection' Tab</v>
      </c>
      <c r="R49" s="224" t="str">
        <f>IF(OR('Enrollment Projection'!$B$30="",'Enrollment Projection'!$B$31="",'Enrollment Projection'!$B$33="",'Enrollment Projection'!$B$34=""),"Must Complete 'Enrollment Projection' Tab",IF('School Information'!$A$13="","Must Complete 'School Information' Tab",ROUND(E49+H49+K49+N49+Q49,0)))</f>
        <v>Must Complete 'Enrollment Projection' Tab</v>
      </c>
      <c r="S49" s="225">
        <v>4550.0</v>
      </c>
      <c r="T49" s="221">
        <v>4550.0</v>
      </c>
      <c r="U49" s="226" t="str">
        <f>IF(OR('School Information'!$A$10="",'School Information'!$B$10=""),"Must Complete 'School Information' Tab",IF('School Information'!$B$10="No",$T49*C49,IF(AND('School Information'!$B$10="Yes",'School Information'!$A$10=$B49),$S49*C49,$T49*C49)))</f>
        <v>Must Complete 'School Information' Tab</v>
      </c>
      <c r="V49" s="227">
        <v>206.0</v>
      </c>
      <c r="W49" s="227">
        <f>IF('Enrollment Projection'!$B$31&gt;0,$C49*V49,0)</f>
        <v>0</v>
      </c>
      <c r="X49" s="227">
        <v>9.0</v>
      </c>
      <c r="Y49" s="226" t="str">
        <f>IF('Enrollment Projection'!$B$32="","Must Complete 'Enrollment Projection' Tab",IF('Enrollment Projection'!$B$32="Yes",$C49*X49,0))</f>
        <v>Must Complete 'Enrollment Projection' Tab</v>
      </c>
      <c r="Z49" s="227">
        <v>14.0</v>
      </c>
      <c r="AA49" s="226" t="str">
        <f>IF('Enrollment Projection'!$B$34="","Must Complete 'Enrollment Projection' Tab",IF(AND('Enrollment Projection'!$B$34&gt;0,SUM('Enrollment Projection'!$B$17:$B$20)&gt;0),$C49*Z49,0))</f>
        <v>Must Complete 'Enrollment Projection' Tab</v>
      </c>
      <c r="AB49" s="227">
        <v>385.0</v>
      </c>
      <c r="AC49" s="226" t="str">
        <f>IF('Enrollment Projection'!$B$38="","Must Complete 'Enrollment Projection' Tab",IF('Enrollment Projection'!$B$38&gt;=0.4,$C49*AB49,0))</f>
        <v>Must Complete 'Enrollment Projection' Tab</v>
      </c>
      <c r="AD49" s="227">
        <v>64.0</v>
      </c>
      <c r="AE49" s="227">
        <f t="shared" si="3"/>
        <v>0</v>
      </c>
      <c r="AF49" s="223">
        <f>$C49*'Enrollment Projection'!$B$37</f>
        <v>0</v>
      </c>
      <c r="AG49" s="227">
        <v>126.0</v>
      </c>
      <c r="AH49" s="226" t="str">
        <f>IF('Enrollment Projection'!$B$37="","Must Complete 'Enrollment Projection' Tab",AF49*AG49)</f>
        <v>Must Complete 'Enrollment Projection' Tab</v>
      </c>
    </row>
    <row r="50" ht="25.5" customHeight="1">
      <c r="A50" s="228">
        <v>45.0</v>
      </c>
      <c r="B50" s="229" t="s">
        <v>283</v>
      </c>
      <c r="C50" s="230"/>
      <c r="D50" s="231">
        <v>2394.420884052818</v>
      </c>
      <c r="E50" s="232">
        <f t="shared" si="2"/>
        <v>0</v>
      </c>
      <c r="F50" s="233">
        <f>$C50*'Enrollment Projection'!$B$30</f>
        <v>0</v>
      </c>
      <c r="G50" s="231">
        <v>269.0401413256691</v>
      </c>
      <c r="H50" s="234" t="str">
        <f>IF('Enrollment Projection'!$B$30="","Must Complete 'Enrollment Projection' Tab",F50*G50)</f>
        <v>Must Complete 'Enrollment Projection' Tab</v>
      </c>
      <c r="I50" s="233">
        <f>$C50*'Enrollment Projection'!$B$34</f>
        <v>0</v>
      </c>
      <c r="J50" s="231">
        <v>73.37458399790975</v>
      </c>
      <c r="K50" s="234" t="str">
        <f>IF('Enrollment Projection'!$B$34="","Must Complete 'Enrollment Projection' Tab",I50*J50)</f>
        <v>Must Complete 'Enrollment Projection' Tab</v>
      </c>
      <c r="L50" s="233">
        <f>$C50*'Enrollment Projection'!$B$31</f>
        <v>0</v>
      </c>
      <c r="M50" s="231">
        <v>1834.3645999477437</v>
      </c>
      <c r="N50" s="234" t="str">
        <f>IF('Enrollment Projection'!$B$31="","Must Complete 'Enrollment Projection' Tab",L50*M50)</f>
        <v>Must Complete 'Enrollment Projection' Tab</v>
      </c>
      <c r="O50" s="233">
        <f>$C50*'Enrollment Projection'!$B$33</f>
        <v>0</v>
      </c>
      <c r="P50" s="231">
        <v>733.7458399790974</v>
      </c>
      <c r="Q50" s="234" t="str">
        <f>IF('Enrollment Projection'!$B$33="","Must Complete 'Enrollment Projection' Tab",O50*P50)</f>
        <v>Must Complete 'Enrollment Projection' Tab</v>
      </c>
      <c r="R50" s="234" t="str">
        <f>IF(OR('Enrollment Projection'!$B$30="",'Enrollment Projection'!$B$31="",'Enrollment Projection'!$B$33="",'Enrollment Projection'!$B$34=""),"Must Complete 'Enrollment Projection' Tab",IF('School Information'!$A$13="","Must Complete 'School Information' Tab",ROUND(E50+H50+K50+N50+Q50,0)))</f>
        <v>Must Complete 'Enrollment Projection' Tab</v>
      </c>
      <c r="S50" s="235">
        <v>13158.0</v>
      </c>
      <c r="T50" s="231">
        <v>14847.0</v>
      </c>
      <c r="U50" s="236" t="str">
        <f>IF(OR('School Information'!$A$10="",'School Information'!$B$10=""),"Must Complete 'School Information' Tab",IF('School Information'!$B$10="No",$T50*C50,IF(AND('School Information'!$B$10="Yes",'School Information'!$A$10=$B50),$S50*C50,$T50*C50)))</f>
        <v>Must Complete 'School Information' Tab</v>
      </c>
      <c r="V50" s="237">
        <v>201.0</v>
      </c>
      <c r="W50" s="237">
        <f>IF('Enrollment Projection'!$B$31&gt;0,$C50*V50,0)</f>
        <v>0</v>
      </c>
      <c r="X50" s="237">
        <v>6.0</v>
      </c>
      <c r="Y50" s="236" t="str">
        <f>IF('Enrollment Projection'!$B$32="","Must Complete 'Enrollment Projection' Tab",IF('Enrollment Projection'!$B$32="Yes",$C50*X50,0))</f>
        <v>Must Complete 'Enrollment Projection' Tab</v>
      </c>
      <c r="Z50" s="237">
        <v>2.0</v>
      </c>
      <c r="AA50" s="236" t="str">
        <f>IF('Enrollment Projection'!$B$34="","Must Complete 'Enrollment Projection' Tab",IF(AND('Enrollment Projection'!$B$34&gt;0,SUM('Enrollment Projection'!$B$17:$B$20)&gt;0),$C50*Z50,0))</f>
        <v>Must Complete 'Enrollment Projection' Tab</v>
      </c>
      <c r="AB50" s="237">
        <v>175.0</v>
      </c>
      <c r="AC50" s="236" t="str">
        <f>IF('Enrollment Projection'!$B$38="","Must Complete 'Enrollment Projection' Tab",IF('Enrollment Projection'!$B$38&gt;=0.4,$C50*AB50,0))</f>
        <v>Must Complete 'Enrollment Projection' Tab</v>
      </c>
      <c r="AD50" s="237">
        <v>51.0</v>
      </c>
      <c r="AE50" s="237">
        <f t="shared" si="3"/>
        <v>0</v>
      </c>
      <c r="AF50" s="233">
        <f>$C50*'Enrollment Projection'!$B$37</f>
        <v>0</v>
      </c>
      <c r="AG50" s="237">
        <v>126.0</v>
      </c>
      <c r="AH50" s="236" t="str">
        <f>IF('Enrollment Projection'!$B$37="","Must Complete 'Enrollment Projection' Tab",AF50*AG50)</f>
        <v>Must Complete 'Enrollment Projection' Tab</v>
      </c>
    </row>
    <row r="51" ht="25.5" customHeight="1">
      <c r="A51" s="208">
        <v>46.0</v>
      </c>
      <c r="B51" s="209" t="s">
        <v>284</v>
      </c>
      <c r="C51" s="210"/>
      <c r="D51" s="211">
        <v>5895.873042045989</v>
      </c>
      <c r="E51" s="212">
        <f t="shared" si="2"/>
        <v>0</v>
      </c>
      <c r="F51" s="213">
        <f>$C51*'Enrollment Projection'!$B$30</f>
        <v>0</v>
      </c>
      <c r="G51" s="211">
        <v>731.3099366658478</v>
      </c>
      <c r="H51" s="214" t="str">
        <f>IF('Enrollment Projection'!$B$30="","Must Complete 'Enrollment Projection' Tab",F51*G51)</f>
        <v>Must Complete 'Enrollment Projection' Tab</v>
      </c>
      <c r="I51" s="213">
        <f>$C51*'Enrollment Projection'!$B$34</f>
        <v>0</v>
      </c>
      <c r="J51" s="211">
        <v>199.4481645452312</v>
      </c>
      <c r="K51" s="214" t="str">
        <f>IF('Enrollment Projection'!$B$34="","Must Complete 'Enrollment Projection' Tab",I51*J51)</f>
        <v>Must Complete 'Enrollment Projection' Tab</v>
      </c>
      <c r="L51" s="213">
        <f>$C51*'Enrollment Projection'!$B$31</f>
        <v>0</v>
      </c>
      <c r="M51" s="211">
        <v>4986.204113630781</v>
      </c>
      <c r="N51" s="214" t="str">
        <f>IF('Enrollment Projection'!$B$31="","Must Complete 'Enrollment Projection' Tab",L51*M51)</f>
        <v>Must Complete 'Enrollment Projection' Tab</v>
      </c>
      <c r="O51" s="213">
        <f>$C51*'Enrollment Projection'!$B$33</f>
        <v>0</v>
      </c>
      <c r="P51" s="211">
        <v>1994.4816454523123</v>
      </c>
      <c r="Q51" s="214" t="str">
        <f>IF('Enrollment Projection'!$B$33="","Must Complete 'Enrollment Projection' Tab",O51*P51)</f>
        <v>Must Complete 'Enrollment Projection' Tab</v>
      </c>
      <c r="R51" s="214" t="str">
        <f>IF(OR('Enrollment Projection'!$B$30="",'Enrollment Projection'!$B$31="",'Enrollment Projection'!$B$33="",'Enrollment Projection'!$B$34=""),"Must Complete 'Enrollment Projection' Tab",IF('School Information'!$A$13="","Must Complete 'School Information' Tab",ROUND(E51+H51+K51+N51+Q51,0)))</f>
        <v>Must Complete 'Enrollment Projection' Tab</v>
      </c>
      <c r="S51" s="215">
        <v>2217.0</v>
      </c>
      <c r="T51" s="211">
        <v>3751.0</v>
      </c>
      <c r="U51" s="216" t="str">
        <f>IF(OR('School Information'!$A$10="",'School Information'!$B$10=""),"Must Complete 'School Information' Tab",IF('School Information'!$B$10="No",$T51*C51,IF(AND('School Information'!$B$10="Yes",'School Information'!$A$10=$B51),$S51*C51,$T51*C51)))</f>
        <v>Must Complete 'School Information' Tab</v>
      </c>
      <c r="V51" s="217">
        <v>255.0</v>
      </c>
      <c r="W51" s="217">
        <f>IF('Enrollment Projection'!$B$31&gt;0,$C51*V51,0)</f>
        <v>0</v>
      </c>
      <c r="X51" s="217">
        <v>13.0</v>
      </c>
      <c r="Y51" s="216" t="str">
        <f>IF('Enrollment Projection'!$B$32="","Must Complete 'Enrollment Projection' Tab",IF('Enrollment Projection'!$B$32="Yes",$C51*X51,0))</f>
        <v>Must Complete 'Enrollment Projection' Tab</v>
      </c>
      <c r="Z51" s="217">
        <v>38.0</v>
      </c>
      <c r="AA51" s="216" t="str">
        <f>IF('Enrollment Projection'!$B$34="","Must Complete 'Enrollment Projection' Tab",IF(AND('Enrollment Projection'!$B$34&gt;0,SUM('Enrollment Projection'!$B$17:$B$20)&gt;0),$C51*Z51,0))</f>
        <v>Must Complete 'Enrollment Projection' Tab</v>
      </c>
      <c r="AB51" s="217">
        <v>811.0</v>
      </c>
      <c r="AC51" s="216" t="str">
        <f>IF('Enrollment Projection'!$B$38="","Must Complete 'Enrollment Projection' Tab",IF('Enrollment Projection'!$B$38&gt;=0.4,$C51*AB51,0))</f>
        <v>Must Complete 'Enrollment Projection' Tab</v>
      </c>
      <c r="AD51" s="217">
        <v>84.0</v>
      </c>
      <c r="AE51" s="217">
        <f t="shared" si="3"/>
        <v>0</v>
      </c>
      <c r="AF51" s="213">
        <f>$C51*'Enrollment Projection'!$B$37</f>
        <v>0</v>
      </c>
      <c r="AG51" s="217">
        <v>126.0</v>
      </c>
      <c r="AH51" s="216" t="str">
        <f>IF('Enrollment Projection'!$B$37="","Must Complete 'Enrollment Projection' Tab",AF51*AG51)</f>
        <v>Must Complete 'Enrollment Projection' Tab</v>
      </c>
    </row>
    <row r="52" ht="25.5" customHeight="1">
      <c r="A52" s="218">
        <v>47.0</v>
      </c>
      <c r="B52" s="219" t="s">
        <v>285</v>
      </c>
      <c r="C52" s="220"/>
      <c r="D52" s="221">
        <v>2525.945915348927</v>
      </c>
      <c r="E52" s="222">
        <f t="shared" si="2"/>
        <v>0</v>
      </c>
      <c r="F52" s="223">
        <f>$C52*'Enrollment Projection'!$B$30</f>
        <v>0</v>
      </c>
      <c r="G52" s="221">
        <v>260.98893858606624</v>
      </c>
      <c r="H52" s="224" t="str">
        <f>IF('Enrollment Projection'!$B$30="","Must Complete 'Enrollment Projection' Tab",F52*G52)</f>
        <v>Must Complete 'Enrollment Projection' Tab</v>
      </c>
      <c r="I52" s="223">
        <f>$C52*'Enrollment Projection'!$B$34</f>
        <v>0</v>
      </c>
      <c r="J52" s="221">
        <v>71.17880143256352</v>
      </c>
      <c r="K52" s="224" t="str">
        <f>IF('Enrollment Projection'!$B$34="","Must Complete 'Enrollment Projection' Tab",I52*J52)</f>
        <v>Must Complete 'Enrollment Projection' Tab</v>
      </c>
      <c r="L52" s="223">
        <f>$C52*'Enrollment Projection'!$B$31</f>
        <v>0</v>
      </c>
      <c r="M52" s="221">
        <v>1779.470035814088</v>
      </c>
      <c r="N52" s="224" t="str">
        <f>IF('Enrollment Projection'!$B$31="","Must Complete 'Enrollment Projection' Tab",L52*M52)</f>
        <v>Must Complete 'Enrollment Projection' Tab</v>
      </c>
      <c r="O52" s="223">
        <f>$C52*'Enrollment Projection'!$B$33</f>
        <v>0</v>
      </c>
      <c r="P52" s="221">
        <v>711.7880143256351</v>
      </c>
      <c r="Q52" s="224" t="str">
        <f>IF('Enrollment Projection'!$B$33="","Must Complete 'Enrollment Projection' Tab",O52*P52)</f>
        <v>Must Complete 'Enrollment Projection' Tab</v>
      </c>
      <c r="R52" s="224" t="str">
        <f>IF(OR('Enrollment Projection'!$B$30="",'Enrollment Projection'!$B$31="",'Enrollment Projection'!$B$33="",'Enrollment Projection'!$B$34=""),"Must Complete 'Enrollment Projection' Tab",IF('School Information'!$A$13="","Must Complete 'School Information' Tab",ROUND(E52+H52+K52+N52+Q52,0)))</f>
        <v>Must Complete 'Enrollment Projection' Tab</v>
      </c>
      <c r="S52" s="225">
        <v>13769.0</v>
      </c>
      <c r="T52" s="221">
        <v>15117.0</v>
      </c>
      <c r="U52" s="226" t="str">
        <f>IF(OR('School Information'!$A$10="",'School Information'!$B$10=""),"Must Complete 'School Information' Tab",IF('School Information'!$B$10="No",$T52*C52,IF(AND('School Information'!$B$10="Yes",'School Information'!$A$10=$B52),$S52*C52,$T52*C52)))</f>
        <v>Must Complete 'School Information' Tab</v>
      </c>
      <c r="V52" s="227">
        <v>219.0</v>
      </c>
      <c r="W52" s="227">
        <f>IF('Enrollment Projection'!$B$31&gt;0,$C52*V52,0)</f>
        <v>0</v>
      </c>
      <c r="X52" s="227">
        <v>9.0</v>
      </c>
      <c r="Y52" s="226" t="str">
        <f>IF('Enrollment Projection'!$B$32="","Must Complete 'Enrollment Projection' Tab",IF('Enrollment Projection'!$B$32="Yes",$C52*X52,0))</f>
        <v>Must Complete 'Enrollment Projection' Tab</v>
      </c>
      <c r="Z52" s="227">
        <v>24.0</v>
      </c>
      <c r="AA52" s="226" t="str">
        <f>IF('Enrollment Projection'!$B$34="","Must Complete 'Enrollment Projection' Tab",IF(AND('Enrollment Projection'!$B$34&gt;0,SUM('Enrollment Projection'!$B$17:$B$20)&gt;0),$C52*Z52,0))</f>
        <v>Must Complete 'Enrollment Projection' Tab</v>
      </c>
      <c r="AB52" s="227">
        <v>283.0</v>
      </c>
      <c r="AC52" s="226" t="str">
        <f>IF('Enrollment Projection'!$B$38="","Must Complete 'Enrollment Projection' Tab",IF('Enrollment Projection'!$B$38&gt;=0.4,$C52*AB52,0))</f>
        <v>Must Complete 'Enrollment Projection' Tab</v>
      </c>
      <c r="AD52" s="227">
        <v>53.0</v>
      </c>
      <c r="AE52" s="227">
        <f t="shared" si="3"/>
        <v>0</v>
      </c>
      <c r="AF52" s="223">
        <f>$C52*'Enrollment Projection'!$B$37</f>
        <v>0</v>
      </c>
      <c r="AG52" s="227">
        <v>126.0</v>
      </c>
      <c r="AH52" s="226" t="str">
        <f>IF('Enrollment Projection'!$B$37="","Must Complete 'Enrollment Projection' Tab",AF52*AG52)</f>
        <v>Must Complete 'Enrollment Projection' Tab</v>
      </c>
    </row>
    <row r="53" ht="25.5" customHeight="1">
      <c r="A53" s="218">
        <v>48.0</v>
      </c>
      <c r="B53" s="219" t="s">
        <v>286</v>
      </c>
      <c r="C53" s="220"/>
      <c r="D53" s="221">
        <v>3872.9902068417914</v>
      </c>
      <c r="E53" s="222">
        <f t="shared" si="2"/>
        <v>0</v>
      </c>
      <c r="F53" s="223">
        <f>$C53*'Enrollment Projection'!$B$30</f>
        <v>0</v>
      </c>
      <c r="G53" s="221">
        <v>502.9735922941848</v>
      </c>
      <c r="H53" s="224" t="str">
        <f>IF('Enrollment Projection'!$B$30="","Must Complete 'Enrollment Projection' Tab",F53*G53)</f>
        <v>Must Complete 'Enrollment Projection' Tab</v>
      </c>
      <c r="I53" s="223">
        <f>$C53*'Enrollment Projection'!$B$34</f>
        <v>0</v>
      </c>
      <c r="J53" s="221">
        <v>137.17461608023223</v>
      </c>
      <c r="K53" s="224" t="str">
        <f>IF('Enrollment Projection'!$B$34="","Must Complete 'Enrollment Projection' Tab",I53*J53)</f>
        <v>Must Complete 'Enrollment Projection' Tab</v>
      </c>
      <c r="L53" s="223">
        <f>$C53*'Enrollment Projection'!$B$31</f>
        <v>0</v>
      </c>
      <c r="M53" s="221">
        <v>3429.365402005805</v>
      </c>
      <c r="N53" s="224" t="str">
        <f>IF('Enrollment Projection'!$B$31="","Must Complete 'Enrollment Projection' Tab",L53*M53)</f>
        <v>Must Complete 'Enrollment Projection' Tab</v>
      </c>
      <c r="O53" s="223">
        <f>$C53*'Enrollment Projection'!$B$33</f>
        <v>0</v>
      </c>
      <c r="P53" s="221">
        <v>1371.7461608023218</v>
      </c>
      <c r="Q53" s="224" t="str">
        <f>IF('Enrollment Projection'!$B$33="","Must Complete 'Enrollment Projection' Tab",O53*P53)</f>
        <v>Must Complete 'Enrollment Projection' Tab</v>
      </c>
      <c r="R53" s="224" t="str">
        <f>IF(OR('Enrollment Projection'!$B$30="",'Enrollment Projection'!$B$31="",'Enrollment Projection'!$B$33="",'Enrollment Projection'!$B$34=""),"Must Complete 'Enrollment Projection' Tab",IF('School Information'!$A$13="","Must Complete 'School Information' Tab",ROUND(E53+H53+K53+N53+Q53,0)))</f>
        <v>Must Complete 'Enrollment Projection' Tab</v>
      </c>
      <c r="S53" s="225">
        <v>9784.0</v>
      </c>
      <c r="T53" s="221">
        <v>12572.0</v>
      </c>
      <c r="U53" s="226" t="str">
        <f>IF(OR('School Information'!$A$10="",'School Information'!$B$10=""),"Must Complete 'School Information' Tab",IF('School Information'!$B$10="No",$T53*C53,IF(AND('School Information'!$B$10="Yes",'School Information'!$A$10=$B53),$S53*C53,$T53*C53)))</f>
        <v>Must Complete 'School Information' Tab</v>
      </c>
      <c r="V53" s="227">
        <v>212.0</v>
      </c>
      <c r="W53" s="227">
        <f>IF('Enrollment Projection'!$B$31&gt;0,$C53*V53,0)</f>
        <v>0</v>
      </c>
      <c r="X53" s="227">
        <v>9.0</v>
      </c>
      <c r="Y53" s="226" t="str">
        <f>IF('Enrollment Projection'!$B$32="","Must Complete 'Enrollment Projection' Tab",IF('Enrollment Projection'!$B$32="Yes",$C53*X53,0))</f>
        <v>Must Complete 'Enrollment Projection' Tab</v>
      </c>
      <c r="Z53" s="227">
        <v>27.0</v>
      </c>
      <c r="AA53" s="226" t="str">
        <f>IF('Enrollment Projection'!$B$34="","Must Complete 'Enrollment Projection' Tab",IF(AND('Enrollment Projection'!$B$34&gt;0,SUM('Enrollment Projection'!$B$17:$B$20)&gt;0),$C53*Z53,0))</f>
        <v>Must Complete 'Enrollment Projection' Tab</v>
      </c>
      <c r="AB53" s="227">
        <v>358.0</v>
      </c>
      <c r="AC53" s="226" t="str">
        <f>IF('Enrollment Projection'!$B$38="","Must Complete 'Enrollment Projection' Tab",IF('Enrollment Projection'!$B$38&gt;=0.4,$C53*AB53,0))</f>
        <v>Must Complete 'Enrollment Projection' Tab</v>
      </c>
      <c r="AD53" s="227">
        <v>55.0</v>
      </c>
      <c r="AE53" s="227">
        <f t="shared" si="3"/>
        <v>0</v>
      </c>
      <c r="AF53" s="223">
        <f>$C53*'Enrollment Projection'!$B$37</f>
        <v>0</v>
      </c>
      <c r="AG53" s="227">
        <v>126.0</v>
      </c>
      <c r="AH53" s="226" t="str">
        <f>IF('Enrollment Projection'!$B$37="","Must Complete 'Enrollment Projection' Tab",AF53*AG53)</f>
        <v>Must Complete 'Enrollment Projection' Tab</v>
      </c>
    </row>
    <row r="54" ht="25.5" customHeight="1">
      <c r="A54" s="218">
        <v>49.0</v>
      </c>
      <c r="B54" s="219" t="s">
        <v>287</v>
      </c>
      <c r="C54" s="220"/>
      <c r="D54" s="221">
        <v>4834.63895375634</v>
      </c>
      <c r="E54" s="222">
        <f t="shared" si="2"/>
        <v>0</v>
      </c>
      <c r="F54" s="223">
        <f>$C54*'Enrollment Projection'!$B$30</f>
        <v>0</v>
      </c>
      <c r="G54" s="221">
        <v>658.3549298454637</v>
      </c>
      <c r="H54" s="224" t="str">
        <f>IF('Enrollment Projection'!$B$30="","Must Complete 'Enrollment Projection' Tab",F54*G54)</f>
        <v>Must Complete 'Enrollment Projection' Tab</v>
      </c>
      <c r="I54" s="223">
        <f>$C54*'Enrollment Projection'!$B$34</f>
        <v>0</v>
      </c>
      <c r="J54" s="221">
        <v>179.5513445033083</v>
      </c>
      <c r="K54" s="224" t="str">
        <f>IF('Enrollment Projection'!$B$34="","Must Complete 'Enrollment Projection' Tab",I54*J54)</f>
        <v>Must Complete 'Enrollment Projection' Tab</v>
      </c>
      <c r="L54" s="223">
        <f>$C54*'Enrollment Projection'!$B$31</f>
        <v>0</v>
      </c>
      <c r="M54" s="221">
        <v>4488.783612582707</v>
      </c>
      <c r="N54" s="224" t="str">
        <f>IF('Enrollment Projection'!$B$31="","Must Complete 'Enrollment Projection' Tab",L54*M54)</f>
        <v>Must Complete 'Enrollment Projection' Tab</v>
      </c>
      <c r="O54" s="223">
        <f>$C54*'Enrollment Projection'!$B$33</f>
        <v>0</v>
      </c>
      <c r="P54" s="221">
        <v>1795.5134450330825</v>
      </c>
      <c r="Q54" s="224" t="str">
        <f>IF('Enrollment Projection'!$B$33="","Must Complete 'Enrollment Projection' Tab",O54*P54)</f>
        <v>Must Complete 'Enrollment Projection' Tab</v>
      </c>
      <c r="R54" s="224" t="str">
        <f>IF(OR('Enrollment Projection'!$B$30="",'Enrollment Projection'!$B$31="",'Enrollment Projection'!$B$33="",'Enrollment Projection'!$B$34=""),"Must Complete 'Enrollment Projection' Tab",IF('School Information'!$A$13="","Must Complete 'School Information' Tab",ROUND(E54+H54+K54+N54+Q54,0)))</f>
        <v>Must Complete 'Enrollment Projection' Tab</v>
      </c>
      <c r="S54" s="225">
        <v>3445.0</v>
      </c>
      <c r="T54" s="221">
        <v>3445.0</v>
      </c>
      <c r="U54" s="226" t="str">
        <f>IF(OR('School Information'!$A$10="",'School Information'!$B$10=""),"Must Complete 'School Information' Tab",IF('School Information'!$B$10="No",$T54*C54,IF(AND('School Information'!$B$10="Yes",'School Information'!$A$10=$B54),$S54*C54,$T54*C54)))</f>
        <v>Must Complete 'School Information' Tab</v>
      </c>
      <c r="V54" s="227">
        <v>222.0</v>
      </c>
      <c r="W54" s="227">
        <f>IF('Enrollment Projection'!$B$31&gt;0,$C54*V54,0)</f>
        <v>0</v>
      </c>
      <c r="X54" s="227">
        <v>8.0</v>
      </c>
      <c r="Y54" s="226" t="str">
        <f>IF('Enrollment Projection'!$B$32="","Must Complete 'Enrollment Projection' Tab",IF('Enrollment Projection'!$B$32="Yes",$C54*X54,0))</f>
        <v>Must Complete 'Enrollment Projection' Tab</v>
      </c>
      <c r="Z54" s="227">
        <v>7.0</v>
      </c>
      <c r="AA54" s="226" t="str">
        <f>IF('Enrollment Projection'!$B$34="","Must Complete 'Enrollment Projection' Tab",IF(AND('Enrollment Projection'!$B$34&gt;0,SUM('Enrollment Projection'!$B$17:$B$20)&gt;0),$C54*Z54,0))</f>
        <v>Must Complete 'Enrollment Projection' Tab</v>
      </c>
      <c r="AB54" s="227">
        <v>552.0</v>
      </c>
      <c r="AC54" s="226" t="str">
        <f>IF('Enrollment Projection'!$B$38="","Must Complete 'Enrollment Projection' Tab",IF('Enrollment Projection'!$B$38&gt;=0.4,$C54*AB54,0))</f>
        <v>Must Complete 'Enrollment Projection' Tab</v>
      </c>
      <c r="AD54" s="227">
        <v>60.0</v>
      </c>
      <c r="AE54" s="227">
        <f t="shared" si="3"/>
        <v>0</v>
      </c>
      <c r="AF54" s="223">
        <f>$C54*'Enrollment Projection'!$B$37</f>
        <v>0</v>
      </c>
      <c r="AG54" s="227">
        <v>126.0</v>
      </c>
      <c r="AH54" s="226" t="str">
        <f>IF('Enrollment Projection'!$B$37="","Must Complete 'Enrollment Projection' Tab",AF54*AG54)</f>
        <v>Must Complete 'Enrollment Projection' Tab</v>
      </c>
    </row>
    <row r="55" ht="25.5" customHeight="1">
      <c r="A55" s="228">
        <v>50.0</v>
      </c>
      <c r="B55" s="229" t="s">
        <v>288</v>
      </c>
      <c r="C55" s="230"/>
      <c r="D55" s="231">
        <v>4707.275022586326</v>
      </c>
      <c r="E55" s="232">
        <f t="shared" si="2"/>
        <v>0</v>
      </c>
      <c r="F55" s="233">
        <f>$C55*'Enrollment Projection'!$B$30</f>
        <v>0</v>
      </c>
      <c r="G55" s="231">
        <v>638.6904652361037</v>
      </c>
      <c r="H55" s="234" t="str">
        <f>IF('Enrollment Projection'!$B$30="","Must Complete 'Enrollment Projection' Tab",F55*G55)</f>
        <v>Must Complete 'Enrollment Projection' Tab</v>
      </c>
      <c r="I55" s="233">
        <f>$C55*'Enrollment Projection'!$B$34</f>
        <v>0</v>
      </c>
      <c r="J55" s="231">
        <v>174.18830870075553</v>
      </c>
      <c r="K55" s="234" t="str">
        <f>IF('Enrollment Projection'!$B$34="","Must Complete 'Enrollment Projection' Tab",I55*J55)</f>
        <v>Must Complete 'Enrollment Projection' Tab</v>
      </c>
      <c r="L55" s="233">
        <f>$C55*'Enrollment Projection'!$B$31</f>
        <v>0</v>
      </c>
      <c r="M55" s="231">
        <v>4354.707717518888</v>
      </c>
      <c r="N55" s="234" t="str">
        <f>IF('Enrollment Projection'!$B$31="","Must Complete 'Enrollment Projection' Tab",L55*M55)</f>
        <v>Must Complete 'Enrollment Projection' Tab</v>
      </c>
      <c r="O55" s="233">
        <f>$C55*'Enrollment Projection'!$B$33</f>
        <v>0</v>
      </c>
      <c r="P55" s="231">
        <v>1741.883087007555</v>
      </c>
      <c r="Q55" s="234" t="str">
        <f>IF('Enrollment Projection'!$B$33="","Must Complete 'Enrollment Projection' Tab",O55*P55)</f>
        <v>Must Complete 'Enrollment Projection' Tab</v>
      </c>
      <c r="R55" s="234" t="str">
        <f>IF(OR('Enrollment Projection'!$B$30="",'Enrollment Projection'!$B$31="",'Enrollment Projection'!$B$33="",'Enrollment Projection'!$B$34=""),"Must Complete 'Enrollment Projection' Tab",IF('School Information'!$A$13="","Must Complete 'School Information' Tab",ROUND(E55+H55+K55+N55+Q55,0)))</f>
        <v>Must Complete 'Enrollment Projection' Tab</v>
      </c>
      <c r="S55" s="235">
        <v>3187.0</v>
      </c>
      <c r="T55" s="231">
        <v>4362.0</v>
      </c>
      <c r="U55" s="236" t="str">
        <f>IF(OR('School Information'!$A$10="",'School Information'!$B$10=""),"Must Complete 'School Information' Tab",IF('School Information'!$B$10="No",$T55*C55,IF(AND('School Information'!$B$10="Yes",'School Information'!$A$10=$B55),$S55*C55,$T55*C55)))</f>
        <v>Must Complete 'School Information' Tab</v>
      </c>
      <c r="V55" s="237">
        <v>213.0</v>
      </c>
      <c r="W55" s="237">
        <f>IF('Enrollment Projection'!$B$31&gt;0,$C55*V55,0)</f>
        <v>0</v>
      </c>
      <c r="X55" s="237">
        <v>6.0</v>
      </c>
      <c r="Y55" s="236" t="str">
        <f>IF('Enrollment Projection'!$B$32="","Must Complete 'Enrollment Projection' Tab",IF('Enrollment Projection'!$B$32="Yes",$C55*X55,0))</f>
        <v>Must Complete 'Enrollment Projection' Tab</v>
      </c>
      <c r="Z55" s="237">
        <v>16.0</v>
      </c>
      <c r="AA55" s="236" t="str">
        <f>IF('Enrollment Projection'!$B$34="","Must Complete 'Enrollment Projection' Tab",IF(AND('Enrollment Projection'!$B$34&gt;0,SUM('Enrollment Projection'!$B$17:$B$20)&gt;0),$C55*Z55,0))</f>
        <v>Must Complete 'Enrollment Projection' Tab</v>
      </c>
      <c r="AB55" s="237">
        <v>410.0</v>
      </c>
      <c r="AC55" s="236" t="str">
        <f>IF('Enrollment Projection'!$B$38="","Must Complete 'Enrollment Projection' Tab",IF('Enrollment Projection'!$B$38&gt;=0.4,$C55*AB55,0))</f>
        <v>Must Complete 'Enrollment Projection' Tab</v>
      </c>
      <c r="AD55" s="237">
        <v>62.0</v>
      </c>
      <c r="AE55" s="237">
        <f t="shared" si="3"/>
        <v>0</v>
      </c>
      <c r="AF55" s="233">
        <f>$C55*'Enrollment Projection'!$B$37</f>
        <v>0</v>
      </c>
      <c r="AG55" s="237">
        <v>126.0</v>
      </c>
      <c r="AH55" s="236" t="str">
        <f>IF('Enrollment Projection'!$B$37="","Must Complete 'Enrollment Projection' Tab",AF55*AG55)</f>
        <v>Must Complete 'Enrollment Projection' Tab</v>
      </c>
    </row>
    <row r="56" ht="25.5" customHeight="1">
      <c r="A56" s="208">
        <v>51.0</v>
      </c>
      <c r="B56" s="209" t="s">
        <v>289</v>
      </c>
      <c r="C56" s="210"/>
      <c r="D56" s="211">
        <v>4695.695585059897</v>
      </c>
      <c r="E56" s="212">
        <f t="shared" si="2"/>
        <v>0</v>
      </c>
      <c r="F56" s="213">
        <f>$C56*'Enrollment Projection'!$B$30</f>
        <v>0</v>
      </c>
      <c r="G56" s="211">
        <v>618.9389976118899</v>
      </c>
      <c r="H56" s="214" t="str">
        <f>IF('Enrollment Projection'!$B$30="","Must Complete 'Enrollment Projection' Tab",F56*G56)</f>
        <v>Must Complete 'Enrollment Projection' Tab</v>
      </c>
      <c r="I56" s="213">
        <f>$C56*'Enrollment Projection'!$B$34</f>
        <v>0</v>
      </c>
      <c r="J56" s="211">
        <v>168.80154480324273</v>
      </c>
      <c r="K56" s="214" t="str">
        <f>IF('Enrollment Projection'!$B$34="","Must Complete 'Enrollment Projection' Tab",I56*J56)</f>
        <v>Must Complete 'Enrollment Projection' Tab</v>
      </c>
      <c r="L56" s="213">
        <f>$C56*'Enrollment Projection'!$B$31</f>
        <v>0</v>
      </c>
      <c r="M56" s="211">
        <v>4220.038620081068</v>
      </c>
      <c r="N56" s="214" t="str">
        <f>IF('Enrollment Projection'!$B$31="","Must Complete 'Enrollment Projection' Tab",L56*M56)</f>
        <v>Must Complete 'Enrollment Projection' Tab</v>
      </c>
      <c r="O56" s="213">
        <f>$C56*'Enrollment Projection'!$B$33</f>
        <v>0</v>
      </c>
      <c r="P56" s="211">
        <v>1688.0154480324272</v>
      </c>
      <c r="Q56" s="214" t="str">
        <f>IF('Enrollment Projection'!$B$33="","Must Complete 'Enrollment Projection' Tab",O56*P56)</f>
        <v>Must Complete 'Enrollment Projection' Tab</v>
      </c>
      <c r="R56" s="214" t="str">
        <f>IF(OR('Enrollment Projection'!$B$30="",'Enrollment Projection'!$B$31="",'Enrollment Projection'!$B$33="",'Enrollment Projection'!$B$34=""),"Must Complete 'Enrollment Projection' Tab",IF('School Information'!$A$13="","Must Complete 'School Information' Tab",ROUND(E56+H56+K56+N56+Q56,0)))</f>
        <v>Must Complete 'Enrollment Projection' Tab</v>
      </c>
      <c r="S56" s="215">
        <v>5166.0</v>
      </c>
      <c r="T56" s="211">
        <v>5650.0</v>
      </c>
      <c r="U56" s="216" t="str">
        <f>IF(OR('School Information'!$A$10="",'School Information'!$B$10=""),"Must Complete 'School Information' Tab",IF('School Information'!$B$10="No",$T56*C56,IF(AND('School Information'!$B$10="Yes",'School Information'!$A$10=$B56),$S56*C56,$T56*C56)))</f>
        <v>Must Complete 'School Information' Tab</v>
      </c>
      <c r="V56" s="217">
        <v>230.0</v>
      </c>
      <c r="W56" s="217">
        <f>IF('Enrollment Projection'!$B$31&gt;0,$C56*V56,0)</f>
        <v>0</v>
      </c>
      <c r="X56" s="217">
        <v>7.0</v>
      </c>
      <c r="Y56" s="216" t="str">
        <f>IF('Enrollment Projection'!$B$32="","Must Complete 'Enrollment Projection' Tab",IF('Enrollment Projection'!$B$32="Yes",$C56*X56,0))</f>
        <v>Must Complete 'Enrollment Projection' Tab</v>
      </c>
      <c r="Z56" s="217">
        <v>48.0</v>
      </c>
      <c r="AA56" s="216" t="str">
        <f>IF('Enrollment Projection'!$B$34="","Must Complete 'Enrollment Projection' Tab",IF(AND('Enrollment Projection'!$B$34&gt;0,SUM('Enrollment Projection'!$B$17:$B$20)&gt;0),$C56*Z56,0))</f>
        <v>Must Complete 'Enrollment Projection' Tab</v>
      </c>
      <c r="AB56" s="217">
        <v>411.0</v>
      </c>
      <c r="AC56" s="216" t="str">
        <f>IF('Enrollment Projection'!$B$38="","Must Complete 'Enrollment Projection' Tab",IF('Enrollment Projection'!$B$38&gt;=0.4,$C56*AB56,0))</f>
        <v>Must Complete 'Enrollment Projection' Tab</v>
      </c>
      <c r="AD56" s="217">
        <v>64.0</v>
      </c>
      <c r="AE56" s="217">
        <f t="shared" si="3"/>
        <v>0</v>
      </c>
      <c r="AF56" s="213">
        <f>$C56*'Enrollment Projection'!$B$37</f>
        <v>0</v>
      </c>
      <c r="AG56" s="217">
        <v>126.0</v>
      </c>
      <c r="AH56" s="216" t="str">
        <f>IF('Enrollment Projection'!$B$37="","Must Complete 'Enrollment Projection' Tab",AF56*AG56)</f>
        <v>Must Complete 'Enrollment Projection' Tab</v>
      </c>
    </row>
    <row r="57" ht="25.5" customHeight="1">
      <c r="A57" s="218">
        <v>52.0</v>
      </c>
      <c r="B57" s="219" t="s">
        <v>290</v>
      </c>
      <c r="C57" s="220"/>
      <c r="D57" s="221">
        <v>4363.6319554066085</v>
      </c>
      <c r="E57" s="222">
        <f t="shared" si="2"/>
        <v>0</v>
      </c>
      <c r="F57" s="223">
        <f>$C57*'Enrollment Projection'!$B$30</f>
        <v>0</v>
      </c>
      <c r="G57" s="221">
        <v>589.2887888803152</v>
      </c>
      <c r="H57" s="224" t="str">
        <f>IF('Enrollment Projection'!$B$30="","Must Complete 'Enrollment Projection' Tab",F57*G57)</f>
        <v>Must Complete 'Enrollment Projection' Tab</v>
      </c>
      <c r="I57" s="223">
        <f>$C57*'Enrollment Projection'!$B$34</f>
        <v>0</v>
      </c>
      <c r="J57" s="221">
        <v>160.71512424008597</v>
      </c>
      <c r="K57" s="224" t="str">
        <f>IF('Enrollment Projection'!$B$34="","Must Complete 'Enrollment Projection' Tab",I57*J57)</f>
        <v>Must Complete 'Enrollment Projection' Tab</v>
      </c>
      <c r="L57" s="223">
        <f>$C57*'Enrollment Projection'!$B$31</f>
        <v>0</v>
      </c>
      <c r="M57" s="221">
        <v>4017.8781060021497</v>
      </c>
      <c r="N57" s="224" t="str">
        <f>IF('Enrollment Projection'!$B$31="","Must Complete 'Enrollment Projection' Tab",L57*M57)</f>
        <v>Must Complete 'Enrollment Projection' Tab</v>
      </c>
      <c r="O57" s="223">
        <f>$C57*'Enrollment Projection'!$B$33</f>
        <v>0</v>
      </c>
      <c r="P57" s="221">
        <v>1607.1512424008597</v>
      </c>
      <c r="Q57" s="224" t="str">
        <f>IF('Enrollment Projection'!$B$33="","Must Complete 'Enrollment Projection' Tab",O57*P57)</f>
        <v>Must Complete 'Enrollment Projection' Tab</v>
      </c>
      <c r="R57" s="224" t="str">
        <f>IF(OR('Enrollment Projection'!$B$30="",'Enrollment Projection'!$B$31="",'Enrollment Projection'!$B$33="",'Enrollment Projection'!$B$34=""),"Must Complete 'Enrollment Projection' Tab",IF('School Information'!$A$13="","Must Complete 'School Information' Tab",ROUND(E57+H57+K57+N57+Q57,0)))</f>
        <v>Must Complete 'Enrollment Projection' Tab</v>
      </c>
      <c r="S57" s="225">
        <v>6792.0</v>
      </c>
      <c r="T57" s="221">
        <v>7661.0</v>
      </c>
      <c r="U57" s="226" t="str">
        <f>IF(OR('School Information'!$A$10="",'School Information'!$B$10=""),"Must Complete 'School Information' Tab",IF('School Information'!$B$10="No",$T57*C57,IF(AND('School Information'!$B$10="Yes",'School Information'!$A$10=$B57),$S57*C57,$T57*C57)))</f>
        <v>Must Complete 'School Information' Tab</v>
      </c>
      <c r="V57" s="227">
        <v>227.0</v>
      </c>
      <c r="W57" s="227">
        <f>IF('Enrollment Projection'!$B$31&gt;0,$C57*V57,0)</f>
        <v>0</v>
      </c>
      <c r="X57" s="227">
        <v>5.0</v>
      </c>
      <c r="Y57" s="226" t="str">
        <f>IF('Enrollment Projection'!$B$32="","Must Complete 'Enrollment Projection' Tab",IF('Enrollment Projection'!$B$32="Yes",$C57*X57,0))</f>
        <v>Must Complete 'Enrollment Projection' Tab</v>
      </c>
      <c r="Z57" s="227">
        <v>6.0</v>
      </c>
      <c r="AA57" s="226" t="str">
        <f>IF('Enrollment Projection'!$B$34="","Must Complete 'Enrollment Projection' Tab",IF(AND('Enrollment Projection'!$B$34&gt;0,SUM('Enrollment Projection'!$B$17:$B$20)&gt;0),$C57*Z57,0))</f>
        <v>Must Complete 'Enrollment Projection' Tab</v>
      </c>
      <c r="AB57" s="227">
        <v>186.0</v>
      </c>
      <c r="AC57" s="226" t="str">
        <f>IF('Enrollment Projection'!$B$38="","Must Complete 'Enrollment Projection' Tab",IF('Enrollment Projection'!$B$38&gt;=0.4,$C57*AB57,0))</f>
        <v>Must Complete 'Enrollment Projection' Tab</v>
      </c>
      <c r="AD57" s="227">
        <v>43.0</v>
      </c>
      <c r="AE57" s="227">
        <f t="shared" si="3"/>
        <v>0</v>
      </c>
      <c r="AF57" s="223">
        <f>$C57*'Enrollment Projection'!$B$37</f>
        <v>0</v>
      </c>
      <c r="AG57" s="227">
        <v>126.0</v>
      </c>
      <c r="AH57" s="226" t="str">
        <f>IF('Enrollment Projection'!$B$37="","Must Complete 'Enrollment Projection' Tab",AF57*AG57)</f>
        <v>Must Complete 'Enrollment Projection' Tab</v>
      </c>
    </row>
    <row r="58" ht="25.5" customHeight="1">
      <c r="A58" s="218">
        <v>53.0</v>
      </c>
      <c r="B58" s="219" t="s">
        <v>291</v>
      </c>
      <c r="C58" s="220"/>
      <c r="D58" s="221">
        <v>5079.88316420138</v>
      </c>
      <c r="E58" s="222">
        <f t="shared" si="2"/>
        <v>0</v>
      </c>
      <c r="F58" s="223">
        <f>$C58*'Enrollment Projection'!$B$30</f>
        <v>0</v>
      </c>
      <c r="G58" s="221">
        <v>672.8626568196607</v>
      </c>
      <c r="H58" s="224" t="str">
        <f>IF('Enrollment Projection'!$B$30="","Must Complete 'Enrollment Projection' Tab",F58*G58)</f>
        <v>Must Complete 'Enrollment Projection' Tab</v>
      </c>
      <c r="I58" s="223">
        <f>$C58*'Enrollment Projection'!$B$34</f>
        <v>0</v>
      </c>
      <c r="J58" s="221">
        <v>183.50799731445292</v>
      </c>
      <c r="K58" s="224" t="str">
        <f>IF('Enrollment Projection'!$B$34="","Must Complete 'Enrollment Projection' Tab",I58*J58)</f>
        <v>Must Complete 'Enrollment Projection' Tab</v>
      </c>
      <c r="L58" s="223">
        <f>$C58*'Enrollment Projection'!$B$31</f>
        <v>0</v>
      </c>
      <c r="M58" s="221">
        <v>4587.699932861323</v>
      </c>
      <c r="N58" s="224" t="str">
        <f>IF('Enrollment Projection'!$B$31="","Must Complete 'Enrollment Projection' Tab",L58*M58)</f>
        <v>Must Complete 'Enrollment Projection' Tab</v>
      </c>
      <c r="O58" s="223">
        <f>$C58*'Enrollment Projection'!$B$33</f>
        <v>0</v>
      </c>
      <c r="P58" s="221">
        <v>1835.0799731445293</v>
      </c>
      <c r="Q58" s="224" t="str">
        <f>IF('Enrollment Projection'!$B$33="","Must Complete 'Enrollment Projection' Tab",O58*P58)</f>
        <v>Must Complete 'Enrollment Projection' Tab</v>
      </c>
      <c r="R58" s="224" t="str">
        <f>IF(OR('Enrollment Projection'!$B$30="",'Enrollment Projection'!$B$31="",'Enrollment Projection'!$B$33="",'Enrollment Projection'!$B$34=""),"Must Complete 'Enrollment Projection' Tab",IF('School Information'!$A$13="","Must Complete 'School Information' Tab",ROUND(E58+H58+K58+N58+Q58,0)))</f>
        <v>Must Complete 'Enrollment Projection' Tab</v>
      </c>
      <c r="S58" s="225">
        <v>3654.0</v>
      </c>
      <c r="T58" s="221">
        <v>4407.0</v>
      </c>
      <c r="U58" s="226" t="str">
        <f>IF(OR('School Information'!$A$10="",'School Information'!$B$10=""),"Must Complete 'School Information' Tab",IF('School Information'!$B$10="No",$T58*C58,IF(AND('School Information'!$B$10="Yes",'School Information'!$A$10=$B58),$S58*C58,$T58*C58)))</f>
        <v>Must Complete 'School Information' Tab</v>
      </c>
      <c r="V58" s="227">
        <v>213.0</v>
      </c>
      <c r="W58" s="227">
        <f>IF('Enrollment Projection'!$B$31&gt;0,$C58*V58,0)</f>
        <v>0</v>
      </c>
      <c r="X58" s="227">
        <v>6.0</v>
      </c>
      <c r="Y58" s="226" t="str">
        <f>IF('Enrollment Projection'!$B$32="","Must Complete 'Enrollment Projection' Tab",IF('Enrollment Projection'!$B$32="Yes",$C58*X58,0))</f>
        <v>Must Complete 'Enrollment Projection' Tab</v>
      </c>
      <c r="Z58" s="227">
        <v>0.0</v>
      </c>
      <c r="AA58" s="226" t="str">
        <f>IF('Enrollment Projection'!$B$34="","Must Complete 'Enrollment Projection' Tab",IF(AND('Enrollment Projection'!$B$34&gt;0,SUM('Enrollment Projection'!$B$17:$B$20)&gt;0),$C58*Z58,0))</f>
        <v>Must Complete 'Enrollment Projection' Tab</v>
      </c>
      <c r="AB58" s="227">
        <v>431.0</v>
      </c>
      <c r="AC58" s="226" t="str">
        <f>IF('Enrollment Projection'!$B$38="","Must Complete 'Enrollment Projection' Tab",IF('Enrollment Projection'!$B$38&gt;=0.4,$C58*AB58,0))</f>
        <v>Must Complete 'Enrollment Projection' Tab</v>
      </c>
      <c r="AD58" s="227">
        <v>57.0</v>
      </c>
      <c r="AE58" s="227">
        <f t="shared" si="3"/>
        <v>0</v>
      </c>
      <c r="AF58" s="223">
        <f>$C58*'Enrollment Projection'!$B$37</f>
        <v>0</v>
      </c>
      <c r="AG58" s="227">
        <v>126.0</v>
      </c>
      <c r="AH58" s="226" t="str">
        <f>IF('Enrollment Projection'!$B$37="","Must Complete 'Enrollment Projection' Tab",AF58*AG58)</f>
        <v>Must Complete 'Enrollment Projection' Tab</v>
      </c>
    </row>
    <row r="59" ht="25.5" customHeight="1">
      <c r="A59" s="218">
        <v>54.0</v>
      </c>
      <c r="B59" s="219" t="s">
        <v>292</v>
      </c>
      <c r="C59" s="220"/>
      <c r="D59" s="221">
        <v>3949.45196535147</v>
      </c>
      <c r="E59" s="222">
        <f t="shared" si="2"/>
        <v>0</v>
      </c>
      <c r="F59" s="223">
        <f>$C59*'Enrollment Projection'!$B$30</f>
        <v>0</v>
      </c>
      <c r="G59" s="221">
        <v>492.6513212662121</v>
      </c>
      <c r="H59" s="224" t="str">
        <f>IF('Enrollment Projection'!$B$30="","Must Complete 'Enrollment Projection' Tab",F59*G59)</f>
        <v>Must Complete 'Enrollment Projection' Tab</v>
      </c>
      <c r="I59" s="223">
        <f>$C59*'Enrollment Projection'!$B$34</f>
        <v>0</v>
      </c>
      <c r="J59" s="221">
        <v>134.35945125442151</v>
      </c>
      <c r="K59" s="224" t="str">
        <f>IF('Enrollment Projection'!$B$34="","Must Complete 'Enrollment Projection' Tab",I59*J59)</f>
        <v>Must Complete 'Enrollment Projection' Tab</v>
      </c>
      <c r="L59" s="223">
        <f>$C59*'Enrollment Projection'!$B$31</f>
        <v>0</v>
      </c>
      <c r="M59" s="221">
        <v>3358.9862813605373</v>
      </c>
      <c r="N59" s="224" t="str">
        <f>IF('Enrollment Projection'!$B$31="","Must Complete 'Enrollment Projection' Tab",L59*M59)</f>
        <v>Must Complete 'Enrollment Projection' Tab</v>
      </c>
      <c r="O59" s="223">
        <f>$C59*'Enrollment Projection'!$B$33</f>
        <v>0</v>
      </c>
      <c r="P59" s="221">
        <v>1343.5945125442151</v>
      </c>
      <c r="Q59" s="224" t="str">
        <f>IF('Enrollment Projection'!$B$33="","Must Complete 'Enrollment Projection' Tab",O59*P59)</f>
        <v>Must Complete 'Enrollment Projection' Tab</v>
      </c>
      <c r="R59" s="224" t="str">
        <f>IF(OR('Enrollment Projection'!$B$30="",'Enrollment Projection'!$B$31="",'Enrollment Projection'!$B$33="",'Enrollment Projection'!$B$34=""),"Must Complete 'Enrollment Projection' Tab",IF('School Information'!$A$13="","Must Complete 'School Information' Tab",ROUND(E59+H59+K59+N59+Q59,0)))</f>
        <v>Must Complete 'Enrollment Projection' Tab</v>
      </c>
      <c r="S59" s="225">
        <v>8124.0</v>
      </c>
      <c r="T59" s="221">
        <v>8124.0</v>
      </c>
      <c r="U59" s="226" t="str">
        <f>IF(OR('School Information'!$A$10="",'School Information'!$B$10=""),"Must Complete 'School Information' Tab",IF('School Information'!$B$10="No",$T59*C59,IF(AND('School Information'!$B$10="Yes",'School Information'!$A$10=$B59),$S59*C59,$T59*C59)))</f>
        <v>Must Complete 'School Information' Tab</v>
      </c>
      <c r="V59" s="227">
        <v>377.0</v>
      </c>
      <c r="W59" s="227">
        <f>IF('Enrollment Projection'!$B$31&gt;0,$C59*V59,0)</f>
        <v>0</v>
      </c>
      <c r="X59" s="227">
        <v>39.0</v>
      </c>
      <c r="Y59" s="226" t="str">
        <f>IF('Enrollment Projection'!$B$32="","Must Complete 'Enrollment Projection' Tab",IF('Enrollment Projection'!$B$32="Yes",$C59*X59,0))</f>
        <v>Must Complete 'Enrollment Projection' Tab</v>
      </c>
      <c r="Z59" s="227">
        <v>471.0</v>
      </c>
      <c r="AA59" s="226" t="str">
        <f>IF('Enrollment Projection'!$B$34="","Must Complete 'Enrollment Projection' Tab",IF(AND('Enrollment Projection'!$B$34&gt;0,SUM('Enrollment Projection'!$B$17:$B$20)&gt;0),$C59*Z59,0))</f>
        <v>Must Complete 'Enrollment Projection' Tab</v>
      </c>
      <c r="AB59" s="227">
        <v>1337.0</v>
      </c>
      <c r="AC59" s="226" t="str">
        <f>IF('Enrollment Projection'!$B$38="","Must Complete 'Enrollment Projection' Tab",IF('Enrollment Projection'!$B$38&gt;=0.4,$C59*AB59,0))</f>
        <v>Must Complete 'Enrollment Projection' Tab</v>
      </c>
      <c r="AD59" s="227">
        <v>67.0</v>
      </c>
      <c r="AE59" s="227">
        <f t="shared" si="3"/>
        <v>0</v>
      </c>
      <c r="AF59" s="223">
        <f>$C59*'Enrollment Projection'!$B$37</f>
        <v>0</v>
      </c>
      <c r="AG59" s="227">
        <v>126.0</v>
      </c>
      <c r="AH59" s="226" t="str">
        <f>IF('Enrollment Projection'!$B$37="","Must Complete 'Enrollment Projection' Tab",AF59*AG59)</f>
        <v>Must Complete 'Enrollment Projection' Tab</v>
      </c>
    </row>
    <row r="60" ht="25.5" customHeight="1">
      <c r="A60" s="228">
        <v>55.0</v>
      </c>
      <c r="B60" s="229" t="s">
        <v>293</v>
      </c>
      <c r="C60" s="230"/>
      <c r="D60" s="231">
        <v>4251.3207670658885</v>
      </c>
      <c r="E60" s="232">
        <f t="shared" si="2"/>
        <v>0</v>
      </c>
      <c r="F60" s="233">
        <f>$C60*'Enrollment Projection'!$B$30</f>
        <v>0</v>
      </c>
      <c r="G60" s="231">
        <v>562.6509211708524</v>
      </c>
      <c r="H60" s="234" t="str">
        <f>IF('Enrollment Projection'!$B$30="","Must Complete 'Enrollment Projection' Tab",F60*G60)</f>
        <v>Must Complete 'Enrollment Projection' Tab</v>
      </c>
      <c r="I60" s="233">
        <f>$C60*'Enrollment Projection'!$B$34</f>
        <v>0</v>
      </c>
      <c r="J60" s="231">
        <v>153.4502512284143</v>
      </c>
      <c r="K60" s="234" t="str">
        <f>IF('Enrollment Projection'!$B$34="","Must Complete 'Enrollment Projection' Tab",I60*J60)</f>
        <v>Must Complete 'Enrollment Projection' Tab</v>
      </c>
      <c r="L60" s="233">
        <f>$C60*'Enrollment Projection'!$B$31</f>
        <v>0</v>
      </c>
      <c r="M60" s="231">
        <v>3836.2562807103573</v>
      </c>
      <c r="N60" s="234" t="str">
        <f>IF('Enrollment Projection'!$B$31="","Must Complete 'Enrollment Projection' Tab",L60*M60)</f>
        <v>Must Complete 'Enrollment Projection' Tab</v>
      </c>
      <c r="O60" s="233">
        <f>$C60*'Enrollment Projection'!$B$33</f>
        <v>0</v>
      </c>
      <c r="P60" s="231">
        <v>1534.5025122841428</v>
      </c>
      <c r="Q60" s="234" t="str">
        <f>IF('Enrollment Projection'!$B$33="","Must Complete 'Enrollment Projection' Tab",O60*P60)</f>
        <v>Must Complete 'Enrollment Projection' Tab</v>
      </c>
      <c r="R60" s="234" t="str">
        <f>IF(OR('Enrollment Projection'!$B$30="",'Enrollment Projection'!$B$31="",'Enrollment Projection'!$B$33="",'Enrollment Projection'!$B$34=""),"Must Complete 'Enrollment Projection' Tab",IF('School Information'!$A$13="","Must Complete 'School Information' Tab",ROUND(E60+H60+K60+N60+Q60,0)))</f>
        <v>Must Complete 'Enrollment Projection' Tab</v>
      </c>
      <c r="S60" s="235">
        <v>5094.0</v>
      </c>
      <c r="T60" s="231">
        <v>5094.0</v>
      </c>
      <c r="U60" s="236" t="str">
        <f>IF(OR('School Information'!$A$10="",'School Information'!$B$10=""),"Must Complete 'School Information' Tab",IF('School Information'!$B$10="No",$T60*C60,IF(AND('School Information'!$B$10="Yes",'School Information'!$A$10=$B60),$S60*C60,$T60*C60)))</f>
        <v>Must Complete 'School Information' Tab</v>
      </c>
      <c r="V60" s="237">
        <v>213.0</v>
      </c>
      <c r="W60" s="237">
        <f>IF('Enrollment Projection'!$B$31&gt;0,$C60*V60,0)</f>
        <v>0</v>
      </c>
      <c r="X60" s="237">
        <v>7.0</v>
      </c>
      <c r="Y60" s="236" t="str">
        <f>IF('Enrollment Projection'!$B$32="","Must Complete 'Enrollment Projection' Tab",IF('Enrollment Projection'!$B$32="Yes",$C60*X60,0))</f>
        <v>Must Complete 'Enrollment Projection' Tab</v>
      </c>
      <c r="Z60" s="237">
        <v>2.0</v>
      </c>
      <c r="AA60" s="236" t="str">
        <f>IF('Enrollment Projection'!$B$34="","Must Complete 'Enrollment Projection' Tab",IF(AND('Enrollment Projection'!$B$34&gt;0,SUM('Enrollment Projection'!$B$17:$B$20)&gt;0),$C60*Z60,0))</f>
        <v>Must Complete 'Enrollment Projection' Tab</v>
      </c>
      <c r="AB60" s="237">
        <v>402.0</v>
      </c>
      <c r="AC60" s="236" t="str">
        <f>IF('Enrollment Projection'!$B$38="","Must Complete 'Enrollment Projection' Tab",IF('Enrollment Projection'!$B$38&gt;=0.4,$C60*AB60,0))</f>
        <v>Must Complete 'Enrollment Projection' Tab</v>
      </c>
      <c r="AD60" s="237">
        <v>55.0</v>
      </c>
      <c r="AE60" s="237">
        <f t="shared" si="3"/>
        <v>0</v>
      </c>
      <c r="AF60" s="233">
        <f>$C60*'Enrollment Projection'!$B$37</f>
        <v>0</v>
      </c>
      <c r="AG60" s="237">
        <v>126.0</v>
      </c>
      <c r="AH60" s="236" t="str">
        <f>IF('Enrollment Projection'!$B$37="","Must Complete 'Enrollment Projection' Tab",AF60*AG60)</f>
        <v>Must Complete 'Enrollment Projection' Tab</v>
      </c>
    </row>
    <row r="61" ht="25.5" customHeight="1">
      <c r="A61" s="208">
        <v>56.0</v>
      </c>
      <c r="B61" s="209" t="s">
        <v>294</v>
      </c>
      <c r="C61" s="210"/>
      <c r="D61" s="211">
        <v>5131.754268443289</v>
      </c>
      <c r="E61" s="212">
        <f t="shared" si="2"/>
        <v>0</v>
      </c>
      <c r="F61" s="213">
        <f>$C61*'Enrollment Projection'!$B$30</f>
        <v>0</v>
      </c>
      <c r="G61" s="211">
        <v>680.111915528112</v>
      </c>
      <c r="H61" s="214" t="str">
        <f>IF('Enrollment Projection'!$B$30="","Must Complete 'Enrollment Projection' Tab",F61*G61)</f>
        <v>Must Complete 'Enrollment Projection' Tab</v>
      </c>
      <c r="I61" s="213">
        <f>$C61*'Enrollment Projection'!$B$34</f>
        <v>0</v>
      </c>
      <c r="J61" s="211">
        <v>185.48506787130327</v>
      </c>
      <c r="K61" s="214" t="str">
        <f>IF('Enrollment Projection'!$B$34="","Must Complete 'Enrollment Projection' Tab",I61*J61)</f>
        <v>Must Complete 'Enrollment Projection' Tab</v>
      </c>
      <c r="L61" s="213">
        <f>$C61*'Enrollment Projection'!$B$31</f>
        <v>0</v>
      </c>
      <c r="M61" s="211">
        <v>4637.126696782582</v>
      </c>
      <c r="N61" s="214" t="str">
        <f>IF('Enrollment Projection'!$B$31="","Must Complete 'Enrollment Projection' Tab",L61*M61)</f>
        <v>Must Complete 'Enrollment Projection' Tab</v>
      </c>
      <c r="O61" s="213">
        <f>$C61*'Enrollment Projection'!$B$33</f>
        <v>0</v>
      </c>
      <c r="P61" s="211">
        <v>1854.850678713033</v>
      </c>
      <c r="Q61" s="214" t="str">
        <f>IF('Enrollment Projection'!$B$33="","Must Complete 'Enrollment Projection' Tab",O61*P61)</f>
        <v>Must Complete 'Enrollment Projection' Tab</v>
      </c>
      <c r="R61" s="214" t="str">
        <f>IF(OR('Enrollment Projection'!$B$30="",'Enrollment Projection'!$B$31="",'Enrollment Projection'!$B$33="",'Enrollment Projection'!$B$34=""),"Must Complete 'Enrollment Projection' Tab",IF('School Information'!$A$13="","Must Complete 'School Information' Tab",ROUND(E61+H61+K61+N61+Q61,0)))</f>
        <v>Must Complete 'Enrollment Projection' Tab</v>
      </c>
      <c r="S61" s="215">
        <v>3828.0</v>
      </c>
      <c r="T61" s="211">
        <v>4705.0</v>
      </c>
      <c r="U61" s="216" t="str">
        <f>IF(OR('School Information'!$A$10="",'School Information'!$B$10=""),"Must Complete 'School Information' Tab",IF('School Information'!$B$10="No",$T61*C61,IF(AND('School Information'!$B$10="Yes",'School Information'!$A$10=$B61),$S61*C61,$T61*C61)))</f>
        <v>Must Complete 'School Information' Tab</v>
      </c>
      <c r="V61" s="217">
        <v>235.0</v>
      </c>
      <c r="W61" s="217">
        <f>IF('Enrollment Projection'!$B$31&gt;0,$C61*V61,0)</f>
        <v>0</v>
      </c>
      <c r="X61" s="217">
        <v>9.0</v>
      </c>
      <c r="Y61" s="216" t="str">
        <f>IF('Enrollment Projection'!$B$32="","Must Complete 'Enrollment Projection' Tab",IF('Enrollment Projection'!$B$32="Yes",$C61*X61,0))</f>
        <v>Must Complete 'Enrollment Projection' Tab</v>
      </c>
      <c r="Z61" s="217">
        <v>56.0</v>
      </c>
      <c r="AA61" s="216" t="str">
        <f>IF('Enrollment Projection'!$B$34="","Must Complete 'Enrollment Projection' Tab",IF(AND('Enrollment Projection'!$B$34&gt;0,SUM('Enrollment Projection'!$B$17:$B$20)&gt;0),$C61*Z61,0))</f>
        <v>Must Complete 'Enrollment Projection' Tab</v>
      </c>
      <c r="AB61" s="217">
        <v>688.0</v>
      </c>
      <c r="AC61" s="216" t="str">
        <f>IF('Enrollment Projection'!$B$38="","Must Complete 'Enrollment Projection' Tab",IF('Enrollment Projection'!$B$38&gt;=0.4,$C61*AB61,0))</f>
        <v>Must Complete 'Enrollment Projection' Tab</v>
      </c>
      <c r="AD61" s="217">
        <v>66.0</v>
      </c>
      <c r="AE61" s="217">
        <f t="shared" si="3"/>
        <v>0</v>
      </c>
      <c r="AF61" s="213">
        <f>$C61*'Enrollment Projection'!$B$37</f>
        <v>0</v>
      </c>
      <c r="AG61" s="217">
        <v>126.0</v>
      </c>
      <c r="AH61" s="216" t="str">
        <f>IF('Enrollment Projection'!$B$37="","Must Complete 'Enrollment Projection' Tab",AF61*AG61)</f>
        <v>Must Complete 'Enrollment Projection' Tab</v>
      </c>
    </row>
    <row r="62" ht="25.5" customHeight="1">
      <c r="A62" s="218">
        <v>57.0</v>
      </c>
      <c r="B62" s="219" t="s">
        <v>295</v>
      </c>
      <c r="C62" s="220"/>
      <c r="D62" s="221">
        <v>5219.938047396008</v>
      </c>
      <c r="E62" s="222">
        <f t="shared" si="2"/>
        <v>0</v>
      </c>
      <c r="F62" s="223">
        <f>$C62*'Enrollment Projection'!$B$30</f>
        <v>0</v>
      </c>
      <c r="G62" s="221">
        <v>697.1253356445131</v>
      </c>
      <c r="H62" s="224" t="str">
        <f>IF('Enrollment Projection'!$B$30="","Must Complete 'Enrollment Projection' Tab",F62*G62)</f>
        <v>Must Complete 'Enrollment Projection' Tab</v>
      </c>
      <c r="I62" s="223">
        <f>$C62*'Enrollment Projection'!$B$34</f>
        <v>0</v>
      </c>
      <c r="J62" s="221">
        <v>190.12509153941264</v>
      </c>
      <c r="K62" s="224" t="str">
        <f>IF('Enrollment Projection'!$B$34="","Must Complete 'Enrollment Projection' Tab",I62*J62)</f>
        <v>Must Complete 'Enrollment Projection' Tab</v>
      </c>
      <c r="L62" s="223">
        <f>$C62*'Enrollment Projection'!$B$31</f>
        <v>0</v>
      </c>
      <c r="M62" s="221">
        <v>4753.127288485315</v>
      </c>
      <c r="N62" s="224" t="str">
        <f>IF('Enrollment Projection'!$B$31="","Must Complete 'Enrollment Projection' Tab",L62*M62)</f>
        <v>Must Complete 'Enrollment Projection' Tab</v>
      </c>
      <c r="O62" s="223">
        <f>$C62*'Enrollment Projection'!$B$33</f>
        <v>0</v>
      </c>
      <c r="P62" s="221">
        <v>1901.2509153941264</v>
      </c>
      <c r="Q62" s="224" t="str">
        <f>IF('Enrollment Projection'!$B$33="","Must Complete 'Enrollment Projection' Tab",O62*P62)</f>
        <v>Must Complete 'Enrollment Projection' Tab</v>
      </c>
      <c r="R62" s="224" t="str">
        <f>IF(OR('Enrollment Projection'!$B$30="",'Enrollment Projection'!$B$31="",'Enrollment Projection'!$B$33="",'Enrollment Projection'!$B$34=""),"Must Complete 'Enrollment Projection' Tab",IF('School Information'!$A$13="","Must Complete 'School Information' Tab",ROUND(E62+H62+K62+N62+Q62,0)))</f>
        <v>Must Complete 'Enrollment Projection' Tab</v>
      </c>
      <c r="S62" s="225">
        <v>2934.0</v>
      </c>
      <c r="T62" s="221">
        <v>2934.0</v>
      </c>
      <c r="U62" s="226" t="str">
        <f>IF(OR('School Information'!$A$10="",'School Information'!$B$10=""),"Must Complete 'School Information' Tab",IF('School Information'!$B$10="No",$T62*C62,IF(AND('School Information'!$B$10="Yes",'School Information'!$A$10=$B62),$S62*C62,$T62*C62)))</f>
        <v>Must Complete 'School Information' Tab</v>
      </c>
      <c r="V62" s="227">
        <v>210.0</v>
      </c>
      <c r="W62" s="227">
        <f>IF('Enrollment Projection'!$B$31&gt;0,$C62*V62,0)</f>
        <v>0</v>
      </c>
      <c r="X62" s="227">
        <v>8.0</v>
      </c>
      <c r="Y62" s="226" t="str">
        <f>IF('Enrollment Projection'!$B$32="","Must Complete 'Enrollment Projection' Tab",IF('Enrollment Projection'!$B$32="Yes",$C62*X62,0))</f>
        <v>Must Complete 'Enrollment Projection' Tab</v>
      </c>
      <c r="Z62" s="227">
        <v>11.0</v>
      </c>
      <c r="AA62" s="226" t="str">
        <f>IF('Enrollment Projection'!$B$34="","Must Complete 'Enrollment Projection' Tab",IF(AND('Enrollment Projection'!$B$34&gt;0,SUM('Enrollment Projection'!$B$17:$B$20)&gt;0),$C62*Z62,0))</f>
        <v>Must Complete 'Enrollment Projection' Tab</v>
      </c>
      <c r="AB62" s="227">
        <v>317.0</v>
      </c>
      <c r="AC62" s="226" t="str">
        <f>IF('Enrollment Projection'!$B$38="","Must Complete 'Enrollment Projection' Tab",IF('Enrollment Projection'!$B$38&gt;=0.4,$C62*AB62,0))</f>
        <v>Must Complete 'Enrollment Projection' Tab</v>
      </c>
      <c r="AD62" s="227">
        <v>52.0</v>
      </c>
      <c r="AE62" s="227">
        <f t="shared" si="3"/>
        <v>0</v>
      </c>
      <c r="AF62" s="223">
        <f>$C62*'Enrollment Projection'!$B$37</f>
        <v>0</v>
      </c>
      <c r="AG62" s="227">
        <v>126.0</v>
      </c>
      <c r="AH62" s="226" t="str">
        <f>IF('Enrollment Projection'!$B$37="","Must Complete 'Enrollment Projection' Tab",AF62*AG62)</f>
        <v>Must Complete 'Enrollment Projection' Tab</v>
      </c>
    </row>
    <row r="63" ht="25.5" customHeight="1">
      <c r="A63" s="218">
        <v>58.0</v>
      </c>
      <c r="B63" s="219" t="s">
        <v>296</v>
      </c>
      <c r="C63" s="220"/>
      <c r="D63" s="221">
        <v>5402.477254373622</v>
      </c>
      <c r="E63" s="222">
        <f t="shared" si="2"/>
        <v>0</v>
      </c>
      <c r="F63" s="223">
        <f>$C63*'Enrollment Projection'!$B$30</f>
        <v>0</v>
      </c>
      <c r="G63" s="221">
        <v>716.2673672535522</v>
      </c>
      <c r="H63" s="224" t="str">
        <f>IF('Enrollment Projection'!$B$30="","Must Complete 'Enrollment Projection' Tab",F63*G63)</f>
        <v>Must Complete 'Enrollment Projection' Tab</v>
      </c>
      <c r="I63" s="223">
        <f>$C63*'Enrollment Projection'!$B$34</f>
        <v>0</v>
      </c>
      <c r="J63" s="221">
        <v>195.34564561460513</v>
      </c>
      <c r="K63" s="224" t="str">
        <f>IF('Enrollment Projection'!$B$34="","Must Complete 'Enrollment Projection' Tab",I63*J63)</f>
        <v>Must Complete 'Enrollment Projection' Tab</v>
      </c>
      <c r="L63" s="223">
        <f>$C63*'Enrollment Projection'!$B$31</f>
        <v>0</v>
      </c>
      <c r="M63" s="221">
        <v>4883.641140365128</v>
      </c>
      <c r="N63" s="224" t="str">
        <f>IF('Enrollment Projection'!$B$31="","Must Complete 'Enrollment Projection' Tab",L63*M63)</f>
        <v>Must Complete 'Enrollment Projection' Tab</v>
      </c>
      <c r="O63" s="223">
        <f>$C63*'Enrollment Projection'!$B$33</f>
        <v>0</v>
      </c>
      <c r="P63" s="221">
        <v>1953.4564561460513</v>
      </c>
      <c r="Q63" s="224" t="str">
        <f>IF('Enrollment Projection'!$B$33="","Must Complete 'Enrollment Projection' Tab",O63*P63)</f>
        <v>Must Complete 'Enrollment Projection' Tab</v>
      </c>
      <c r="R63" s="224" t="str">
        <f>IF(OR('Enrollment Projection'!$B$30="",'Enrollment Projection'!$B$31="",'Enrollment Projection'!$B$33="",'Enrollment Projection'!$B$34=""),"Must Complete 'Enrollment Projection' Tab",IF('School Information'!$A$13="","Must Complete 'School Information' Tab",ROUND(E63+H63+K63+N63+Q63,0)))</f>
        <v>Must Complete 'Enrollment Projection' Tab</v>
      </c>
      <c r="S63" s="225">
        <v>2782.0</v>
      </c>
      <c r="T63" s="221">
        <v>3309.0</v>
      </c>
      <c r="U63" s="226" t="str">
        <f>IF(OR('School Information'!$A$10="",'School Information'!$B$10=""),"Must Complete 'School Information' Tab",IF('School Information'!$B$10="No",$T63*C63,IF(AND('School Information'!$B$10="Yes",'School Information'!$A$10=$B63),$S63*C63,$T63*C63)))</f>
        <v>Must Complete 'School Information' Tab</v>
      </c>
      <c r="V63" s="227">
        <v>221.0</v>
      </c>
      <c r="W63" s="227">
        <f>IF('Enrollment Projection'!$B$31&gt;0,$C63*V63,0)</f>
        <v>0</v>
      </c>
      <c r="X63" s="227">
        <v>9.0</v>
      </c>
      <c r="Y63" s="226" t="str">
        <f>IF('Enrollment Projection'!$B$32="","Must Complete 'Enrollment Projection' Tab",IF('Enrollment Projection'!$B$32="Yes",$C63*X63,0))</f>
        <v>Must Complete 'Enrollment Projection' Tab</v>
      </c>
      <c r="Z63" s="227">
        <v>8.0</v>
      </c>
      <c r="AA63" s="226" t="str">
        <f>IF('Enrollment Projection'!$B$34="","Must Complete 'Enrollment Projection' Tab",IF(AND('Enrollment Projection'!$B$34&gt;0,SUM('Enrollment Projection'!$B$17:$B$20)&gt;0),$C63*Z63,0))</f>
        <v>Must Complete 'Enrollment Projection' Tab</v>
      </c>
      <c r="AB63" s="227">
        <v>262.0</v>
      </c>
      <c r="AC63" s="226" t="str">
        <f>IF('Enrollment Projection'!$B$38="","Must Complete 'Enrollment Projection' Tab",IF('Enrollment Projection'!$B$38&gt;=0.4,$C63*AB63,0))</f>
        <v>Must Complete 'Enrollment Projection' Tab</v>
      </c>
      <c r="AD63" s="227">
        <v>57.0</v>
      </c>
      <c r="AE63" s="227">
        <f t="shared" si="3"/>
        <v>0</v>
      </c>
      <c r="AF63" s="223">
        <f>$C63*'Enrollment Projection'!$B$37</f>
        <v>0</v>
      </c>
      <c r="AG63" s="227">
        <v>126.0</v>
      </c>
      <c r="AH63" s="226" t="str">
        <f>IF('Enrollment Projection'!$B$37="","Must Complete 'Enrollment Projection' Tab",AF63*AG63)</f>
        <v>Must Complete 'Enrollment Projection' Tab</v>
      </c>
    </row>
    <row r="64" ht="25.5" customHeight="1">
      <c r="A64" s="218">
        <v>59.0</v>
      </c>
      <c r="B64" s="219" t="s">
        <v>297</v>
      </c>
      <c r="C64" s="220"/>
      <c r="D64" s="221">
        <v>5528.716271367135</v>
      </c>
      <c r="E64" s="222">
        <f t="shared" si="2"/>
        <v>0</v>
      </c>
      <c r="F64" s="223">
        <f>$C64*'Enrollment Projection'!$B$30</f>
        <v>0</v>
      </c>
      <c r="G64" s="221">
        <v>783.7543341999207</v>
      </c>
      <c r="H64" s="224" t="str">
        <f>IF('Enrollment Projection'!$B$30="","Must Complete 'Enrollment Projection' Tab",F64*G64)</f>
        <v>Must Complete 'Enrollment Projection' Tab</v>
      </c>
      <c r="I64" s="223">
        <f>$C64*'Enrollment Projection'!$B$34</f>
        <v>0</v>
      </c>
      <c r="J64" s="221">
        <v>213.75118205452387</v>
      </c>
      <c r="K64" s="224" t="str">
        <f>IF('Enrollment Projection'!$B$34="","Must Complete 'Enrollment Projection' Tab",I64*J64)</f>
        <v>Must Complete 'Enrollment Projection' Tab</v>
      </c>
      <c r="L64" s="223">
        <f>$C64*'Enrollment Projection'!$B$31</f>
        <v>0</v>
      </c>
      <c r="M64" s="221">
        <v>5343.779551363096</v>
      </c>
      <c r="N64" s="224" t="str">
        <f>IF('Enrollment Projection'!$B$31="","Must Complete 'Enrollment Projection' Tab",L64*M64)</f>
        <v>Must Complete 'Enrollment Projection' Tab</v>
      </c>
      <c r="O64" s="223">
        <f>$C64*'Enrollment Projection'!$B$33</f>
        <v>0</v>
      </c>
      <c r="P64" s="221">
        <v>2137.5118205452386</v>
      </c>
      <c r="Q64" s="224" t="str">
        <f>IF('Enrollment Projection'!$B$33="","Must Complete 'Enrollment Projection' Tab",O64*P64)</f>
        <v>Must Complete 'Enrollment Projection' Tab</v>
      </c>
      <c r="R64" s="224" t="str">
        <f>IF(OR('Enrollment Projection'!$B$30="",'Enrollment Projection'!$B$31="",'Enrollment Projection'!$B$33="",'Enrollment Projection'!$B$34=""),"Must Complete 'Enrollment Projection' Tab",IF('School Information'!$A$13="","Must Complete 'School Information' Tab",ROUND(E64+H64+K64+N64+Q64,0)))</f>
        <v>Must Complete 'Enrollment Projection' Tab</v>
      </c>
      <c r="S64" s="225">
        <v>2018.0</v>
      </c>
      <c r="T64" s="221">
        <v>2261.0</v>
      </c>
      <c r="U64" s="226" t="str">
        <f>IF(OR('School Information'!$A$10="",'School Information'!$B$10=""),"Must Complete 'School Information' Tab",IF('School Information'!$B$10="No",$T64*C64,IF(AND('School Information'!$B$10="Yes",'School Information'!$A$10=$B64),$S64*C64,$T64*C64)))</f>
        <v>Must Complete 'School Information' Tab</v>
      </c>
      <c r="V64" s="227">
        <v>242.0</v>
      </c>
      <c r="W64" s="227">
        <f>IF('Enrollment Projection'!$B$31&gt;0,$C64*V64,0)</f>
        <v>0</v>
      </c>
      <c r="X64" s="227">
        <v>10.0</v>
      </c>
      <c r="Y64" s="226" t="str">
        <f>IF('Enrollment Projection'!$B$32="","Must Complete 'Enrollment Projection' Tab",IF('Enrollment Projection'!$B$32="Yes",$C64*X64,0))</f>
        <v>Must Complete 'Enrollment Projection' Tab</v>
      </c>
      <c r="Z64" s="227">
        <v>16.0</v>
      </c>
      <c r="AA64" s="226" t="str">
        <f>IF('Enrollment Projection'!$B$34="","Must Complete 'Enrollment Projection' Tab",IF(AND('Enrollment Projection'!$B$34&gt;0,SUM('Enrollment Projection'!$B$17:$B$20)&gt;0),$C64*Z64,0))</f>
        <v>Must Complete 'Enrollment Projection' Tab</v>
      </c>
      <c r="AB64" s="227">
        <v>395.0</v>
      </c>
      <c r="AC64" s="226" t="str">
        <f>IF('Enrollment Projection'!$B$38="","Must Complete 'Enrollment Projection' Tab",IF('Enrollment Projection'!$B$38&gt;=0.4,$C64*AB64,0))</f>
        <v>Must Complete 'Enrollment Projection' Tab</v>
      </c>
      <c r="AD64" s="227">
        <v>61.0</v>
      </c>
      <c r="AE64" s="227">
        <f t="shared" si="3"/>
        <v>0</v>
      </c>
      <c r="AF64" s="223">
        <f>$C64*'Enrollment Projection'!$B$37</f>
        <v>0</v>
      </c>
      <c r="AG64" s="227">
        <v>126.0</v>
      </c>
      <c r="AH64" s="226" t="str">
        <f>IF('Enrollment Projection'!$B$37="","Must Complete 'Enrollment Projection' Tab",AF64*AG64)</f>
        <v>Must Complete 'Enrollment Projection' Tab</v>
      </c>
    </row>
    <row r="65" ht="25.5" customHeight="1">
      <c r="A65" s="228">
        <v>60.0</v>
      </c>
      <c r="B65" s="229" t="s">
        <v>298</v>
      </c>
      <c r="C65" s="230"/>
      <c r="D65" s="231">
        <v>4849.817552636035</v>
      </c>
      <c r="E65" s="232">
        <f t="shared" si="2"/>
        <v>0</v>
      </c>
      <c r="F65" s="233">
        <f>$C65*'Enrollment Projection'!$B$30</f>
        <v>0</v>
      </c>
      <c r="G65" s="231">
        <v>649.462218604721</v>
      </c>
      <c r="H65" s="234" t="str">
        <f>IF('Enrollment Projection'!$B$30="","Must Complete 'Enrollment Projection' Tab",F65*G65)</f>
        <v>Must Complete 'Enrollment Projection' Tab</v>
      </c>
      <c r="I65" s="233">
        <f>$C65*'Enrollment Projection'!$B$34</f>
        <v>0</v>
      </c>
      <c r="J65" s="231">
        <v>177.12605961946934</v>
      </c>
      <c r="K65" s="234" t="str">
        <f>IF('Enrollment Projection'!$B$34="","Must Complete 'Enrollment Projection' Tab",I65*J65)</f>
        <v>Must Complete 'Enrollment Projection' Tab</v>
      </c>
      <c r="L65" s="233">
        <f>$C65*'Enrollment Projection'!$B$31</f>
        <v>0</v>
      </c>
      <c r="M65" s="231">
        <v>4428.151490486734</v>
      </c>
      <c r="N65" s="234" t="str">
        <f>IF('Enrollment Projection'!$B$31="","Must Complete 'Enrollment Projection' Tab",L65*M65)</f>
        <v>Must Complete 'Enrollment Projection' Tab</v>
      </c>
      <c r="O65" s="233">
        <f>$C65*'Enrollment Projection'!$B$33</f>
        <v>0</v>
      </c>
      <c r="P65" s="231">
        <v>1771.260596194693</v>
      </c>
      <c r="Q65" s="234" t="str">
        <f>IF('Enrollment Projection'!$B$33="","Must Complete 'Enrollment Projection' Tab",O65*P65)</f>
        <v>Must Complete 'Enrollment Projection' Tab</v>
      </c>
      <c r="R65" s="234" t="str">
        <f>IF(OR('Enrollment Projection'!$B$30="",'Enrollment Projection'!$B$31="",'Enrollment Projection'!$B$33="",'Enrollment Projection'!$B$34=""),"Must Complete 'Enrollment Projection' Tab",IF('School Information'!$A$13="","Must Complete 'School Information' Tab",ROUND(E65+H65+K65+N65+Q65,0)))</f>
        <v>Must Complete 'Enrollment Projection' Tab</v>
      </c>
      <c r="S65" s="235">
        <v>4454.0</v>
      </c>
      <c r="T65" s="231">
        <v>5812.0</v>
      </c>
      <c r="U65" s="236" t="str">
        <f>IF(OR('School Information'!$A$10="",'School Information'!$B$10=""),"Must Complete 'School Information' Tab",IF('School Information'!$B$10="No",$T65*C65,IF(AND('School Information'!$B$10="Yes",'School Information'!$A$10=$B65),$S65*C65,$T65*C65)))</f>
        <v>Must Complete 'School Information' Tab</v>
      </c>
      <c r="V65" s="237">
        <v>216.0</v>
      </c>
      <c r="W65" s="237">
        <f>IF('Enrollment Projection'!$B$31&gt;0,$C65*V65,0)</f>
        <v>0</v>
      </c>
      <c r="X65" s="237">
        <v>6.0</v>
      </c>
      <c r="Y65" s="236" t="str">
        <f>IF('Enrollment Projection'!$B$32="","Must Complete 'Enrollment Projection' Tab",IF('Enrollment Projection'!$B$32="Yes",$C65*X65,0))</f>
        <v>Must Complete 'Enrollment Projection' Tab</v>
      </c>
      <c r="Z65" s="237">
        <v>8.0</v>
      </c>
      <c r="AA65" s="236" t="str">
        <f>IF('Enrollment Projection'!$B$34="","Must Complete 'Enrollment Projection' Tab",IF(AND('Enrollment Projection'!$B$34&gt;0,SUM('Enrollment Projection'!$B$17:$B$20)&gt;0),$C65*Z65,0))</f>
        <v>Must Complete 'Enrollment Projection' Tab</v>
      </c>
      <c r="AB65" s="237">
        <v>466.0</v>
      </c>
      <c r="AC65" s="236" t="str">
        <f>IF('Enrollment Projection'!$B$38="","Must Complete 'Enrollment Projection' Tab",IF('Enrollment Projection'!$B$38&gt;=0.4,$C65*AB65,0))</f>
        <v>Must Complete 'Enrollment Projection' Tab</v>
      </c>
      <c r="AD65" s="237">
        <v>61.0</v>
      </c>
      <c r="AE65" s="237">
        <f t="shared" si="3"/>
        <v>0</v>
      </c>
      <c r="AF65" s="233">
        <f>$C65*'Enrollment Projection'!$B$37</f>
        <v>0</v>
      </c>
      <c r="AG65" s="237">
        <v>126.0</v>
      </c>
      <c r="AH65" s="236" t="str">
        <f>IF('Enrollment Projection'!$B$37="","Must Complete 'Enrollment Projection' Tab",AF65*AG65)</f>
        <v>Must Complete 'Enrollment Projection' Tab</v>
      </c>
    </row>
    <row r="66" ht="25.5" customHeight="1">
      <c r="A66" s="208">
        <v>61.0</v>
      </c>
      <c r="B66" s="209" t="s">
        <v>299</v>
      </c>
      <c r="C66" s="210"/>
      <c r="D66" s="211">
        <v>3119.230208433015</v>
      </c>
      <c r="E66" s="212">
        <f t="shared" si="2"/>
        <v>0</v>
      </c>
      <c r="F66" s="213">
        <f>$C66*'Enrollment Projection'!$B$30</f>
        <v>0</v>
      </c>
      <c r="G66" s="211">
        <v>420.1656077122268</v>
      </c>
      <c r="H66" s="214" t="str">
        <f>IF('Enrollment Projection'!$B$30="","Must Complete 'Enrollment Projection' Tab",F66*G66)</f>
        <v>Must Complete 'Enrollment Projection' Tab</v>
      </c>
      <c r="I66" s="213">
        <f>$C66*'Enrollment Projection'!$B$34</f>
        <v>0</v>
      </c>
      <c r="J66" s="211">
        <v>114.59062028515278</v>
      </c>
      <c r="K66" s="214" t="str">
        <f>IF('Enrollment Projection'!$B$34="","Must Complete 'Enrollment Projection' Tab",I66*J66)</f>
        <v>Must Complete 'Enrollment Projection' Tab</v>
      </c>
      <c r="L66" s="213">
        <f>$C66*'Enrollment Projection'!$B$31</f>
        <v>0</v>
      </c>
      <c r="M66" s="211">
        <v>2864.76550712882</v>
      </c>
      <c r="N66" s="214" t="str">
        <f>IF('Enrollment Projection'!$B$31="","Must Complete 'Enrollment Projection' Tab",L66*M66)</f>
        <v>Must Complete 'Enrollment Projection' Tab</v>
      </c>
      <c r="O66" s="213">
        <f>$C66*'Enrollment Projection'!$B$33</f>
        <v>0</v>
      </c>
      <c r="P66" s="211">
        <v>1145.9062028515277</v>
      </c>
      <c r="Q66" s="214" t="str">
        <f>IF('Enrollment Projection'!$B$33="","Must Complete 'Enrollment Projection' Tab",O66*P66)</f>
        <v>Must Complete 'Enrollment Projection' Tab</v>
      </c>
      <c r="R66" s="214" t="str">
        <f>IF(OR('Enrollment Projection'!$B$30="",'Enrollment Projection'!$B$31="",'Enrollment Projection'!$B$33="",'Enrollment Projection'!$B$34=""),"Must Complete 'Enrollment Projection' Tab",IF('School Information'!$A$13="","Must Complete 'School Information' Tab",ROUND(E66+H66+K66+N66+Q66,0)))</f>
        <v>Must Complete 'Enrollment Projection' Tab</v>
      </c>
      <c r="S66" s="215">
        <v>10816.0</v>
      </c>
      <c r="T66" s="211">
        <v>12542.0</v>
      </c>
      <c r="U66" s="216" t="str">
        <f>IF(OR('School Information'!$A$10="",'School Information'!$B$10=""),"Must Complete 'School Information' Tab",IF('School Information'!$B$10="No",$T66*C66,IF(AND('School Information'!$B$10="Yes",'School Information'!$A$10=$B66),$S66*C66,$T66*C66)))</f>
        <v>Must Complete 'School Information' Tab</v>
      </c>
      <c r="V66" s="217">
        <v>205.0</v>
      </c>
      <c r="W66" s="217">
        <f>IF('Enrollment Projection'!$B$31&gt;0,$C66*V66,0)</f>
        <v>0</v>
      </c>
      <c r="X66" s="217">
        <v>4.0</v>
      </c>
      <c r="Y66" s="216" t="str">
        <f>IF('Enrollment Projection'!$B$32="","Must Complete 'Enrollment Projection' Tab",IF('Enrollment Projection'!$B$32="Yes",$C66*X66,0))</f>
        <v>Must Complete 'Enrollment Projection' Tab</v>
      </c>
      <c r="Z66" s="217">
        <v>7.0</v>
      </c>
      <c r="AA66" s="216" t="str">
        <f>IF('Enrollment Projection'!$B$34="","Must Complete 'Enrollment Projection' Tab",IF(AND('Enrollment Projection'!$B$34&gt;0,SUM('Enrollment Projection'!$B$17:$B$20)&gt;0),$C66*Z66,0))</f>
        <v>Must Complete 'Enrollment Projection' Tab</v>
      </c>
      <c r="AB66" s="217">
        <v>265.0</v>
      </c>
      <c r="AC66" s="216" t="str">
        <f>IF('Enrollment Projection'!$B$38="","Must Complete 'Enrollment Projection' Tab",IF('Enrollment Projection'!$B$38&gt;=0.4,$C66*AB66,0))</f>
        <v>Must Complete 'Enrollment Projection' Tab</v>
      </c>
      <c r="AD66" s="217">
        <v>55.0</v>
      </c>
      <c r="AE66" s="217">
        <f t="shared" si="3"/>
        <v>0</v>
      </c>
      <c r="AF66" s="213">
        <f>$C66*'Enrollment Projection'!$B$37</f>
        <v>0</v>
      </c>
      <c r="AG66" s="217">
        <v>126.0</v>
      </c>
      <c r="AH66" s="216" t="str">
        <f>IF('Enrollment Projection'!$B$37="","Must Complete 'Enrollment Projection' Tab",AF66*AG66)</f>
        <v>Must Complete 'Enrollment Projection' Tab</v>
      </c>
    </row>
    <row r="67" ht="25.5" customHeight="1">
      <c r="A67" s="218">
        <v>62.0</v>
      </c>
      <c r="B67" s="219" t="s">
        <v>300</v>
      </c>
      <c r="C67" s="220"/>
      <c r="D67" s="221">
        <v>5230.448714456057</v>
      </c>
      <c r="E67" s="222">
        <f t="shared" si="2"/>
        <v>0</v>
      </c>
      <c r="F67" s="223">
        <f>$C67*'Enrollment Projection'!$B$30</f>
        <v>0</v>
      </c>
      <c r="G67" s="221">
        <v>723.2923153886193</v>
      </c>
      <c r="H67" s="224" t="str">
        <f>IF('Enrollment Projection'!$B$30="","Must Complete 'Enrollment Projection' Tab",F67*G67)</f>
        <v>Must Complete 'Enrollment Projection' Tab</v>
      </c>
      <c r="I67" s="223">
        <f>$C67*'Enrollment Projection'!$B$34</f>
        <v>0</v>
      </c>
      <c r="J67" s="221">
        <v>197.2615405605325</v>
      </c>
      <c r="K67" s="224" t="str">
        <f>IF('Enrollment Projection'!$B$34="","Must Complete 'Enrollment Projection' Tab",I67*J67)</f>
        <v>Must Complete 'Enrollment Projection' Tab</v>
      </c>
      <c r="L67" s="223">
        <f>$C67*'Enrollment Projection'!$B$31</f>
        <v>0</v>
      </c>
      <c r="M67" s="221">
        <v>4931.538514013313</v>
      </c>
      <c r="N67" s="224" t="str">
        <f>IF('Enrollment Projection'!$B$31="","Must Complete 'Enrollment Projection' Tab",L67*M67)</f>
        <v>Must Complete 'Enrollment Projection' Tab</v>
      </c>
      <c r="O67" s="223">
        <f>$C67*'Enrollment Projection'!$B$33</f>
        <v>0</v>
      </c>
      <c r="P67" s="221">
        <v>1972.615405605325</v>
      </c>
      <c r="Q67" s="224" t="str">
        <f>IF('Enrollment Projection'!$B$33="","Must Complete 'Enrollment Projection' Tab",O67*P67)</f>
        <v>Must Complete 'Enrollment Projection' Tab</v>
      </c>
      <c r="R67" s="224" t="str">
        <f>IF(OR('Enrollment Projection'!$B$30="",'Enrollment Projection'!$B$31="",'Enrollment Projection'!$B$33="",'Enrollment Projection'!$B$34=""),"Must Complete 'Enrollment Projection' Tab",IF('School Information'!$A$13="","Must Complete 'School Information' Tab",ROUND(E67+H67+K67+N67+Q67,0)))</f>
        <v>Must Complete 'Enrollment Projection' Tab</v>
      </c>
      <c r="S67" s="225">
        <v>3311.0</v>
      </c>
      <c r="T67" s="221">
        <v>3311.0</v>
      </c>
      <c r="U67" s="226" t="str">
        <f>IF(OR('School Information'!$A$10="",'School Information'!$B$10=""),"Must Complete 'School Information' Tab",IF('School Information'!$B$10="No",$T67*C67,IF(AND('School Information'!$B$10="Yes",'School Information'!$A$10=$B67),$S67*C67,$T67*C67)))</f>
        <v>Must Complete 'School Information' Tab</v>
      </c>
      <c r="V67" s="227">
        <v>224.0</v>
      </c>
      <c r="W67" s="227">
        <f>IF('Enrollment Projection'!$B$31&gt;0,$C67*V67,0)</f>
        <v>0</v>
      </c>
      <c r="X67" s="227">
        <v>12.0</v>
      </c>
      <c r="Y67" s="226" t="str">
        <f>IF('Enrollment Projection'!$B$32="","Must Complete 'Enrollment Projection' Tab",IF('Enrollment Projection'!$B$32="Yes",$C67*X67,0))</f>
        <v>Must Complete 'Enrollment Projection' Tab</v>
      </c>
      <c r="Z67" s="227">
        <v>12.0</v>
      </c>
      <c r="AA67" s="226" t="str">
        <f>IF('Enrollment Projection'!$B$34="","Must Complete 'Enrollment Projection' Tab",IF(AND('Enrollment Projection'!$B$34&gt;0,SUM('Enrollment Projection'!$B$17:$B$20)&gt;0),$C67*Z67,0))</f>
        <v>Must Complete 'Enrollment Projection' Tab</v>
      </c>
      <c r="AB67" s="227">
        <v>414.0</v>
      </c>
      <c r="AC67" s="226" t="str">
        <f>IF('Enrollment Projection'!$B$38="","Must Complete 'Enrollment Projection' Tab",IF('Enrollment Projection'!$B$38&gt;=0.4,$C67*AB67,0))</f>
        <v>Must Complete 'Enrollment Projection' Tab</v>
      </c>
      <c r="AD67" s="227">
        <v>66.0</v>
      </c>
      <c r="AE67" s="227">
        <f t="shared" si="3"/>
        <v>0</v>
      </c>
      <c r="AF67" s="223">
        <f>$C67*'Enrollment Projection'!$B$37</f>
        <v>0</v>
      </c>
      <c r="AG67" s="227">
        <v>126.0</v>
      </c>
      <c r="AH67" s="226" t="str">
        <f>IF('Enrollment Projection'!$B$37="","Must Complete 'Enrollment Projection' Tab",AF67*AG67)</f>
        <v>Must Complete 'Enrollment Projection' Tab</v>
      </c>
    </row>
    <row r="68" ht="25.5" customHeight="1">
      <c r="A68" s="218">
        <v>63.0</v>
      </c>
      <c r="B68" s="219" t="s">
        <v>301</v>
      </c>
      <c r="C68" s="220"/>
      <c r="D68" s="221">
        <v>3061.5696617394196</v>
      </c>
      <c r="E68" s="222">
        <f t="shared" si="2"/>
        <v>0</v>
      </c>
      <c r="F68" s="223">
        <f>$C68*'Enrollment Projection'!$B$30</f>
        <v>0</v>
      </c>
      <c r="G68" s="221">
        <v>392.24651837459936</v>
      </c>
      <c r="H68" s="224" t="str">
        <f>IF('Enrollment Projection'!$B$30="","Must Complete 'Enrollment Projection' Tab",F68*G68)</f>
        <v>Must Complete 'Enrollment Projection' Tab</v>
      </c>
      <c r="I68" s="223">
        <f>$C68*'Enrollment Projection'!$B$34</f>
        <v>0</v>
      </c>
      <c r="J68" s="221">
        <v>106.97632319307253</v>
      </c>
      <c r="K68" s="224" t="str">
        <f>IF('Enrollment Projection'!$B$34="","Must Complete 'Enrollment Projection' Tab",I68*J68)</f>
        <v>Must Complete 'Enrollment Projection' Tab</v>
      </c>
      <c r="L68" s="223">
        <f>$C68*'Enrollment Projection'!$B$31</f>
        <v>0</v>
      </c>
      <c r="M68" s="221">
        <v>2674.4080798268133</v>
      </c>
      <c r="N68" s="224" t="str">
        <f>IF('Enrollment Projection'!$B$31="","Must Complete 'Enrollment Projection' Tab",L68*M68)</f>
        <v>Must Complete 'Enrollment Projection' Tab</v>
      </c>
      <c r="O68" s="223">
        <f>$C68*'Enrollment Projection'!$B$33</f>
        <v>0</v>
      </c>
      <c r="P68" s="221">
        <v>1069.7632319307254</v>
      </c>
      <c r="Q68" s="224" t="str">
        <f>IF('Enrollment Projection'!$B$33="","Must Complete 'Enrollment Projection' Tab",O68*P68)</f>
        <v>Must Complete 'Enrollment Projection' Tab</v>
      </c>
      <c r="R68" s="224" t="str">
        <f>IF(OR('Enrollment Projection'!$B$30="",'Enrollment Projection'!$B$31="",'Enrollment Projection'!$B$33="",'Enrollment Projection'!$B$34=""),"Must Complete 'Enrollment Projection' Tab",IF('School Information'!$A$13="","Must Complete 'School Information' Tab",ROUND(E68+H68+K68+N68+Q68,0)))</f>
        <v>Must Complete 'Enrollment Projection' Tab</v>
      </c>
      <c r="S68" s="225">
        <v>10801.0</v>
      </c>
      <c r="T68" s="221">
        <v>12474.0</v>
      </c>
      <c r="U68" s="226" t="str">
        <f>IF(OR('School Information'!$A$10="",'School Information'!$B$10=""),"Must Complete 'School Information' Tab",IF('School Information'!$B$10="No",$T68*C68,IF(AND('School Information'!$B$10="Yes",'School Information'!$A$10=$B68),$S68*C68,$T68*C68)))</f>
        <v>Must Complete 'School Information' Tab</v>
      </c>
      <c r="V68" s="227">
        <v>212.0</v>
      </c>
      <c r="W68" s="227">
        <f>IF('Enrollment Projection'!$B$31&gt;0,$C68*V68,0)</f>
        <v>0</v>
      </c>
      <c r="X68" s="227">
        <v>4.0</v>
      </c>
      <c r="Y68" s="226" t="str">
        <f>IF('Enrollment Projection'!$B$32="","Must Complete 'Enrollment Projection' Tab",IF('Enrollment Projection'!$B$32="Yes",$C68*X68,0))</f>
        <v>Must Complete 'Enrollment Projection' Tab</v>
      </c>
      <c r="Z68" s="227">
        <v>14.0</v>
      </c>
      <c r="AA68" s="226" t="str">
        <f>IF('Enrollment Projection'!$B$34="","Must Complete 'Enrollment Projection' Tab",IF(AND('Enrollment Projection'!$B$34&gt;0,SUM('Enrollment Projection'!$B$17:$B$20)&gt;0),$C68*Z68,0))</f>
        <v>Must Complete 'Enrollment Projection' Tab</v>
      </c>
      <c r="AB68" s="227">
        <v>178.0</v>
      </c>
      <c r="AC68" s="226" t="str">
        <f>IF('Enrollment Projection'!$B$38="","Must Complete 'Enrollment Projection' Tab",IF('Enrollment Projection'!$B$38&gt;=0.4,$C68*AB68,0))</f>
        <v>Must Complete 'Enrollment Projection' Tab</v>
      </c>
      <c r="AD68" s="227">
        <v>46.0</v>
      </c>
      <c r="AE68" s="227">
        <f t="shared" si="3"/>
        <v>0</v>
      </c>
      <c r="AF68" s="223">
        <f>$C68*'Enrollment Projection'!$B$37</f>
        <v>0</v>
      </c>
      <c r="AG68" s="227">
        <v>126.0</v>
      </c>
      <c r="AH68" s="226" t="str">
        <f>IF('Enrollment Projection'!$B$37="","Must Complete 'Enrollment Projection' Tab",AF68*AG68)</f>
        <v>Must Complete 'Enrollment Projection' Tab</v>
      </c>
    </row>
    <row r="69" ht="25.5" customHeight="1">
      <c r="A69" s="218">
        <v>64.0</v>
      </c>
      <c r="B69" s="219" t="s">
        <v>302</v>
      </c>
      <c r="C69" s="220"/>
      <c r="D69" s="221">
        <v>5332.105095552718</v>
      </c>
      <c r="E69" s="222">
        <f t="shared" si="2"/>
        <v>0</v>
      </c>
      <c r="F69" s="223">
        <f>$C69*'Enrollment Projection'!$B$30</f>
        <v>0</v>
      </c>
      <c r="G69" s="221">
        <v>697.1290906738635</v>
      </c>
      <c r="H69" s="224" t="str">
        <f>IF('Enrollment Projection'!$B$30="","Must Complete 'Enrollment Projection' Tab",F69*G69)</f>
        <v>Must Complete 'Enrollment Projection' Tab</v>
      </c>
      <c r="I69" s="223">
        <f>$C69*'Enrollment Projection'!$B$34</f>
        <v>0</v>
      </c>
      <c r="J69" s="221">
        <v>190.1261156383264</v>
      </c>
      <c r="K69" s="224" t="str">
        <f>IF('Enrollment Projection'!$B$34="","Must Complete 'Enrollment Projection' Tab",I69*J69)</f>
        <v>Must Complete 'Enrollment Projection' Tab</v>
      </c>
      <c r="L69" s="223">
        <f>$C69*'Enrollment Projection'!$B$31</f>
        <v>0</v>
      </c>
      <c r="M69" s="221">
        <v>4753.15289095816</v>
      </c>
      <c r="N69" s="224" t="str">
        <f>IF('Enrollment Projection'!$B$31="","Must Complete 'Enrollment Projection' Tab",L69*M69)</f>
        <v>Must Complete 'Enrollment Projection' Tab</v>
      </c>
      <c r="O69" s="223">
        <f>$C69*'Enrollment Projection'!$B$33</f>
        <v>0</v>
      </c>
      <c r="P69" s="221">
        <v>1901.261156383264</v>
      </c>
      <c r="Q69" s="224" t="str">
        <f>IF('Enrollment Projection'!$B$33="","Must Complete 'Enrollment Projection' Tab",O69*P69)</f>
        <v>Must Complete 'Enrollment Projection' Tab</v>
      </c>
      <c r="R69" s="224" t="str">
        <f>IF(OR('Enrollment Projection'!$B$30="",'Enrollment Projection'!$B$31="",'Enrollment Projection'!$B$33="",'Enrollment Projection'!$B$34=""),"Must Complete 'Enrollment Projection' Tab",IF('School Information'!$A$13="","Must Complete 'School Information' Tab",ROUND(E69+H69+K69+N69+Q69,0)))</f>
        <v>Must Complete 'Enrollment Projection' Tab</v>
      </c>
      <c r="S69" s="225">
        <v>3453.0</v>
      </c>
      <c r="T69" s="221">
        <v>3665.0</v>
      </c>
      <c r="U69" s="226" t="str">
        <f>IF(OR('School Information'!$A$10="",'School Information'!$B$10=""),"Must Complete 'School Information' Tab",IF('School Information'!$B$10="No",$T69*C69,IF(AND('School Information'!$B$10="Yes",'School Information'!$A$10=$B69),$S69*C69,$T69*C69)))</f>
        <v>Must Complete 'School Information' Tab</v>
      </c>
      <c r="V69" s="227">
        <v>240.0</v>
      </c>
      <c r="W69" s="227">
        <f>IF('Enrollment Projection'!$B$31&gt;0,$C69*V69,0)</f>
        <v>0</v>
      </c>
      <c r="X69" s="227">
        <v>18.0</v>
      </c>
      <c r="Y69" s="226" t="str">
        <f>IF('Enrollment Projection'!$B$32="","Must Complete 'Enrollment Projection' Tab",IF('Enrollment Projection'!$B$32="Yes",$C69*X69,0))</f>
        <v>Must Complete 'Enrollment Projection' Tab</v>
      </c>
      <c r="Z69" s="227">
        <v>60.0</v>
      </c>
      <c r="AA69" s="226" t="str">
        <f>IF('Enrollment Projection'!$B$34="","Must Complete 'Enrollment Projection' Tab",IF(AND('Enrollment Projection'!$B$34&gt;0,SUM('Enrollment Projection'!$B$17:$B$20)&gt;0),$C69*Z69,0))</f>
        <v>Must Complete 'Enrollment Projection' Tab</v>
      </c>
      <c r="AB69" s="227">
        <v>403.0</v>
      </c>
      <c r="AC69" s="226" t="str">
        <f>IF('Enrollment Projection'!$B$38="","Must Complete 'Enrollment Projection' Tab",IF('Enrollment Projection'!$B$38&gt;=0.4,$C69*AB69,0))</f>
        <v>Must Complete 'Enrollment Projection' Tab</v>
      </c>
      <c r="AD69" s="227">
        <v>66.0</v>
      </c>
      <c r="AE69" s="227">
        <f t="shared" si="3"/>
        <v>0</v>
      </c>
      <c r="AF69" s="223">
        <f>$C69*'Enrollment Projection'!$B$37</f>
        <v>0</v>
      </c>
      <c r="AG69" s="227">
        <v>126.0</v>
      </c>
      <c r="AH69" s="226" t="str">
        <f>IF('Enrollment Projection'!$B$37="","Must Complete 'Enrollment Projection' Tab",AF69*AG69)</f>
        <v>Must Complete 'Enrollment Projection' Tab</v>
      </c>
    </row>
    <row r="70" ht="25.5" customHeight="1">
      <c r="A70" s="228">
        <v>65.0</v>
      </c>
      <c r="B70" s="229" t="s">
        <v>303</v>
      </c>
      <c r="C70" s="230"/>
      <c r="D70" s="231">
        <v>4590.785219916759</v>
      </c>
      <c r="E70" s="232">
        <f t="shared" si="2"/>
        <v>0</v>
      </c>
      <c r="F70" s="233">
        <f>$C70*'Enrollment Projection'!$B$30</f>
        <v>0</v>
      </c>
      <c r="G70" s="231">
        <v>592.2375058186994</v>
      </c>
      <c r="H70" s="234" t="str">
        <f>IF('Enrollment Projection'!$B$30="","Must Complete 'Enrollment Projection' Tab",F70*G70)</f>
        <v>Must Complete 'Enrollment Projection' Tab</v>
      </c>
      <c r="I70" s="233">
        <f>$C70*'Enrollment Projection'!$B$34</f>
        <v>0</v>
      </c>
      <c r="J70" s="231">
        <v>161.5193197687362</v>
      </c>
      <c r="K70" s="234" t="str">
        <f>IF('Enrollment Projection'!$B$34="","Must Complete 'Enrollment Projection' Tab",I70*J70)</f>
        <v>Must Complete 'Enrollment Projection' Tab</v>
      </c>
      <c r="L70" s="233">
        <f>$C70*'Enrollment Projection'!$B$31</f>
        <v>0</v>
      </c>
      <c r="M70" s="231">
        <v>4037.9829942184056</v>
      </c>
      <c r="N70" s="234" t="str">
        <f>IF('Enrollment Projection'!$B$31="","Must Complete 'Enrollment Projection' Tab",L70*M70)</f>
        <v>Must Complete 'Enrollment Projection' Tab</v>
      </c>
      <c r="O70" s="233">
        <f>$C70*'Enrollment Projection'!$B$33</f>
        <v>0</v>
      </c>
      <c r="P70" s="231">
        <v>1615.193197687362</v>
      </c>
      <c r="Q70" s="234" t="str">
        <f>IF('Enrollment Projection'!$B$33="","Must Complete 'Enrollment Projection' Tab",O70*P70)</f>
        <v>Must Complete 'Enrollment Projection' Tab</v>
      </c>
      <c r="R70" s="234" t="str">
        <f>IF(OR('Enrollment Projection'!$B$30="",'Enrollment Projection'!$B$31="",'Enrollment Projection'!$B$33="",'Enrollment Projection'!$B$34=""),"Must Complete 'Enrollment Projection' Tab",IF('School Information'!$A$13="","Must Complete 'School Information' Tab",ROUND(E70+H70+K70+N70+Q70,0)))</f>
        <v>Must Complete 'Enrollment Projection' Tab</v>
      </c>
      <c r="S70" s="235">
        <v>5053.0</v>
      </c>
      <c r="T70" s="231">
        <v>5397.0</v>
      </c>
      <c r="U70" s="236" t="str">
        <f>IF(OR('School Information'!$A$10="",'School Information'!$B$10=""),"Must Complete 'School Information' Tab",IF('School Information'!$B$10="No",$T70*C70,IF(AND('School Information'!$B$10="Yes",'School Information'!$A$10=$B70),$S70*C70,$T70*C70)))</f>
        <v>Must Complete 'School Information' Tab</v>
      </c>
      <c r="V70" s="237">
        <v>242.0</v>
      </c>
      <c r="W70" s="237">
        <f>IF('Enrollment Projection'!$B$31&gt;0,$C70*V70,0)</f>
        <v>0</v>
      </c>
      <c r="X70" s="237">
        <v>9.0</v>
      </c>
      <c r="Y70" s="236" t="str">
        <f>IF('Enrollment Projection'!$B$32="","Must Complete 'Enrollment Projection' Tab",IF('Enrollment Projection'!$B$32="Yes",$C70*X70,0))</f>
        <v>Must Complete 'Enrollment Projection' Tab</v>
      </c>
      <c r="Z70" s="237">
        <v>4.0</v>
      </c>
      <c r="AA70" s="236" t="str">
        <f>IF('Enrollment Projection'!$B$34="","Must Complete 'Enrollment Projection' Tab",IF(AND('Enrollment Projection'!$B$34&gt;0,SUM('Enrollment Projection'!$B$17:$B$20)&gt;0),$C70*Z70,0))</f>
        <v>Must Complete 'Enrollment Projection' Tab</v>
      </c>
      <c r="AB70" s="237">
        <v>782.0</v>
      </c>
      <c r="AC70" s="236" t="str">
        <f>IF('Enrollment Projection'!$B$38="","Must Complete 'Enrollment Projection' Tab",IF('Enrollment Projection'!$B$38&gt;=0.4,$C70*AB70,0))</f>
        <v>Must Complete 'Enrollment Projection' Tab</v>
      </c>
      <c r="AD70" s="237">
        <v>65.0</v>
      </c>
      <c r="AE70" s="237">
        <f t="shared" si="3"/>
        <v>0</v>
      </c>
      <c r="AF70" s="233">
        <f>$C70*'Enrollment Projection'!$B$37</f>
        <v>0</v>
      </c>
      <c r="AG70" s="237">
        <v>126.0</v>
      </c>
      <c r="AH70" s="236" t="str">
        <f>IF('Enrollment Projection'!$B$37="","Must Complete 'Enrollment Projection' Tab",AF70*AG70)</f>
        <v>Must Complete 'Enrollment Projection' Tab</v>
      </c>
    </row>
    <row r="71" ht="25.5" customHeight="1">
      <c r="A71" s="208">
        <v>66.0</v>
      </c>
      <c r="B71" s="209" t="s">
        <v>304</v>
      </c>
      <c r="C71" s="210"/>
      <c r="D71" s="211">
        <v>4904.538751051887</v>
      </c>
      <c r="E71" s="212">
        <f t="shared" si="2"/>
        <v>0</v>
      </c>
      <c r="F71" s="213">
        <f>$C71*'Enrollment Projection'!$B$30</f>
        <v>0</v>
      </c>
      <c r="G71" s="211">
        <v>624.5364242520898</v>
      </c>
      <c r="H71" s="214" t="str">
        <f>IF('Enrollment Projection'!$B$30="","Must Complete 'Enrollment Projection' Tab",F71*G71)</f>
        <v>Must Complete 'Enrollment Projection' Tab</v>
      </c>
      <c r="I71" s="213">
        <f>$C71*'Enrollment Projection'!$B$34</f>
        <v>0</v>
      </c>
      <c r="J71" s="211">
        <v>170.3281157051154</v>
      </c>
      <c r="K71" s="214" t="str">
        <f>IF('Enrollment Projection'!$B$34="","Must Complete 'Enrollment Projection' Tab",I71*J71)</f>
        <v>Must Complete 'Enrollment Projection' Tab</v>
      </c>
      <c r="L71" s="213">
        <f>$C71*'Enrollment Projection'!$B$31</f>
        <v>0</v>
      </c>
      <c r="M71" s="211">
        <v>4258.202892627885</v>
      </c>
      <c r="N71" s="214" t="str">
        <f>IF('Enrollment Projection'!$B$31="","Must Complete 'Enrollment Projection' Tab",L71*M71)</f>
        <v>Must Complete 'Enrollment Projection' Tab</v>
      </c>
      <c r="O71" s="213">
        <f>$C71*'Enrollment Projection'!$B$33</f>
        <v>0</v>
      </c>
      <c r="P71" s="211">
        <v>1703.2811570511542</v>
      </c>
      <c r="Q71" s="214" t="str">
        <f>IF('Enrollment Projection'!$B$33="","Must Complete 'Enrollment Projection' Tab",O71*P71)</f>
        <v>Must Complete 'Enrollment Projection' Tab</v>
      </c>
      <c r="R71" s="214" t="str">
        <f>IF(OR('Enrollment Projection'!$B$30="",'Enrollment Projection'!$B$31="",'Enrollment Projection'!$B$33="",'Enrollment Projection'!$B$34=""),"Must Complete 'Enrollment Projection' Tab",IF('School Information'!$A$13="","Must Complete 'School Information' Tab",ROUND(E71+H71+K71+N71+Q71,0)))</f>
        <v>Must Complete 'Enrollment Projection' Tab</v>
      </c>
      <c r="S71" s="215">
        <v>5609.0</v>
      </c>
      <c r="T71" s="211">
        <v>5609.0</v>
      </c>
      <c r="U71" s="216" t="str">
        <f>IF(OR('School Information'!$A$10="",'School Information'!$B$10=""),"Must Complete 'School Information' Tab",IF('School Information'!$B$10="No",$T71*C71,IF(AND('School Information'!$B$10="Yes",'School Information'!$A$10=$B71),$S71*C71,$T71*C71)))</f>
        <v>Must Complete 'School Information' Tab</v>
      </c>
      <c r="V71" s="217">
        <v>270.0</v>
      </c>
      <c r="W71" s="217">
        <f>IF('Enrollment Projection'!$B$31&gt;0,$C71*V71,0)</f>
        <v>0</v>
      </c>
      <c r="X71" s="217">
        <v>12.0</v>
      </c>
      <c r="Y71" s="216" t="str">
        <f>IF('Enrollment Projection'!$B$32="","Must Complete 'Enrollment Projection' Tab",IF('Enrollment Projection'!$B$32="Yes",$C71*X71,0))</f>
        <v>Must Complete 'Enrollment Projection' Tab</v>
      </c>
      <c r="Z71" s="217">
        <v>27.0</v>
      </c>
      <c r="AA71" s="216" t="str">
        <f>IF('Enrollment Projection'!$B$34="","Must Complete 'Enrollment Projection' Tab",IF(AND('Enrollment Projection'!$B$34&gt;0,SUM('Enrollment Projection'!$B$17:$B$20)&gt;0),$C71*Z71,0))</f>
        <v>Must Complete 'Enrollment Projection' Tab</v>
      </c>
      <c r="AB71" s="217">
        <v>816.0</v>
      </c>
      <c r="AC71" s="216" t="str">
        <f>IF('Enrollment Projection'!$B$38="","Must Complete 'Enrollment Projection' Tab",IF('Enrollment Projection'!$B$38&gt;=0.4,$C71*AB71,0))</f>
        <v>Must Complete 'Enrollment Projection' Tab</v>
      </c>
      <c r="AD71" s="217">
        <v>71.0</v>
      </c>
      <c r="AE71" s="217">
        <f t="shared" si="3"/>
        <v>0</v>
      </c>
      <c r="AF71" s="213">
        <f>$C71*'Enrollment Projection'!$B$37</f>
        <v>0</v>
      </c>
      <c r="AG71" s="217">
        <v>126.0</v>
      </c>
      <c r="AH71" s="216" t="str">
        <f>IF('Enrollment Projection'!$B$37="","Must Complete 'Enrollment Projection' Tab",AF71*AG71)</f>
        <v>Must Complete 'Enrollment Projection' Tab</v>
      </c>
    </row>
    <row r="72" ht="25.5" customHeight="1">
      <c r="A72" s="218">
        <v>67.0</v>
      </c>
      <c r="B72" s="219" t="s">
        <v>305</v>
      </c>
      <c r="C72" s="220"/>
      <c r="D72" s="221">
        <v>5041.960111117395</v>
      </c>
      <c r="E72" s="222">
        <f t="shared" si="2"/>
        <v>0</v>
      </c>
      <c r="F72" s="223">
        <f>$C72*'Enrollment Projection'!$B$30</f>
        <v>0</v>
      </c>
      <c r="G72" s="221">
        <v>669.168179291724</v>
      </c>
      <c r="H72" s="224" t="str">
        <f>IF('Enrollment Projection'!$B$30="","Must Complete 'Enrollment Projection' Tab",F72*G72)</f>
        <v>Must Complete 'Enrollment Projection' Tab</v>
      </c>
      <c r="I72" s="223">
        <f>$C72*'Enrollment Projection'!$B$34</f>
        <v>0</v>
      </c>
      <c r="J72" s="221">
        <v>182.50041253410652</v>
      </c>
      <c r="K72" s="224" t="str">
        <f>IF('Enrollment Projection'!$B$34="","Must Complete 'Enrollment Projection' Tab",I72*J72)</f>
        <v>Must Complete 'Enrollment Projection' Tab</v>
      </c>
      <c r="L72" s="223">
        <f>$C72*'Enrollment Projection'!$B$31</f>
        <v>0</v>
      </c>
      <c r="M72" s="221">
        <v>4562.510313352664</v>
      </c>
      <c r="N72" s="224" t="str">
        <f>IF('Enrollment Projection'!$B$31="","Must Complete 'Enrollment Projection' Tab",L72*M72)</f>
        <v>Must Complete 'Enrollment Projection' Tab</v>
      </c>
      <c r="O72" s="223">
        <f>$C72*'Enrollment Projection'!$B$33</f>
        <v>0</v>
      </c>
      <c r="P72" s="221">
        <v>1825.004125341065</v>
      </c>
      <c r="Q72" s="224" t="str">
        <f>IF('Enrollment Projection'!$B$33="","Must Complete 'Enrollment Projection' Tab",O72*P72)</f>
        <v>Must Complete 'Enrollment Projection' Tab</v>
      </c>
      <c r="R72" s="224" t="str">
        <f>IF(OR('Enrollment Projection'!$B$30="",'Enrollment Projection'!$B$31="",'Enrollment Projection'!$B$33="",'Enrollment Projection'!$B$34=""),"Must Complete 'Enrollment Projection' Tab",IF('School Information'!$A$13="","Must Complete 'School Information' Tab",ROUND(E72+H72+K72+N72+Q72,0)))</f>
        <v>Must Complete 'Enrollment Projection' Tab</v>
      </c>
      <c r="S72" s="225">
        <v>4355.0</v>
      </c>
      <c r="T72" s="221">
        <v>4355.0</v>
      </c>
      <c r="U72" s="226" t="str">
        <f>IF(OR('School Information'!$A$10="",'School Information'!$B$10=""),"Must Complete 'School Information' Tab",IF('School Information'!$B$10="No",$T72*C72,IF(AND('School Information'!$B$10="Yes",'School Information'!$A$10=$B72),$S72*C72,$T72*C72)))</f>
        <v>Must Complete 'School Information' Tab</v>
      </c>
      <c r="V72" s="227">
        <v>175.0</v>
      </c>
      <c r="W72" s="227">
        <f>IF('Enrollment Projection'!$B$31&gt;0,$C72*V72,0)</f>
        <v>0</v>
      </c>
      <c r="X72" s="227">
        <v>2.0</v>
      </c>
      <c r="Y72" s="226" t="str">
        <f>IF('Enrollment Projection'!$B$32="","Must Complete 'Enrollment Projection' Tab",IF('Enrollment Projection'!$B$32="Yes",$C72*X72,0))</f>
        <v>Must Complete 'Enrollment Projection' Tab</v>
      </c>
      <c r="Z72" s="227">
        <v>4.0</v>
      </c>
      <c r="AA72" s="226" t="str">
        <f>IF('Enrollment Projection'!$B$34="","Must Complete 'Enrollment Projection' Tab",IF(AND('Enrollment Projection'!$B$34&gt;0,SUM('Enrollment Projection'!$B$17:$B$20)&gt;0),$C72*Z72,0))</f>
        <v>Must Complete 'Enrollment Projection' Tab</v>
      </c>
      <c r="AB72" s="227">
        <v>166.0</v>
      </c>
      <c r="AC72" s="226" t="str">
        <f>IF('Enrollment Projection'!$B$38="","Must Complete 'Enrollment Projection' Tab",IF('Enrollment Projection'!$B$38&gt;=0.4,$C72*AB72,0))</f>
        <v>Must Complete 'Enrollment Projection' Tab</v>
      </c>
      <c r="AD72" s="227">
        <v>49.0</v>
      </c>
      <c r="AE72" s="227">
        <f t="shared" si="3"/>
        <v>0</v>
      </c>
      <c r="AF72" s="223">
        <f>$C72*'Enrollment Projection'!$B$37</f>
        <v>0</v>
      </c>
      <c r="AG72" s="227">
        <v>126.0</v>
      </c>
      <c r="AH72" s="226" t="str">
        <f>IF('Enrollment Projection'!$B$37="","Must Complete 'Enrollment Projection' Tab",AF72*AG72)</f>
        <v>Must Complete 'Enrollment Projection' Tab</v>
      </c>
    </row>
    <row r="73" ht="25.5" customHeight="1">
      <c r="A73" s="218">
        <v>68.0</v>
      </c>
      <c r="B73" s="219" t="s">
        <v>306</v>
      </c>
      <c r="C73" s="220"/>
      <c r="D73" s="221">
        <v>5354.621103680676</v>
      </c>
      <c r="E73" s="222">
        <f t="shared" si="2"/>
        <v>0</v>
      </c>
      <c r="F73" s="223">
        <f>$C73*'Enrollment Projection'!$B$30</f>
        <v>0</v>
      </c>
      <c r="G73" s="221">
        <v>680.9537584011466</v>
      </c>
      <c r="H73" s="224" t="str">
        <f>IF('Enrollment Projection'!$B$30="","Must Complete 'Enrollment Projection' Tab",F73*G73)</f>
        <v>Must Complete 'Enrollment Projection' Tab</v>
      </c>
      <c r="I73" s="223">
        <f>$C73*'Enrollment Projection'!$B$34</f>
        <v>0</v>
      </c>
      <c r="J73" s="221">
        <v>185.71466138213088</v>
      </c>
      <c r="K73" s="224" t="str">
        <f>IF('Enrollment Projection'!$B$34="","Must Complete 'Enrollment Projection' Tab",I73*J73)</f>
        <v>Must Complete 'Enrollment Projection' Tab</v>
      </c>
      <c r="L73" s="223">
        <f>$C73*'Enrollment Projection'!$B$31</f>
        <v>0</v>
      </c>
      <c r="M73" s="221">
        <v>4642.866534553272</v>
      </c>
      <c r="N73" s="224" t="str">
        <f>IF('Enrollment Projection'!$B$31="","Must Complete 'Enrollment Projection' Tab",L73*M73)</f>
        <v>Must Complete 'Enrollment Projection' Tab</v>
      </c>
      <c r="O73" s="223">
        <f>$C73*'Enrollment Projection'!$B$33</f>
        <v>0</v>
      </c>
      <c r="P73" s="221">
        <v>1857.1466138213086</v>
      </c>
      <c r="Q73" s="224" t="str">
        <f>IF('Enrollment Projection'!$B$33="","Must Complete 'Enrollment Projection' Tab",O73*P73)</f>
        <v>Must Complete 'Enrollment Projection' Tab</v>
      </c>
      <c r="R73" s="224" t="str">
        <f>IF(OR('Enrollment Projection'!$B$30="",'Enrollment Projection'!$B$31="",'Enrollment Projection'!$B$33="",'Enrollment Projection'!$B$34=""),"Must Complete 'Enrollment Projection' Tab",IF('School Information'!$A$13="","Must Complete 'School Information' Tab",ROUND(E73+H73+K73+N73+Q73,0)))</f>
        <v>Must Complete 'Enrollment Projection' Tab</v>
      </c>
      <c r="S73" s="225">
        <v>4275.0</v>
      </c>
      <c r="T73" s="221">
        <v>4275.0</v>
      </c>
      <c r="U73" s="226" t="str">
        <f>IF(OR('School Information'!$A$10="",'School Information'!$B$10=""),"Must Complete 'School Information' Tab",IF('School Information'!$B$10="No",$T73*C73,IF(AND('School Information'!$B$10="Yes",'School Information'!$A$10=$B73),$S73*C73,$T73*C73)))</f>
        <v>Must Complete 'School Information' Tab</v>
      </c>
      <c r="V73" s="227">
        <v>254.0</v>
      </c>
      <c r="W73" s="227">
        <f>IF('Enrollment Projection'!$B$31&gt;0,$C73*V73,0)</f>
        <v>0</v>
      </c>
      <c r="X73" s="227">
        <v>6.0</v>
      </c>
      <c r="Y73" s="226" t="str">
        <f>IF('Enrollment Projection'!$B$32="","Must Complete 'Enrollment Projection' Tab",IF('Enrollment Projection'!$B$32="Yes",$C73*X73,0))</f>
        <v>Must Complete 'Enrollment Projection' Tab</v>
      </c>
      <c r="Z73" s="227">
        <v>41.0</v>
      </c>
      <c r="AA73" s="226" t="str">
        <f>IF('Enrollment Projection'!$B$34="","Must Complete 'Enrollment Projection' Tab",IF(AND('Enrollment Projection'!$B$34&gt;0,SUM('Enrollment Projection'!$B$17:$B$20)&gt;0),$C73*Z73,0))</f>
        <v>Must Complete 'Enrollment Projection' Tab</v>
      </c>
      <c r="AB73" s="227">
        <v>937.0</v>
      </c>
      <c r="AC73" s="226" t="str">
        <f>IF('Enrollment Projection'!$B$38="","Must Complete 'Enrollment Projection' Tab",IF('Enrollment Projection'!$B$38&gt;=0.4,$C73*AB73,0))</f>
        <v>Must Complete 'Enrollment Projection' Tab</v>
      </c>
      <c r="AD73" s="227">
        <v>79.0</v>
      </c>
      <c r="AE73" s="227">
        <f t="shared" si="3"/>
        <v>0</v>
      </c>
      <c r="AF73" s="223">
        <f>$C73*'Enrollment Projection'!$B$37</f>
        <v>0</v>
      </c>
      <c r="AG73" s="227">
        <v>126.0</v>
      </c>
      <c r="AH73" s="226" t="str">
        <f>IF('Enrollment Projection'!$B$37="","Must Complete 'Enrollment Projection' Tab",AF73*AG73)</f>
        <v>Must Complete 'Enrollment Projection' Tab</v>
      </c>
    </row>
    <row r="74" ht="25.5" customHeight="1">
      <c r="A74" s="218">
        <v>69.0</v>
      </c>
      <c r="B74" s="219" t="s">
        <v>307</v>
      </c>
      <c r="C74" s="220"/>
      <c r="D74" s="238">
        <v>5460.4643958485085</v>
      </c>
      <c r="E74" s="222">
        <f t="shared" si="2"/>
        <v>0</v>
      </c>
      <c r="F74" s="223">
        <f>$C74*'Enrollment Projection'!$B$30</f>
        <v>0</v>
      </c>
      <c r="G74" s="238">
        <v>717.005936882422</v>
      </c>
      <c r="H74" s="224" t="str">
        <f>IF('Enrollment Projection'!$B$30="","Must Complete 'Enrollment Projection' Tab",F74*G74)</f>
        <v>Must Complete 'Enrollment Projection' Tab</v>
      </c>
      <c r="I74" s="223">
        <f>$C74*'Enrollment Projection'!$B$34</f>
        <v>0</v>
      </c>
      <c r="J74" s="238">
        <v>195.54707369520594</v>
      </c>
      <c r="K74" s="224" t="str">
        <f>IF('Enrollment Projection'!$B$34="","Must Complete 'Enrollment Projection' Tab",I74*J74)</f>
        <v>Must Complete 'Enrollment Projection' Tab</v>
      </c>
      <c r="L74" s="223">
        <f>$C74*'Enrollment Projection'!$B$31</f>
        <v>0</v>
      </c>
      <c r="M74" s="238">
        <v>4888.6768423801495</v>
      </c>
      <c r="N74" s="224" t="str">
        <f>IF('Enrollment Projection'!$B$31="","Must Complete 'Enrollment Projection' Tab",L74*M74)</f>
        <v>Must Complete 'Enrollment Projection' Tab</v>
      </c>
      <c r="O74" s="223">
        <f>$C74*'Enrollment Projection'!$B$33</f>
        <v>0</v>
      </c>
      <c r="P74" s="238">
        <v>1955.4707369520597</v>
      </c>
      <c r="Q74" s="224" t="str">
        <f>IF('Enrollment Projection'!$B$33="","Must Complete 'Enrollment Projection' Tab",O74*P74)</f>
        <v>Must Complete 'Enrollment Projection' Tab</v>
      </c>
      <c r="R74" s="224" t="str">
        <f>IF(OR('Enrollment Projection'!$B$30="",'Enrollment Projection'!$B$31="",'Enrollment Projection'!$B$33="",'Enrollment Projection'!$B$34=""),"Must Complete 'Enrollment Projection' Tab",IF('School Information'!$A$13="","Must Complete 'School Information' Tab",ROUND(E74+H74+K74+N74+Q74,0)))</f>
        <v>Must Complete 'Enrollment Projection' Tab</v>
      </c>
      <c r="S74" s="239">
        <v>3546.0</v>
      </c>
      <c r="T74" s="238">
        <v>4961.0</v>
      </c>
      <c r="U74" s="226" t="str">
        <f>IF(OR('School Information'!$A$10="",'School Information'!$B$10=""),"Must Complete 'School Information' Tab",IF('School Information'!$B$10="No",$T74*C74,IF(AND('School Information'!$B$10="Yes",'School Information'!$A$10=$B74),$S74*C74,$T74*C74)))</f>
        <v>Must Complete 'School Information' Tab</v>
      </c>
      <c r="V74" s="227">
        <v>177.0</v>
      </c>
      <c r="W74" s="227">
        <f>IF('Enrollment Projection'!$B$31&gt;0,$C74*V74,0)</f>
        <v>0</v>
      </c>
      <c r="X74" s="227">
        <v>2.0</v>
      </c>
      <c r="Y74" s="226" t="str">
        <f>IF('Enrollment Projection'!$B$32="","Must Complete 'Enrollment Projection' Tab",IF('Enrollment Projection'!$B$32="Yes",$C74*X74,0))</f>
        <v>Must Complete 'Enrollment Projection' Tab</v>
      </c>
      <c r="Z74" s="227">
        <v>2.0</v>
      </c>
      <c r="AA74" s="226" t="str">
        <f>IF('Enrollment Projection'!$B$34="","Must Complete 'Enrollment Projection' Tab",IF(AND('Enrollment Projection'!$B$34&gt;0,SUM('Enrollment Projection'!$B$17:$B$20)&gt;0),$C74*Z74,0))</f>
        <v>Must Complete 'Enrollment Projection' Tab</v>
      </c>
      <c r="AB74" s="227">
        <v>115.0</v>
      </c>
      <c r="AC74" s="226" t="str">
        <f>IF('Enrollment Projection'!$B$38="","Must Complete 'Enrollment Projection' Tab",IF('Enrollment Projection'!$B$38&gt;=0.4,$C74*AB74,0))</f>
        <v>Must Complete 'Enrollment Projection' Tab</v>
      </c>
      <c r="AD74" s="227">
        <v>39.0</v>
      </c>
      <c r="AE74" s="227">
        <f t="shared" si="3"/>
        <v>0</v>
      </c>
      <c r="AF74" s="223">
        <f>$C74*'Enrollment Projection'!$B$37</f>
        <v>0</v>
      </c>
      <c r="AG74" s="227">
        <v>126.0</v>
      </c>
      <c r="AH74" s="226" t="str">
        <f>IF('Enrollment Projection'!$B$37="","Must Complete 'Enrollment Projection' Tab",AF74*AG74)</f>
        <v>Must Complete 'Enrollment Projection' Tab</v>
      </c>
    </row>
    <row r="75" ht="51.75" customHeight="1">
      <c r="A75" s="240" t="s">
        <v>308</v>
      </c>
      <c r="B75" s="241"/>
      <c r="C75" s="242">
        <f>IF(SUM(C6:C74)='Enrollment Projection'!$B$24,SUM(C6:C74),CONCATENATE(SUM(C6:C74)," Does Not Agree to 'Enrollment Projection' Tab"))</f>
        <v>0</v>
      </c>
      <c r="D75" s="243"/>
      <c r="E75" s="244">
        <f t="shared" ref="E75:F75" si="4">SUM(E6:E74)</f>
        <v>0</v>
      </c>
      <c r="F75" s="245">
        <f t="shared" si="4"/>
        <v>0</v>
      </c>
      <c r="G75" s="243"/>
      <c r="H75" s="246" t="str">
        <f>IF('Enrollment Projection'!$B$30="","Must Complete 'Enrollment Projection' Tab",SUM(H6:H74))</f>
        <v>Must Complete 'Enrollment Projection' Tab</v>
      </c>
      <c r="I75" s="247">
        <f>SUM(I6:I74)</f>
        <v>0</v>
      </c>
      <c r="J75" s="243"/>
      <c r="K75" s="246" t="str">
        <f>IF('Enrollment Projection'!$B$34="","Must Complete 'Enrollment Projection' Tab",SUM(K6:K74))</f>
        <v>Must Complete 'Enrollment Projection' Tab</v>
      </c>
      <c r="L75" s="245">
        <f>SUM(L6:L74)</f>
        <v>0</v>
      </c>
      <c r="M75" s="243"/>
      <c r="N75" s="246" t="str">
        <f>IF('Enrollment Projection'!$B$31="","Must Complete 'Enrollment Projection' Tab",SUM(N6:N74))</f>
        <v>Must Complete 'Enrollment Projection' Tab</v>
      </c>
      <c r="O75" s="245">
        <f>SUM(O6:O74)</f>
        <v>0</v>
      </c>
      <c r="P75" s="243"/>
      <c r="Q75" s="246" t="str">
        <f>IF('Enrollment Projection'!$B$33="","Must Complete 'Enrollment Projection' Tab",SUM(Q6:Q74))</f>
        <v>Must Complete 'Enrollment Projection' Tab</v>
      </c>
      <c r="R75" s="246" t="str">
        <f>IF(OR('Enrollment Projection'!$B$30="",'Enrollment Projection'!$B$31="",'Enrollment Projection'!$B$33="",'Enrollment Projection'!$B$34=""),"Must Complete 'Enrollment Projection' Tab",IF('School Information'!$A$13="","Must Complete 'School Information' Tab",IF($C$75='Enrollment Projection'!$B$24,SUM(R6:R74),"Enrollment must agree to 'Enrollment Projection' Tab")))</f>
        <v>Must Complete 'Enrollment Projection' Tab</v>
      </c>
      <c r="S75" s="243"/>
      <c r="T75" s="243"/>
      <c r="U75" s="246" t="str">
        <f>IF(OR('School Information'!$A$10="",'School Information'!$B$10=""),"Must Complete 'School Information' Tab",IF($C$75='Enrollment Projection'!$B$24,SUM(U6:U74),"Enrollment must agree to 'Enrollment Projection' Tab"))</f>
        <v>Must Complete 'School Information' Tab</v>
      </c>
      <c r="V75" s="248"/>
      <c r="W75" s="244">
        <f>SUM(W6:W74)</f>
        <v>0</v>
      </c>
      <c r="X75" s="244"/>
      <c r="Y75" s="244" t="str">
        <f>IF('Enrollment Projection'!$B$32="","Must Complete 'Enrollment Projection' Tab",SUM(Y6:Y74))</f>
        <v>Must Complete 'Enrollment Projection' Tab</v>
      </c>
      <c r="Z75" s="244"/>
      <c r="AA75" s="244" t="str">
        <f>IF('Enrollment Projection'!$B$34="","Must Complete 'Enrollment Projection' Tab",IF(SUM(AA6:AA74)&lt;15000,0,SUM(AA6:AA74)))</f>
        <v>Must Complete 'Enrollment Projection' Tab</v>
      </c>
      <c r="AB75" s="244"/>
      <c r="AC75" s="244" t="str">
        <f>IF('Enrollment Projection'!$B$38="","Must Complete 'Enrollment Projection' Tab",SUM(AC6:AC74))</f>
        <v>Must Complete 'Enrollment Projection' Tab</v>
      </c>
      <c r="AD75" s="244"/>
      <c r="AE75" s="244">
        <f t="shared" ref="AE75:AF75" si="5">SUM(AE6:AE74)</f>
        <v>0</v>
      </c>
      <c r="AF75" s="242">
        <f t="shared" si="5"/>
        <v>0</v>
      </c>
      <c r="AG75" s="244"/>
      <c r="AH75" s="244" t="str">
        <f>IF('Enrollment Projection'!$B$37="","Must Complete 'Enrollment Projection' Tab",IF(SUM(AH6:AH74)&lt;10000,0,SUM(AH6:AH74)))</f>
        <v>Must Complete 'Enrollment Projection' Tab</v>
      </c>
    </row>
    <row r="76" ht="53.25" customHeight="1">
      <c r="A76" s="249" t="str">
        <f>IF('School Information'!$A$13="","Must Complete 'School Information' Tab",IF('School Information'!$A$13="Yes","Virtual Charter Schools Receive 90% per Charter Law",""))</f>
        <v>Must Complete 'School Information' Tab</v>
      </c>
      <c r="B76" s="250"/>
      <c r="C76" s="251"/>
      <c r="D76" s="251"/>
      <c r="E76" s="251"/>
      <c r="F76" s="251"/>
      <c r="G76" s="251"/>
      <c r="H76" s="251"/>
      <c r="I76" s="251"/>
      <c r="J76" s="251"/>
      <c r="K76" s="251"/>
      <c r="L76" s="251"/>
      <c r="M76" s="251"/>
      <c r="N76" s="251"/>
      <c r="O76" s="251"/>
      <c r="P76" s="251"/>
      <c r="Q76" s="251"/>
      <c r="R76" s="246" t="str">
        <f>IF(OR('Enrollment Projection'!$B$30="",'Enrollment Projection'!$B$31="",'Enrollment Projection'!$B$33="",'Enrollment Projection'!$B$34=""),"Must Complete 'Enrollment Projection' Tab",IF('School Information'!$A$13="","Must Complete 'School Information' Tab",IF('School Information'!$A$13="No","",IF(AND($C75='Enrollment Projection'!$B$24,'School Information'!$A$13="Yes"),ROUND(SUM(R6:R74)*0.9,0),"Enrollment must agree to 'Enrollment Projection' Tab"))))</f>
        <v>Must Complete 'Enrollment Projection' Tab</v>
      </c>
      <c r="S76" s="251"/>
      <c r="T76" s="251"/>
      <c r="U76" s="246" t="str">
        <f>IF(OR('School Information'!$A$10="",'School Information'!$B$10=""),"Must Complete 'School Information' Tab",IF('School Information'!$A$13="No","",IF(AND($C75='Enrollment Projection'!$B$24,'School Information'!$A$13="Yes"),ROUND(SUM(U6:U74)*0.9,0),"Enrollment must agree to 'Enrollment Projection' Tab")))</f>
        <v>Must Complete 'School Information' Tab</v>
      </c>
      <c r="V76" s="251"/>
      <c r="W76" s="251"/>
      <c r="X76" s="251"/>
      <c r="Y76" s="251"/>
      <c r="Z76" s="251"/>
      <c r="AA76" s="251"/>
      <c r="AB76" s="251"/>
      <c r="AC76" s="251"/>
      <c r="AD76" s="251"/>
      <c r="AE76" s="251"/>
      <c r="AF76" s="251"/>
      <c r="AG76" s="251"/>
      <c r="AH76" s="251"/>
    </row>
  </sheetData>
  <mergeCells count="23">
    <mergeCell ref="F2:H2"/>
    <mergeCell ref="I2:K2"/>
    <mergeCell ref="A75:B75"/>
    <mergeCell ref="A76:B76"/>
    <mergeCell ref="L2:N2"/>
    <mergeCell ref="O2:Q2"/>
    <mergeCell ref="R2:R3"/>
    <mergeCell ref="S2:S3"/>
    <mergeCell ref="T2:T3"/>
    <mergeCell ref="U2:U3"/>
    <mergeCell ref="V2:W2"/>
    <mergeCell ref="X2:Y2"/>
    <mergeCell ref="Z2:AA2"/>
    <mergeCell ref="AB2:AC2"/>
    <mergeCell ref="AD2:AE2"/>
    <mergeCell ref="AF2:AH2"/>
    <mergeCell ref="A1:B3"/>
    <mergeCell ref="C1:K1"/>
    <mergeCell ref="L1:R1"/>
    <mergeCell ref="S1:U1"/>
    <mergeCell ref="V1:AH1"/>
    <mergeCell ref="C2:C3"/>
    <mergeCell ref="D2:E2"/>
  </mergeCells>
  <conditionalFormatting sqref="R75">
    <cfRule type="containsText" dxfId="0" priority="1" operator="containsText" text="Must">
      <formula>NOT(ISERROR(SEARCH(("Must"),(R75))))</formula>
    </cfRule>
  </conditionalFormatting>
  <conditionalFormatting sqref="U75">
    <cfRule type="containsText" dxfId="0" priority="2" operator="containsText" text="Must">
      <formula>NOT(ISERROR(SEARCH(("Must"),(U75))))</formula>
    </cfRule>
  </conditionalFormatting>
  <conditionalFormatting sqref="E75">
    <cfRule type="containsText" dxfId="0" priority="3" operator="containsText" text="Must">
      <formula>NOT(ISERROR(SEARCH(("Must"),(E75))))</formula>
    </cfRule>
  </conditionalFormatting>
  <conditionalFormatting sqref="H75">
    <cfRule type="containsText" dxfId="0" priority="4" operator="containsText" text="Must">
      <formula>NOT(ISERROR(SEARCH(("Must"),(H75))))</formula>
    </cfRule>
  </conditionalFormatting>
  <conditionalFormatting sqref="K75">
    <cfRule type="containsText" dxfId="0" priority="5" operator="containsText" text="Must">
      <formula>NOT(ISERROR(SEARCH(("Must"),(K75))))</formula>
    </cfRule>
  </conditionalFormatting>
  <conditionalFormatting sqref="N75">
    <cfRule type="containsText" dxfId="0" priority="6" operator="containsText" text="Must">
      <formula>NOT(ISERROR(SEARCH(("Must"),(N75))))</formula>
    </cfRule>
  </conditionalFormatting>
  <conditionalFormatting sqref="Q75">
    <cfRule type="containsText" dxfId="0" priority="7" operator="containsText" text="Must">
      <formula>NOT(ISERROR(SEARCH(("Must"),(Q75))))</formula>
    </cfRule>
  </conditionalFormatting>
  <conditionalFormatting sqref="R76">
    <cfRule type="expression" dxfId="1" priority="8">
      <formula>$A$76="Virtual Charter Schools Receive 90% per Charter Law"</formula>
    </cfRule>
  </conditionalFormatting>
  <conditionalFormatting sqref="R76">
    <cfRule type="containsText" dxfId="0" priority="9" operator="containsText" text="Must">
      <formula>NOT(ISERROR(SEARCH(("Must"),(R76))))</formula>
    </cfRule>
  </conditionalFormatting>
  <conditionalFormatting sqref="A76">
    <cfRule type="expression" dxfId="1" priority="10">
      <formula>$A$76="Virtual Charter Schools Receive 90% per Charter Law"</formula>
    </cfRule>
  </conditionalFormatting>
  <conditionalFormatting sqref="A76">
    <cfRule type="containsText" dxfId="0" priority="11" operator="containsText" text="Must">
      <formula>NOT(ISERROR(SEARCH(("Must"),(A76))))</formula>
    </cfRule>
  </conditionalFormatting>
  <conditionalFormatting sqref="U76">
    <cfRule type="expression" dxfId="1" priority="12">
      <formula>$A$76="Virtual Charter Schools Receive 90% per Charter Law"</formula>
    </cfRule>
  </conditionalFormatting>
  <conditionalFormatting sqref="U76">
    <cfRule type="containsText" dxfId="0" priority="13" operator="containsText" text="Must">
      <formula>NOT(ISERROR(SEARCH(("Must"),(U76))))</formula>
    </cfRule>
  </conditionalFormatting>
  <conditionalFormatting sqref="C75">
    <cfRule type="containsText" dxfId="0" priority="14" operator="containsText" text="Not">
      <formula>NOT(ISERROR(SEARCH(("Not"),(C75))))</formula>
    </cfRule>
  </conditionalFormatting>
  <conditionalFormatting sqref="C75">
    <cfRule type="containsText" dxfId="0" priority="15" operator="containsText" text="Must">
      <formula>NOT(ISERROR(SEARCH(("Must"),(C75))))</formula>
    </cfRule>
  </conditionalFormatting>
  <printOptions horizontalCentered="1"/>
  <pageMargins bottom="0.4" footer="0.0" header="0.0" left="0.3" right="0.3" top="0.4"/>
  <pageSetup scale="70" orientation="portrait"/>
  <headerFooter>
    <oddFooter>&amp;R&amp;P</oddFooter>
  </headerFooter>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0"/>
  <cols>
    <col customWidth="1" min="1" max="1" width="5.0"/>
    <col customWidth="1" min="2" max="2" width="20.13"/>
    <col customWidth="1" min="3" max="3" width="14.63"/>
    <col customWidth="1" min="4" max="4" width="13.88"/>
    <col customWidth="1" min="5" max="5" width="15.75"/>
    <col customWidth="1" min="6" max="6" width="10.63"/>
    <col customWidth="1" min="7" max="7" width="8.75"/>
    <col customWidth="1" min="8" max="8" width="15.75"/>
    <col customWidth="1" min="9" max="9" width="10.63"/>
    <col customWidth="1" min="10" max="10" width="8.75"/>
    <col customWidth="1" min="11" max="11" width="15.75"/>
    <col customWidth="1" min="12" max="12" width="10.63"/>
    <col customWidth="1" min="13" max="13" width="8.75"/>
    <col customWidth="1" min="14" max="14" width="15.75"/>
    <col customWidth="1" min="15" max="15" width="10.63"/>
    <col customWidth="1" min="16" max="16" width="8.75"/>
    <col customWidth="1" min="17" max="17" width="15.75"/>
    <col customWidth="1" min="18" max="18" width="18.75"/>
    <col customWidth="1" min="19" max="20" width="15.88"/>
    <col customWidth="1" min="21" max="21" width="18.38"/>
    <col customWidth="1" min="22" max="22" width="8.75"/>
    <col customWidth="1" min="23" max="23" width="15.75"/>
    <col customWidth="1" min="24" max="24" width="8.75"/>
    <col customWidth="1" min="25" max="25" width="15.75"/>
    <col customWidth="1" min="26" max="26" width="8.75"/>
    <col customWidth="1" min="27" max="27" width="15.75"/>
    <col customWidth="1" min="28" max="28" width="8.75"/>
    <col customWidth="1" min="29" max="29" width="15.75"/>
    <col customWidth="1" min="30" max="30" width="8.75"/>
    <col customWidth="1" min="31" max="31" width="15.75"/>
    <col customWidth="1" min="32" max="32" width="13.88"/>
    <col customWidth="1" min="33" max="33" width="8.75"/>
    <col customWidth="1" min="34" max="34" width="15.75"/>
  </cols>
  <sheetData>
    <row r="1" ht="19.5" customHeight="1">
      <c r="A1" s="252" t="s">
        <v>194</v>
      </c>
      <c r="B1" s="173"/>
      <c r="C1" s="253" t="s">
        <v>195</v>
      </c>
      <c r="D1" s="254"/>
      <c r="E1" s="254"/>
      <c r="F1" s="254"/>
      <c r="G1" s="254"/>
      <c r="H1" s="254"/>
      <c r="I1" s="254"/>
      <c r="J1" s="254"/>
      <c r="K1" s="255"/>
      <c r="L1" s="256" t="s">
        <v>196</v>
      </c>
      <c r="M1" s="254"/>
      <c r="N1" s="254"/>
      <c r="O1" s="254"/>
      <c r="P1" s="254"/>
      <c r="Q1" s="254"/>
      <c r="R1" s="255"/>
      <c r="S1" s="257" t="s">
        <v>197</v>
      </c>
      <c r="T1" s="14"/>
      <c r="U1" s="15"/>
      <c r="V1" s="258" t="s">
        <v>198</v>
      </c>
      <c r="W1" s="254"/>
      <c r="X1" s="254"/>
      <c r="Y1" s="254"/>
      <c r="Z1" s="254"/>
      <c r="AA1" s="254"/>
      <c r="AB1" s="254"/>
      <c r="AC1" s="254"/>
      <c r="AD1" s="254"/>
      <c r="AE1" s="254"/>
      <c r="AF1" s="254"/>
      <c r="AG1" s="254"/>
      <c r="AH1" s="255"/>
    </row>
    <row r="2" ht="21.0" customHeight="1">
      <c r="A2" s="179"/>
      <c r="B2" s="180"/>
      <c r="C2" s="259" t="s">
        <v>309</v>
      </c>
      <c r="D2" s="260" t="s">
        <v>200</v>
      </c>
      <c r="E2" s="261"/>
      <c r="F2" s="262" t="s">
        <v>201</v>
      </c>
      <c r="G2" s="126"/>
      <c r="H2" s="261"/>
      <c r="I2" s="262" t="s">
        <v>202</v>
      </c>
      <c r="J2" s="126"/>
      <c r="K2" s="261"/>
      <c r="L2" s="262" t="s">
        <v>203</v>
      </c>
      <c r="M2" s="126"/>
      <c r="N2" s="261"/>
      <c r="O2" s="262" t="s">
        <v>204</v>
      </c>
      <c r="P2" s="126"/>
      <c r="Q2" s="261"/>
      <c r="R2" s="263" t="s">
        <v>205</v>
      </c>
      <c r="S2" s="264" t="s">
        <v>310</v>
      </c>
      <c r="T2" s="264" t="s">
        <v>311</v>
      </c>
      <c r="U2" s="265" t="s">
        <v>208</v>
      </c>
      <c r="V2" s="266" t="s">
        <v>209</v>
      </c>
      <c r="W2" s="194"/>
      <c r="X2" s="266" t="s">
        <v>210</v>
      </c>
      <c r="Y2" s="194"/>
      <c r="Z2" s="266" t="s">
        <v>211</v>
      </c>
      <c r="AA2" s="194"/>
      <c r="AB2" s="266" t="s">
        <v>212</v>
      </c>
      <c r="AC2" s="194"/>
      <c r="AD2" s="266" t="s">
        <v>213</v>
      </c>
      <c r="AE2" s="194"/>
      <c r="AF2" s="266" t="s">
        <v>214</v>
      </c>
      <c r="AG2" s="267"/>
      <c r="AH2" s="194"/>
    </row>
    <row r="3" ht="82.5" customHeight="1">
      <c r="A3" s="193"/>
      <c r="B3" s="194"/>
      <c r="C3" s="194"/>
      <c r="D3" s="268" t="s">
        <v>215</v>
      </c>
      <c r="E3" s="269" t="s">
        <v>216</v>
      </c>
      <c r="F3" s="268" t="s">
        <v>217</v>
      </c>
      <c r="G3" s="268" t="s">
        <v>218</v>
      </c>
      <c r="H3" s="269" t="s">
        <v>216</v>
      </c>
      <c r="I3" s="268" t="s">
        <v>217</v>
      </c>
      <c r="J3" s="268" t="s">
        <v>218</v>
      </c>
      <c r="K3" s="269" t="s">
        <v>216</v>
      </c>
      <c r="L3" s="268" t="s">
        <v>217</v>
      </c>
      <c r="M3" s="268" t="s">
        <v>219</v>
      </c>
      <c r="N3" s="269" t="s">
        <v>216</v>
      </c>
      <c r="O3" s="268" t="s">
        <v>217</v>
      </c>
      <c r="P3" s="268" t="s">
        <v>219</v>
      </c>
      <c r="Q3" s="269" t="s">
        <v>216</v>
      </c>
      <c r="R3" s="194"/>
      <c r="S3" s="127"/>
      <c r="T3" s="127"/>
      <c r="U3" s="270"/>
      <c r="V3" s="271" t="s">
        <v>218</v>
      </c>
      <c r="W3" s="272" t="s">
        <v>220</v>
      </c>
      <c r="X3" s="271" t="s">
        <v>218</v>
      </c>
      <c r="Y3" s="272" t="s">
        <v>220</v>
      </c>
      <c r="Z3" s="271" t="s">
        <v>218</v>
      </c>
      <c r="AA3" s="272" t="s">
        <v>312</v>
      </c>
      <c r="AB3" s="271" t="s">
        <v>218</v>
      </c>
      <c r="AC3" s="272" t="s">
        <v>220</v>
      </c>
      <c r="AD3" s="271" t="s">
        <v>218</v>
      </c>
      <c r="AE3" s="272" t="s">
        <v>220</v>
      </c>
      <c r="AF3" s="271" t="s">
        <v>222</v>
      </c>
      <c r="AG3" s="271" t="s">
        <v>218</v>
      </c>
      <c r="AH3" s="272" t="s">
        <v>313</v>
      </c>
    </row>
    <row r="4" ht="15.75" customHeight="1">
      <c r="A4" s="273"/>
      <c r="B4" s="274"/>
      <c r="C4" s="275">
        <v>1.0</v>
      </c>
      <c r="D4" s="275">
        <f t="shared" ref="D4:AH4" si="1">C4+1</f>
        <v>2</v>
      </c>
      <c r="E4" s="275">
        <f t="shared" si="1"/>
        <v>3</v>
      </c>
      <c r="F4" s="275">
        <f t="shared" si="1"/>
        <v>4</v>
      </c>
      <c r="G4" s="275">
        <f t="shared" si="1"/>
        <v>5</v>
      </c>
      <c r="H4" s="275">
        <f t="shared" si="1"/>
        <v>6</v>
      </c>
      <c r="I4" s="275">
        <f t="shared" si="1"/>
        <v>7</v>
      </c>
      <c r="J4" s="275">
        <f t="shared" si="1"/>
        <v>8</v>
      </c>
      <c r="K4" s="275">
        <f t="shared" si="1"/>
        <v>9</v>
      </c>
      <c r="L4" s="275">
        <f t="shared" si="1"/>
        <v>10</v>
      </c>
      <c r="M4" s="275">
        <f t="shared" si="1"/>
        <v>11</v>
      </c>
      <c r="N4" s="275">
        <f t="shared" si="1"/>
        <v>12</v>
      </c>
      <c r="O4" s="275">
        <f t="shared" si="1"/>
        <v>13</v>
      </c>
      <c r="P4" s="275">
        <f t="shared" si="1"/>
        <v>14</v>
      </c>
      <c r="Q4" s="275">
        <f t="shared" si="1"/>
        <v>15</v>
      </c>
      <c r="R4" s="275">
        <f t="shared" si="1"/>
        <v>16</v>
      </c>
      <c r="S4" s="275">
        <f t="shared" si="1"/>
        <v>17</v>
      </c>
      <c r="T4" s="275">
        <f t="shared" si="1"/>
        <v>18</v>
      </c>
      <c r="U4" s="275">
        <f t="shared" si="1"/>
        <v>19</v>
      </c>
      <c r="V4" s="275">
        <f t="shared" si="1"/>
        <v>20</v>
      </c>
      <c r="W4" s="275">
        <f t="shared" si="1"/>
        <v>21</v>
      </c>
      <c r="X4" s="275">
        <f t="shared" si="1"/>
        <v>22</v>
      </c>
      <c r="Y4" s="275">
        <f t="shared" si="1"/>
        <v>23</v>
      </c>
      <c r="Z4" s="275">
        <f t="shared" si="1"/>
        <v>24</v>
      </c>
      <c r="AA4" s="275">
        <f t="shared" si="1"/>
        <v>25</v>
      </c>
      <c r="AB4" s="275">
        <f t="shared" si="1"/>
        <v>26</v>
      </c>
      <c r="AC4" s="275">
        <f t="shared" si="1"/>
        <v>27</v>
      </c>
      <c r="AD4" s="275">
        <f t="shared" si="1"/>
        <v>28</v>
      </c>
      <c r="AE4" s="275">
        <f t="shared" si="1"/>
        <v>29</v>
      </c>
      <c r="AF4" s="275">
        <f t="shared" si="1"/>
        <v>30</v>
      </c>
      <c r="AG4" s="275">
        <f t="shared" si="1"/>
        <v>31</v>
      </c>
      <c r="AH4" s="275">
        <f t="shared" si="1"/>
        <v>32</v>
      </c>
    </row>
    <row r="5" ht="72.0" customHeight="1">
      <c r="A5" s="276"/>
      <c r="B5" s="277" t="s">
        <v>224</v>
      </c>
      <c r="C5" s="277" t="s">
        <v>225</v>
      </c>
      <c r="D5" s="277" t="s">
        <v>226</v>
      </c>
      <c r="E5" s="277" t="s">
        <v>227</v>
      </c>
      <c r="F5" s="277" t="s">
        <v>225</v>
      </c>
      <c r="G5" s="277" t="s">
        <v>228</v>
      </c>
      <c r="H5" s="277" t="s">
        <v>229</v>
      </c>
      <c r="I5" s="277" t="s">
        <v>225</v>
      </c>
      <c r="J5" s="277" t="s">
        <v>230</v>
      </c>
      <c r="K5" s="277" t="s">
        <v>231</v>
      </c>
      <c r="L5" s="277" t="s">
        <v>225</v>
      </c>
      <c r="M5" s="277" t="s">
        <v>232</v>
      </c>
      <c r="N5" s="277" t="s">
        <v>233</v>
      </c>
      <c r="O5" s="277" t="s">
        <v>225</v>
      </c>
      <c r="P5" s="277" t="s">
        <v>234</v>
      </c>
      <c r="Q5" s="277" t="s">
        <v>235</v>
      </c>
      <c r="R5" s="277" t="s">
        <v>236</v>
      </c>
      <c r="S5" s="277" t="s">
        <v>237</v>
      </c>
      <c r="T5" s="277" t="s">
        <v>238</v>
      </c>
      <c r="U5" s="277" t="s">
        <v>225</v>
      </c>
      <c r="V5" s="274"/>
      <c r="W5" s="274"/>
      <c r="X5" s="274"/>
      <c r="Y5" s="274"/>
      <c r="Z5" s="274"/>
      <c r="AA5" s="274"/>
      <c r="AB5" s="274"/>
      <c r="AC5" s="274"/>
      <c r="AD5" s="274"/>
      <c r="AE5" s="274"/>
      <c r="AF5" s="274"/>
      <c r="AG5" s="274"/>
      <c r="AH5" s="274"/>
    </row>
    <row r="6" ht="25.5" customHeight="1">
      <c r="A6" s="278">
        <v>1.0</v>
      </c>
      <c r="B6" s="209" t="s">
        <v>239</v>
      </c>
      <c r="C6" s="210"/>
      <c r="D6" s="211">
        <v>5060.631686356253</v>
      </c>
      <c r="E6" s="212">
        <f t="shared" ref="E6:E74" si="2">C6*D6</f>
        <v>0</v>
      </c>
      <c r="F6" s="213">
        <f>$C6*'Enrollment Projection'!$C$30</f>
        <v>0</v>
      </c>
      <c r="G6" s="211">
        <v>671.9845220775123</v>
      </c>
      <c r="H6" s="214" t="str">
        <f>IF('Enrollment Projection'!$C$30="","Must Complete 'Enrollment Projection' Tab",F6*G6)</f>
        <v>Must Complete 'Enrollment Projection' Tab</v>
      </c>
      <c r="I6" s="213">
        <f>$C6*'Enrollment Projection'!$C$34</f>
        <v>0</v>
      </c>
      <c r="J6" s="211">
        <v>183.26850602113973</v>
      </c>
      <c r="K6" s="214" t="str">
        <f>IF('Enrollment Projection'!$C$34="","Must Complete 'Enrollment Projection' Tab",I6*J6)</f>
        <v>Must Complete 'Enrollment Projection' Tab</v>
      </c>
      <c r="L6" s="213">
        <f>$C6*'Enrollment Projection'!$C$31</f>
        <v>0</v>
      </c>
      <c r="M6" s="211">
        <v>4581.712650528493</v>
      </c>
      <c r="N6" s="214" t="str">
        <f>IF('Enrollment Projection'!$C$31="","Must Complete 'Enrollment Projection' Tab",L6*M6)</f>
        <v>Must Complete 'Enrollment Projection' Tab</v>
      </c>
      <c r="O6" s="213">
        <f>$C6*'Enrollment Projection'!$C$33</f>
        <v>0</v>
      </c>
      <c r="P6" s="211">
        <v>1832.6850602113973</v>
      </c>
      <c r="Q6" s="214" t="str">
        <f>IF('Enrollment Projection'!$C$33="","Must Complete 'Enrollment Projection' Tab",O6*P6)</f>
        <v>Must Complete 'Enrollment Projection' Tab</v>
      </c>
      <c r="R6" s="214" t="str">
        <f>IF(OR('Enrollment Projection'!$C$30="",'Enrollment Projection'!$C$31="",'Enrollment Projection'!$C$33="",'Enrollment Projection'!$C$34=""),"Must Complete 'Enrollment Projection' Tab",IF('School Information'!$A$13="","Must Complete 'School Information' Tab",ROUND(E6+H6+K6+N6+Q6,0)))</f>
        <v>Must Complete 'Enrollment Projection' Tab</v>
      </c>
      <c r="S6" s="215">
        <v>3090.0</v>
      </c>
      <c r="T6" s="211">
        <v>3090.0</v>
      </c>
      <c r="U6" s="216" t="str">
        <f>IF(OR('School Information'!$A$10="",'School Information'!$B$10=""),"Must Complete 'School Information' Tab",IF('School Information'!$B$10="No",$T6*C6,IF(AND('School Information'!$B$10="Yes",'School Information'!$A$10=$B6),$S6*C6,$T6*C6)))</f>
        <v>Must Complete 'School Information' Tab</v>
      </c>
      <c r="V6" s="217">
        <v>198.0</v>
      </c>
      <c r="W6" s="217">
        <f>IF('Enrollment Projection'!$C$31&gt;0,$C6*V6,0)</f>
        <v>0</v>
      </c>
      <c r="X6" s="217">
        <v>5.0</v>
      </c>
      <c r="Y6" s="216" t="str">
        <f>IF('Enrollment Projection'!$C$32="","Must Complete 'Enrollment Projection' Tab",IF('Enrollment Projection'!$C$32="Yes",$C6*X6,0))</f>
        <v>Must Complete 'Enrollment Projection' Tab</v>
      </c>
      <c r="Z6" s="217">
        <v>12.0</v>
      </c>
      <c r="AA6" s="216" t="str">
        <f>IF('Enrollment Projection'!$C$34="","Must Complete 'Enrollment Projection' Tab",IF(AND('Enrollment Projection'!$C$34&gt;0,SUM('Enrollment Projection'!$B$17:$C$20)&gt;0),$C6*Z6,0))</f>
        <v>Must Complete 'Enrollment Projection' Tab</v>
      </c>
      <c r="AB6" s="217">
        <v>519.0</v>
      </c>
      <c r="AC6" s="216" t="str">
        <f>IF('Enrollment Projection'!$C$38="","Must Complete 'Enrollment Projection' Tab",IF('Enrollment Projection'!$C$38&gt;=0.4,$C6*AB6,0))</f>
        <v>Must Complete 'Enrollment Projection' Tab</v>
      </c>
      <c r="AD6" s="217">
        <v>54.0</v>
      </c>
      <c r="AE6" s="217">
        <f t="shared" ref="AE6:AE74" si="3">$C6*AD6</f>
        <v>0</v>
      </c>
      <c r="AF6" s="213">
        <f>$C6*'Enrollment Projection'!$C$37</f>
        <v>0</v>
      </c>
      <c r="AG6" s="217">
        <v>126.0</v>
      </c>
      <c r="AH6" s="216" t="str">
        <f>IF('Enrollment Projection'!$C$37="","Must Complete 'Enrollment Projection' Tab",AF6*AG6)</f>
        <v>Must Complete 'Enrollment Projection' Tab</v>
      </c>
    </row>
    <row r="7" ht="25.5" customHeight="1">
      <c r="A7" s="279">
        <v>2.0</v>
      </c>
      <c r="B7" s="219" t="s">
        <v>240</v>
      </c>
      <c r="C7" s="220"/>
      <c r="D7" s="221">
        <v>5822.701765908233</v>
      </c>
      <c r="E7" s="222">
        <f t="shared" si="2"/>
        <v>0</v>
      </c>
      <c r="F7" s="223">
        <f>$C7*'Enrollment Projection'!$C$30</f>
        <v>0</v>
      </c>
      <c r="G7" s="221">
        <v>741.1151717458845</v>
      </c>
      <c r="H7" s="224" t="str">
        <f>IF('Enrollment Projection'!$C$30="","Must Complete 'Enrollment Projection' Tab",F7*G7)</f>
        <v>Must Complete 'Enrollment Projection' Tab</v>
      </c>
      <c r="I7" s="223">
        <f>$C7*'Enrollment Projection'!$C$34</f>
        <v>0</v>
      </c>
      <c r="J7" s="221">
        <v>202.12231956705944</v>
      </c>
      <c r="K7" s="224" t="str">
        <f>IF('Enrollment Projection'!$C$34="","Must Complete 'Enrollment Projection' Tab",I7*J7)</f>
        <v>Must Complete 'Enrollment Projection' Tab</v>
      </c>
      <c r="L7" s="223">
        <f>$C7*'Enrollment Projection'!$C$31</f>
        <v>0</v>
      </c>
      <c r="M7" s="221">
        <v>5053.057989176486</v>
      </c>
      <c r="N7" s="224" t="str">
        <f>IF('Enrollment Projection'!$C$31="","Must Complete 'Enrollment Projection' Tab",L7*M7)</f>
        <v>Must Complete 'Enrollment Projection' Tab</v>
      </c>
      <c r="O7" s="223">
        <f>$C7*'Enrollment Projection'!$C$33</f>
        <v>0</v>
      </c>
      <c r="P7" s="221">
        <v>2021.2231956705944</v>
      </c>
      <c r="Q7" s="224" t="str">
        <f>IF('Enrollment Projection'!$C$33="","Must Complete 'Enrollment Projection' Tab",O7*P7)</f>
        <v>Must Complete 'Enrollment Projection' Tab</v>
      </c>
      <c r="R7" s="224" t="str">
        <f>IF(OR('Enrollment Projection'!$C$30="",'Enrollment Projection'!$C$31="",'Enrollment Projection'!$C$33="",'Enrollment Projection'!$C$34=""),"Must Complete 'Enrollment Projection' Tab",IF('School Information'!$A$13="","Must Complete 'School Information' Tab",ROUND(E7+H7+K7+N7+Q7,0)))</f>
        <v>Must Complete 'Enrollment Projection' Tab</v>
      </c>
      <c r="S7" s="225">
        <v>3285.0</v>
      </c>
      <c r="T7" s="221">
        <v>3855.0</v>
      </c>
      <c r="U7" s="226" t="str">
        <f>IF(OR('School Information'!$A$10="",'School Information'!$B$10=""),"Must Complete 'School Information' Tab",IF('School Information'!$B$10="No",$T7*C7,IF(AND('School Information'!$B$10="Yes",'School Information'!$A$10=$B7),$S7*C7,$T7*C7)))</f>
        <v>Must Complete 'School Information' Tab</v>
      </c>
      <c r="V7" s="227">
        <v>216.0</v>
      </c>
      <c r="W7" s="227">
        <f>IF('Enrollment Projection'!$C$31&gt;0,$C7*V7,0)</f>
        <v>0</v>
      </c>
      <c r="X7" s="227">
        <v>7.0</v>
      </c>
      <c r="Y7" s="226" t="str">
        <f>IF('Enrollment Projection'!$C$32="","Must Complete 'Enrollment Projection' Tab",IF('Enrollment Projection'!$C$32="Yes",$C7*X7,0))</f>
        <v>Must Complete 'Enrollment Projection' Tab</v>
      </c>
      <c r="Z7" s="227">
        <v>14.0</v>
      </c>
      <c r="AA7" s="226" t="str">
        <f>IF('Enrollment Projection'!$C$34="","Must Complete 'Enrollment Projection' Tab",IF(AND('Enrollment Projection'!$C$34&gt;0,SUM('Enrollment Projection'!$B$17:$C$20)&gt;0),$C7*Z7,0))</f>
        <v>Must Complete 'Enrollment Projection' Tab</v>
      </c>
      <c r="AB7" s="227">
        <v>278.0</v>
      </c>
      <c r="AC7" s="226" t="str">
        <f>IF('Enrollment Projection'!$C$38="","Must Complete 'Enrollment Projection' Tab",IF('Enrollment Projection'!$C$38&gt;=0.4,$C7*AB7,0))</f>
        <v>Must Complete 'Enrollment Projection' Tab</v>
      </c>
      <c r="AD7" s="227">
        <v>62.0</v>
      </c>
      <c r="AE7" s="227">
        <f t="shared" si="3"/>
        <v>0</v>
      </c>
      <c r="AF7" s="223">
        <f>$C7*'Enrollment Projection'!$C$37</f>
        <v>0</v>
      </c>
      <c r="AG7" s="227">
        <v>126.0</v>
      </c>
      <c r="AH7" s="226" t="str">
        <f>IF('Enrollment Projection'!$C$37="","Must Complete 'Enrollment Projection' Tab",AF7*AG7)</f>
        <v>Must Complete 'Enrollment Projection' Tab</v>
      </c>
    </row>
    <row r="8" ht="25.5" customHeight="1">
      <c r="A8" s="279">
        <v>3.0</v>
      </c>
      <c r="B8" s="219" t="s">
        <v>241</v>
      </c>
      <c r="C8" s="220"/>
      <c r="D8" s="221">
        <v>4034.373837806394</v>
      </c>
      <c r="E8" s="222">
        <f t="shared" si="2"/>
        <v>0</v>
      </c>
      <c r="F8" s="223">
        <f>$C8*'Enrollment Projection'!$C$30</f>
        <v>0</v>
      </c>
      <c r="G8" s="221">
        <v>566.2486063707103</v>
      </c>
      <c r="H8" s="224" t="str">
        <f>IF('Enrollment Projection'!$C$30="","Must Complete 'Enrollment Projection' Tab",F8*G8)</f>
        <v>Must Complete 'Enrollment Projection' Tab</v>
      </c>
      <c r="I8" s="223">
        <f>$C8*'Enrollment Projection'!$C$34</f>
        <v>0</v>
      </c>
      <c r="J8" s="221">
        <v>154.43143810110277</v>
      </c>
      <c r="K8" s="224" t="str">
        <f>IF('Enrollment Projection'!$C$34="","Must Complete 'Enrollment Projection' Tab",I8*J8)</f>
        <v>Must Complete 'Enrollment Projection' Tab</v>
      </c>
      <c r="L8" s="223">
        <f>$C8*'Enrollment Projection'!$C$31</f>
        <v>0</v>
      </c>
      <c r="M8" s="221">
        <v>3860.7859525275703</v>
      </c>
      <c r="N8" s="224" t="str">
        <f>IF('Enrollment Projection'!$C$31="","Must Complete 'Enrollment Projection' Tab",L8*M8)</f>
        <v>Must Complete 'Enrollment Projection' Tab</v>
      </c>
      <c r="O8" s="223">
        <f>$C8*'Enrollment Projection'!$C$33</f>
        <v>0</v>
      </c>
      <c r="P8" s="221">
        <v>1544.3143810110278</v>
      </c>
      <c r="Q8" s="224" t="str">
        <f>IF('Enrollment Projection'!$C$33="","Must Complete 'Enrollment Projection' Tab",O8*P8)</f>
        <v>Must Complete 'Enrollment Projection' Tab</v>
      </c>
      <c r="R8" s="224" t="str">
        <f>IF(OR('Enrollment Projection'!$C$30="",'Enrollment Projection'!$C$31="",'Enrollment Projection'!$C$33="",'Enrollment Projection'!$C$34=""),"Must Complete 'Enrollment Projection' Tab",IF('School Information'!$A$13="","Must Complete 'School Information' Tab",ROUND(E8+H8+K8+N8+Q8,0)))</f>
        <v>Must Complete 'Enrollment Projection' Tab</v>
      </c>
      <c r="S8" s="225">
        <v>6489.0</v>
      </c>
      <c r="T8" s="221">
        <v>7463.0</v>
      </c>
      <c r="U8" s="226" t="str">
        <f>IF(OR('School Information'!$A$10="",'School Information'!$B$10=""),"Must Complete 'School Information' Tab",IF('School Information'!$B$10="No",$T8*C8,IF(AND('School Information'!$B$10="Yes",'School Information'!$A$10=$B8),$S8*C8,$T8*C8)))</f>
        <v>Must Complete 'School Information' Tab</v>
      </c>
      <c r="V8" s="227">
        <v>194.0</v>
      </c>
      <c r="W8" s="227">
        <f>IF('Enrollment Projection'!$C$31&gt;0,$C8*V8,0)</f>
        <v>0</v>
      </c>
      <c r="X8" s="227">
        <v>5.0</v>
      </c>
      <c r="Y8" s="226" t="str">
        <f>IF('Enrollment Projection'!$C$32="","Must Complete 'Enrollment Projection' Tab",IF('Enrollment Projection'!$C$32="Yes",$C8*X8,0))</f>
        <v>Must Complete 'Enrollment Projection' Tab</v>
      </c>
      <c r="Z8" s="227">
        <v>10.0</v>
      </c>
      <c r="AA8" s="226" t="str">
        <f>IF('Enrollment Projection'!$C$34="","Must Complete 'Enrollment Projection' Tab",IF(AND('Enrollment Projection'!$C$34&gt;0,SUM('Enrollment Projection'!$B$17:$C$20)&gt;0),$C8*Z8,0))</f>
        <v>Must Complete 'Enrollment Projection' Tab</v>
      </c>
      <c r="AB8" s="227">
        <v>163.0</v>
      </c>
      <c r="AC8" s="226" t="str">
        <f>IF('Enrollment Projection'!$C$38="","Must Complete 'Enrollment Projection' Tab",IF('Enrollment Projection'!$C$38&gt;=0.4,$C8*AB8,0))</f>
        <v>Must Complete 'Enrollment Projection' Tab</v>
      </c>
      <c r="AD8" s="227">
        <v>45.0</v>
      </c>
      <c r="AE8" s="227">
        <f t="shared" si="3"/>
        <v>0</v>
      </c>
      <c r="AF8" s="223">
        <f>$C8*'Enrollment Projection'!$C$37</f>
        <v>0</v>
      </c>
      <c r="AG8" s="227">
        <v>126.0</v>
      </c>
      <c r="AH8" s="226" t="str">
        <f>IF('Enrollment Projection'!$C$37="","Must Complete 'Enrollment Projection' Tab",AF8*AG8)</f>
        <v>Must Complete 'Enrollment Projection' Tab</v>
      </c>
    </row>
    <row r="9" ht="25.5" customHeight="1">
      <c r="A9" s="279">
        <v>4.0</v>
      </c>
      <c r="B9" s="219" t="s">
        <v>242</v>
      </c>
      <c r="C9" s="220"/>
      <c r="D9" s="221">
        <v>5033.586378868474</v>
      </c>
      <c r="E9" s="222">
        <f t="shared" si="2"/>
        <v>0</v>
      </c>
      <c r="F9" s="223">
        <f>$C9*'Enrollment Projection'!$C$30</f>
        <v>0</v>
      </c>
      <c r="G9" s="221">
        <v>667.9529912255795</v>
      </c>
      <c r="H9" s="224" t="str">
        <f>IF('Enrollment Projection'!$C$30="","Must Complete 'Enrollment Projection' Tab",F9*G9)</f>
        <v>Must Complete 'Enrollment Projection' Tab</v>
      </c>
      <c r="I9" s="223">
        <f>$C9*'Enrollment Projection'!$C$34</f>
        <v>0</v>
      </c>
      <c r="J9" s="221">
        <v>182.1689976069762</v>
      </c>
      <c r="K9" s="224" t="str">
        <f>IF('Enrollment Projection'!$C$34="","Must Complete 'Enrollment Projection' Tab",I9*J9)</f>
        <v>Must Complete 'Enrollment Projection' Tab</v>
      </c>
      <c r="L9" s="223">
        <f>$C9*'Enrollment Projection'!$C$31</f>
        <v>0</v>
      </c>
      <c r="M9" s="221">
        <v>4554.224940174406</v>
      </c>
      <c r="N9" s="224" t="str">
        <f>IF('Enrollment Projection'!$C$31="","Must Complete 'Enrollment Projection' Tab",L9*M9)</f>
        <v>Must Complete 'Enrollment Projection' Tab</v>
      </c>
      <c r="O9" s="223">
        <f>$C9*'Enrollment Projection'!$C$33</f>
        <v>0</v>
      </c>
      <c r="P9" s="221">
        <v>1821.689976069762</v>
      </c>
      <c r="Q9" s="224" t="str">
        <f>IF('Enrollment Projection'!$C$33="","Must Complete 'Enrollment Projection' Tab",O9*P9)</f>
        <v>Must Complete 'Enrollment Projection' Tab</v>
      </c>
      <c r="R9" s="224" t="str">
        <f>IF(OR('Enrollment Projection'!$C$30="",'Enrollment Projection'!$C$31="",'Enrollment Projection'!$C$33="",'Enrollment Projection'!$C$34=""),"Must Complete 'Enrollment Projection' Tab",IF('School Information'!$A$13="","Must Complete 'School Information' Tab",ROUND(E9+H9+K9+N9+Q9,0)))</f>
        <v>Must Complete 'Enrollment Projection' Tab</v>
      </c>
      <c r="S9" s="225">
        <v>4809.0</v>
      </c>
      <c r="T9" s="221">
        <v>4809.0</v>
      </c>
      <c r="U9" s="226" t="str">
        <f>IF(OR('School Information'!$A$10="",'School Information'!$B$10=""),"Must Complete 'School Information' Tab",IF('School Information'!$B$10="No",$T9*C9,IF(AND('School Information'!$B$10="Yes",'School Information'!$A$10=$B9),$S9*C9,$T9*C9)))</f>
        <v>Must Complete 'School Information' Tab</v>
      </c>
      <c r="V9" s="227">
        <v>244.0</v>
      </c>
      <c r="W9" s="227">
        <f>IF('Enrollment Projection'!$C$31&gt;0,$C9*V9,0)</f>
        <v>0</v>
      </c>
      <c r="X9" s="227">
        <v>20.0</v>
      </c>
      <c r="Y9" s="226" t="str">
        <f>IF('Enrollment Projection'!$C$32="","Must Complete 'Enrollment Projection' Tab",IF('Enrollment Projection'!$C$32="Yes",$C9*X9,0))</f>
        <v>Must Complete 'Enrollment Projection' Tab</v>
      </c>
      <c r="Z9" s="227">
        <v>14.0</v>
      </c>
      <c r="AA9" s="226" t="str">
        <f>IF('Enrollment Projection'!$C$34="","Must Complete 'Enrollment Projection' Tab",IF(AND('Enrollment Projection'!$C$34&gt;0,SUM('Enrollment Projection'!$B$17:$C$20)&gt;0),$C9*Z9,0))</f>
        <v>Must Complete 'Enrollment Projection' Tab</v>
      </c>
      <c r="AB9" s="227">
        <v>372.0</v>
      </c>
      <c r="AC9" s="226" t="str">
        <f>IF('Enrollment Projection'!$C$38="","Must Complete 'Enrollment Projection' Tab",IF('Enrollment Projection'!$C$38&gt;=0.4,$C9*AB9,0))</f>
        <v>Must Complete 'Enrollment Projection' Tab</v>
      </c>
      <c r="AD9" s="227">
        <v>61.0</v>
      </c>
      <c r="AE9" s="227">
        <f t="shared" si="3"/>
        <v>0</v>
      </c>
      <c r="AF9" s="223">
        <f>$C9*'Enrollment Projection'!$C$37</f>
        <v>0</v>
      </c>
      <c r="AG9" s="227">
        <v>126.0</v>
      </c>
      <c r="AH9" s="226" t="str">
        <f>IF('Enrollment Projection'!$C$37="","Must Complete 'Enrollment Projection' Tab",AF9*AG9)</f>
        <v>Must Complete 'Enrollment Projection' Tab</v>
      </c>
    </row>
    <row r="10" ht="25.5" customHeight="1">
      <c r="A10" s="280">
        <v>5.0</v>
      </c>
      <c r="B10" s="229" t="s">
        <v>243</v>
      </c>
      <c r="C10" s="230"/>
      <c r="D10" s="231">
        <v>5030.65604725432</v>
      </c>
      <c r="E10" s="232">
        <f t="shared" si="2"/>
        <v>0</v>
      </c>
      <c r="F10" s="233">
        <f>$C10*'Enrollment Projection'!$C$30</f>
        <v>0</v>
      </c>
      <c r="G10" s="231">
        <v>709.2952676047975</v>
      </c>
      <c r="H10" s="234" t="str">
        <f>IF('Enrollment Projection'!$C$30="","Must Complete 'Enrollment Projection' Tab",F10*G10)</f>
        <v>Must Complete 'Enrollment Projection' Tab</v>
      </c>
      <c r="I10" s="233">
        <f>$C10*'Enrollment Projection'!$C$34</f>
        <v>0</v>
      </c>
      <c r="J10" s="231">
        <v>193.44416389221746</v>
      </c>
      <c r="K10" s="234" t="str">
        <f>IF('Enrollment Projection'!$C$34="","Must Complete 'Enrollment Projection' Tab",I10*J10)</f>
        <v>Must Complete 'Enrollment Projection' Tab</v>
      </c>
      <c r="L10" s="233">
        <f>$C10*'Enrollment Projection'!$C$31</f>
        <v>0</v>
      </c>
      <c r="M10" s="231">
        <v>4836.104097305437</v>
      </c>
      <c r="N10" s="234" t="str">
        <f>IF('Enrollment Projection'!$C$31="","Must Complete 'Enrollment Projection' Tab",L10*M10)</f>
        <v>Must Complete 'Enrollment Projection' Tab</v>
      </c>
      <c r="O10" s="233">
        <f>$C10*'Enrollment Projection'!$C$33</f>
        <v>0</v>
      </c>
      <c r="P10" s="231">
        <v>1934.4416389221744</v>
      </c>
      <c r="Q10" s="234" t="str">
        <f>IF('Enrollment Projection'!$C$33="","Must Complete 'Enrollment Projection' Tab",O10*P10)</f>
        <v>Must Complete 'Enrollment Projection' Tab</v>
      </c>
      <c r="R10" s="234" t="str">
        <f>IF(OR('Enrollment Projection'!$C$30="",'Enrollment Projection'!$C$31="",'Enrollment Projection'!$C$33="",'Enrollment Projection'!$C$34=""),"Must Complete 'Enrollment Projection' Tab",IF('School Information'!$A$13="","Must Complete 'School Information' Tab",ROUND(E10+H10+K10+N10+Q10,0)))</f>
        <v>Must Complete 'Enrollment Projection' Tab</v>
      </c>
      <c r="S10" s="235">
        <v>2811.0</v>
      </c>
      <c r="T10" s="231">
        <v>2811.0</v>
      </c>
      <c r="U10" s="236" t="str">
        <f>IF(OR('School Information'!$A$10="",'School Information'!$B$10=""),"Must Complete 'School Information' Tab",IF('School Information'!$B$10="No",$T10*C10,IF(AND('School Information'!$B$10="Yes",'School Information'!$A$10=$B10),$S10*C10,$T10*C10)))</f>
        <v>Must Complete 'School Information' Tab</v>
      </c>
      <c r="V10" s="237">
        <v>204.0</v>
      </c>
      <c r="W10" s="237">
        <f>IF('Enrollment Projection'!$C$31&gt;0,$C10*V10,0)</f>
        <v>0</v>
      </c>
      <c r="X10" s="237">
        <v>5.0</v>
      </c>
      <c r="Y10" s="236" t="str">
        <f>IF('Enrollment Projection'!$C$32="","Must Complete 'Enrollment Projection' Tab",IF('Enrollment Projection'!$C$32="Yes",$C10*X10,0))</f>
        <v>Must Complete 'Enrollment Projection' Tab</v>
      </c>
      <c r="Z10" s="237">
        <v>14.0</v>
      </c>
      <c r="AA10" s="236" t="str">
        <f>IF('Enrollment Projection'!$C$34="","Must Complete 'Enrollment Projection' Tab",IF(AND('Enrollment Projection'!$C$34&gt;0,SUM('Enrollment Projection'!$B$17:$C$20)&gt;0),$C10*Z10,0))</f>
        <v>Must Complete 'Enrollment Projection' Tab</v>
      </c>
      <c r="AB10" s="237">
        <v>521.0</v>
      </c>
      <c r="AC10" s="236" t="str">
        <f>IF('Enrollment Projection'!$C$38="","Must Complete 'Enrollment Projection' Tab",IF('Enrollment Projection'!$C$38&gt;=0.4,$C10*AB10,0))</f>
        <v>Must Complete 'Enrollment Projection' Tab</v>
      </c>
      <c r="AD10" s="237">
        <v>63.0</v>
      </c>
      <c r="AE10" s="237">
        <f t="shared" si="3"/>
        <v>0</v>
      </c>
      <c r="AF10" s="233">
        <f>$C10*'Enrollment Projection'!$C$37</f>
        <v>0</v>
      </c>
      <c r="AG10" s="237">
        <v>126.0</v>
      </c>
      <c r="AH10" s="236" t="str">
        <f>IF('Enrollment Projection'!$C$37="","Must Complete 'Enrollment Projection' Tab",AF10*AG10)</f>
        <v>Must Complete 'Enrollment Projection' Tab</v>
      </c>
    </row>
    <row r="11" ht="25.5" customHeight="1">
      <c r="A11" s="278">
        <v>6.0</v>
      </c>
      <c r="B11" s="209" t="s">
        <v>244</v>
      </c>
      <c r="C11" s="210"/>
      <c r="D11" s="211">
        <v>4682.592696762298</v>
      </c>
      <c r="E11" s="212">
        <f t="shared" si="2"/>
        <v>0</v>
      </c>
      <c r="F11" s="213">
        <f>$C11*'Enrollment Projection'!$C$30</f>
        <v>0</v>
      </c>
      <c r="G11" s="211">
        <v>641.3959650779406</v>
      </c>
      <c r="H11" s="214" t="str">
        <f>IF('Enrollment Projection'!$C$30="","Must Complete 'Enrollment Projection' Tab",F11*G11)</f>
        <v>Must Complete 'Enrollment Projection' Tab</v>
      </c>
      <c r="I11" s="213">
        <f>$C11*'Enrollment Projection'!$C$34</f>
        <v>0</v>
      </c>
      <c r="J11" s="211">
        <v>174.92617229398383</v>
      </c>
      <c r="K11" s="214" t="str">
        <f>IF('Enrollment Projection'!$C$34="","Must Complete 'Enrollment Projection' Tab",I11*J11)</f>
        <v>Must Complete 'Enrollment Projection' Tab</v>
      </c>
      <c r="L11" s="213">
        <f>$C11*'Enrollment Projection'!$C$31</f>
        <v>0</v>
      </c>
      <c r="M11" s="211">
        <v>4373.154307349595</v>
      </c>
      <c r="N11" s="214" t="str">
        <f>IF('Enrollment Projection'!$C$31="","Must Complete 'Enrollment Projection' Tab",L11*M11)</f>
        <v>Must Complete 'Enrollment Projection' Tab</v>
      </c>
      <c r="O11" s="213">
        <f>$C11*'Enrollment Projection'!$C$33</f>
        <v>0</v>
      </c>
      <c r="P11" s="211">
        <v>1749.261722939838</v>
      </c>
      <c r="Q11" s="214" t="str">
        <f>IF('Enrollment Projection'!$C$33="","Must Complete 'Enrollment Projection' Tab",O11*P11)</f>
        <v>Must Complete 'Enrollment Projection' Tab</v>
      </c>
      <c r="R11" s="214" t="str">
        <f>IF(OR('Enrollment Projection'!$C$30="",'Enrollment Projection'!$C$31="",'Enrollment Projection'!$C$33="",'Enrollment Projection'!$C$34=""),"Must Complete 'Enrollment Projection' Tab",IF('School Information'!$A$13="","Must Complete 'School Information' Tab",ROUND(E11+H11+K11+N11+Q11,0)))</f>
        <v>Must Complete 'Enrollment Projection' Tab</v>
      </c>
      <c r="S11" s="215">
        <v>4524.0</v>
      </c>
      <c r="T11" s="211">
        <v>5400.0</v>
      </c>
      <c r="U11" s="216" t="str">
        <f>IF(OR('School Information'!$A$10="",'School Information'!$B$10=""),"Must Complete 'School Information' Tab",IF('School Information'!$B$10="No",$T11*C11,IF(AND('School Information'!$B$10="Yes",'School Information'!$A$10=$B11),$S11*C11,$T11*C11)))</f>
        <v>Must Complete 'School Information' Tab</v>
      </c>
      <c r="V11" s="217">
        <v>246.0</v>
      </c>
      <c r="W11" s="217">
        <f>IF('Enrollment Projection'!$C$31&gt;0,$C11*V11,0)</f>
        <v>0</v>
      </c>
      <c r="X11" s="217">
        <v>11.0</v>
      </c>
      <c r="Y11" s="216" t="str">
        <f>IF('Enrollment Projection'!$C$32="","Must Complete 'Enrollment Projection' Tab",IF('Enrollment Projection'!$C$32="Yes",$C11*X11,0))</f>
        <v>Must Complete 'Enrollment Projection' Tab</v>
      </c>
      <c r="Z11" s="217">
        <v>13.0</v>
      </c>
      <c r="AA11" s="216" t="str">
        <f>IF('Enrollment Projection'!$C$34="","Must Complete 'Enrollment Projection' Tab",IF(AND('Enrollment Projection'!$C$34&gt;0,SUM('Enrollment Projection'!$B$17:$C$20)&gt;0),$C11*Z11,0))</f>
        <v>Must Complete 'Enrollment Projection' Tab</v>
      </c>
      <c r="AB11" s="217">
        <v>239.0</v>
      </c>
      <c r="AC11" s="216" t="str">
        <f>IF('Enrollment Projection'!$C$38="","Must Complete 'Enrollment Projection' Tab",IF('Enrollment Projection'!$C$38&gt;=0.4,$C11*AB11,0))</f>
        <v>Must Complete 'Enrollment Projection' Tab</v>
      </c>
      <c r="AD11" s="217">
        <v>56.0</v>
      </c>
      <c r="AE11" s="217">
        <f t="shared" si="3"/>
        <v>0</v>
      </c>
      <c r="AF11" s="213">
        <f>$C11*'Enrollment Projection'!$C$37</f>
        <v>0</v>
      </c>
      <c r="AG11" s="217">
        <v>126.0</v>
      </c>
      <c r="AH11" s="216" t="str">
        <f>IF('Enrollment Projection'!$C$37="","Must Complete 'Enrollment Projection' Tab",AF11*AG11)</f>
        <v>Must Complete 'Enrollment Projection' Tab</v>
      </c>
    </row>
    <row r="12" ht="25.5" customHeight="1">
      <c r="A12" s="279">
        <v>7.0</v>
      </c>
      <c r="B12" s="219" t="s">
        <v>245</v>
      </c>
      <c r="C12" s="220"/>
      <c r="D12" s="221">
        <v>3205.3389200690062</v>
      </c>
      <c r="E12" s="222">
        <f t="shared" si="2"/>
        <v>0</v>
      </c>
      <c r="F12" s="223">
        <f>$C12*'Enrollment Projection'!$C$30</f>
        <v>0</v>
      </c>
      <c r="G12" s="221">
        <v>437.52333888576976</v>
      </c>
      <c r="H12" s="224" t="str">
        <f>IF('Enrollment Projection'!$C$30="","Must Complete 'Enrollment Projection' Tab",F12*G12)</f>
        <v>Must Complete 'Enrollment Projection' Tab</v>
      </c>
      <c r="I12" s="223">
        <f>$C12*'Enrollment Projection'!$C$34</f>
        <v>0</v>
      </c>
      <c r="J12" s="221">
        <v>119.32454696884628</v>
      </c>
      <c r="K12" s="224" t="str">
        <f>IF('Enrollment Projection'!$C$34="","Must Complete 'Enrollment Projection' Tab",I12*J12)</f>
        <v>Must Complete 'Enrollment Projection' Tab</v>
      </c>
      <c r="L12" s="223">
        <f>$C12*'Enrollment Projection'!$C$31</f>
        <v>0</v>
      </c>
      <c r="M12" s="221">
        <v>2983.113674221157</v>
      </c>
      <c r="N12" s="224" t="str">
        <f>IF('Enrollment Projection'!$C$31="","Must Complete 'Enrollment Projection' Tab",L12*M12)</f>
        <v>Must Complete 'Enrollment Projection' Tab</v>
      </c>
      <c r="O12" s="223">
        <f>$C12*'Enrollment Projection'!$C$33</f>
        <v>0</v>
      </c>
      <c r="P12" s="221">
        <v>1193.2454696884627</v>
      </c>
      <c r="Q12" s="224" t="str">
        <f>IF('Enrollment Projection'!$C$33="","Must Complete 'Enrollment Projection' Tab",O12*P12)</f>
        <v>Must Complete 'Enrollment Projection' Tab</v>
      </c>
      <c r="R12" s="224" t="str">
        <f>IF(OR('Enrollment Projection'!$C$30="",'Enrollment Projection'!$C$31="",'Enrollment Projection'!$C$33="",'Enrollment Projection'!$C$34=""),"Must Complete 'Enrollment Projection' Tab",IF('School Information'!$A$13="","Must Complete 'School Information' Tab",ROUND(E12+H12+K12+N12+Q12,0)))</f>
        <v>Must Complete 'Enrollment Projection' Tab</v>
      </c>
      <c r="S12" s="225">
        <v>14349.0</v>
      </c>
      <c r="T12" s="221">
        <v>15567.0</v>
      </c>
      <c r="U12" s="226" t="str">
        <f>IF(OR('School Information'!$A$10="",'School Information'!$B$10=""),"Must Complete 'School Information' Tab",IF('School Information'!$B$10="No",$T12*C12,IF(AND('School Information'!$B$10="Yes",'School Information'!$A$10=$B12),$S12*C12,$T12*C12)))</f>
        <v>Must Complete 'School Information' Tab</v>
      </c>
      <c r="V12" s="227">
        <v>209.0</v>
      </c>
      <c r="W12" s="227">
        <f>IF('Enrollment Projection'!$C$31&gt;0,$C12*V12,0)</f>
        <v>0</v>
      </c>
      <c r="X12" s="227">
        <v>9.0</v>
      </c>
      <c r="Y12" s="226" t="str">
        <f>IF('Enrollment Projection'!$C$32="","Must Complete 'Enrollment Projection' Tab",IF('Enrollment Projection'!$C$32="Yes",$C12*X12,0))</f>
        <v>Must Complete 'Enrollment Projection' Tab</v>
      </c>
      <c r="Z12" s="227">
        <v>15.0</v>
      </c>
      <c r="AA12" s="226" t="str">
        <f>IF('Enrollment Projection'!$C$34="","Must Complete 'Enrollment Projection' Tab",IF(AND('Enrollment Projection'!$C$34&gt;0,SUM('Enrollment Projection'!$B$17:$C$20)&gt;0),$C12*Z12,0))</f>
        <v>Must Complete 'Enrollment Projection' Tab</v>
      </c>
      <c r="AB12" s="227">
        <v>512.0</v>
      </c>
      <c r="AC12" s="226" t="str">
        <f>IF('Enrollment Projection'!$C$38="","Must Complete 'Enrollment Projection' Tab",IF('Enrollment Projection'!$C$38&gt;=0.4,$C12*AB12,0))</f>
        <v>Must Complete 'Enrollment Projection' Tab</v>
      </c>
      <c r="AD12" s="227">
        <v>66.0</v>
      </c>
      <c r="AE12" s="227">
        <f t="shared" si="3"/>
        <v>0</v>
      </c>
      <c r="AF12" s="223">
        <f>$C12*'Enrollment Projection'!$C$37</f>
        <v>0</v>
      </c>
      <c r="AG12" s="227">
        <v>126.0</v>
      </c>
      <c r="AH12" s="226" t="str">
        <f>IF('Enrollment Projection'!$C$37="","Must Complete 'Enrollment Projection' Tab",AF12*AG12)</f>
        <v>Must Complete 'Enrollment Projection' Tab</v>
      </c>
    </row>
    <row r="13" ht="25.5" customHeight="1">
      <c r="A13" s="279">
        <v>8.0</v>
      </c>
      <c r="B13" s="219" t="s">
        <v>246</v>
      </c>
      <c r="C13" s="220"/>
      <c r="D13" s="221">
        <v>4810.272902273136</v>
      </c>
      <c r="E13" s="222">
        <f t="shared" si="2"/>
        <v>0</v>
      </c>
      <c r="F13" s="223">
        <f>$C13*'Enrollment Projection'!$C$30</f>
        <v>0</v>
      </c>
      <c r="G13" s="221">
        <v>639.9439958591122</v>
      </c>
      <c r="H13" s="224" t="str">
        <f>IF('Enrollment Projection'!$C$30="","Must Complete 'Enrollment Projection' Tab",F13*G13)</f>
        <v>Must Complete 'Enrollment Projection' Tab</v>
      </c>
      <c r="I13" s="223">
        <f>$C13*'Enrollment Projection'!$C$34</f>
        <v>0</v>
      </c>
      <c r="J13" s="221">
        <v>174.53018068884876</v>
      </c>
      <c r="K13" s="224" t="str">
        <f>IF('Enrollment Projection'!$C$34="","Must Complete 'Enrollment Projection' Tab",I13*J13)</f>
        <v>Must Complete 'Enrollment Projection' Tab</v>
      </c>
      <c r="L13" s="223">
        <f>$C13*'Enrollment Projection'!$C$31</f>
        <v>0</v>
      </c>
      <c r="M13" s="221">
        <v>4363.254517221219</v>
      </c>
      <c r="N13" s="224" t="str">
        <f>IF('Enrollment Projection'!$C$31="","Must Complete 'Enrollment Projection' Tab",L13*M13)</f>
        <v>Must Complete 'Enrollment Projection' Tab</v>
      </c>
      <c r="O13" s="223">
        <f>$C13*'Enrollment Projection'!$C$33</f>
        <v>0</v>
      </c>
      <c r="P13" s="221">
        <v>1745.3018068884874</v>
      </c>
      <c r="Q13" s="224" t="str">
        <f>IF('Enrollment Projection'!$C$33="","Must Complete 'Enrollment Projection' Tab",O13*P13)</f>
        <v>Must Complete 'Enrollment Projection' Tab</v>
      </c>
      <c r="R13" s="224" t="str">
        <f>IF(OR('Enrollment Projection'!$C$30="",'Enrollment Projection'!$C$31="",'Enrollment Projection'!$C$33="",'Enrollment Projection'!$C$34=""),"Must Complete 'Enrollment Projection' Tab",IF('School Information'!$A$13="","Must Complete 'School Information' Tab",ROUND(E13+H13+K13+N13+Q13,0)))</f>
        <v>Must Complete 'Enrollment Projection' Tab</v>
      </c>
      <c r="S13" s="225">
        <v>4848.0</v>
      </c>
      <c r="T13" s="221">
        <v>5441.0</v>
      </c>
      <c r="U13" s="226" t="str">
        <f>IF(OR('School Information'!$A$10="",'School Information'!$B$10=""),"Must Complete 'School Information' Tab",IF('School Information'!$B$10="No",$T13*C13,IF(AND('School Information'!$B$10="Yes",'School Information'!$A$10=$B13),$S13*C13,$T13*C13)))</f>
        <v>Must Complete 'School Information' Tab</v>
      </c>
      <c r="V13" s="227">
        <v>219.0</v>
      </c>
      <c r="W13" s="227">
        <f>IF('Enrollment Projection'!$C$31&gt;0,$C13*V13,0)</f>
        <v>0</v>
      </c>
      <c r="X13" s="227">
        <v>5.0</v>
      </c>
      <c r="Y13" s="226" t="str">
        <f>IF('Enrollment Projection'!$C$32="","Must Complete 'Enrollment Projection' Tab",IF('Enrollment Projection'!$C$32="Yes",$C13*X13,0))</f>
        <v>Must Complete 'Enrollment Projection' Tab</v>
      </c>
      <c r="Z13" s="227">
        <v>11.0</v>
      </c>
      <c r="AA13" s="226" t="str">
        <f>IF('Enrollment Projection'!$C$34="","Must Complete 'Enrollment Projection' Tab",IF(AND('Enrollment Projection'!$C$34&gt;0,SUM('Enrollment Projection'!$B$17:$C$20)&gt;0),$C13*Z13,0))</f>
        <v>Must Complete 'Enrollment Projection' Tab</v>
      </c>
      <c r="AB13" s="227">
        <v>283.0</v>
      </c>
      <c r="AC13" s="226" t="str">
        <f>IF('Enrollment Projection'!$C$38="","Must Complete 'Enrollment Projection' Tab",IF('Enrollment Projection'!$C$38&gt;=0.4,$C13*AB13,0))</f>
        <v>Must Complete 'Enrollment Projection' Tab</v>
      </c>
      <c r="AD13" s="227">
        <v>49.0</v>
      </c>
      <c r="AE13" s="227">
        <f t="shared" si="3"/>
        <v>0</v>
      </c>
      <c r="AF13" s="223">
        <f>$C13*'Enrollment Projection'!$C$37</f>
        <v>0</v>
      </c>
      <c r="AG13" s="227">
        <v>126.0</v>
      </c>
      <c r="AH13" s="226" t="str">
        <f>IF('Enrollment Projection'!$C$37="","Must Complete 'Enrollment Projection' Tab",AF13*AG13)</f>
        <v>Must Complete 'Enrollment Projection' Tab</v>
      </c>
    </row>
    <row r="14" ht="25.5" customHeight="1">
      <c r="A14" s="279">
        <v>9.0</v>
      </c>
      <c r="B14" s="219" t="s">
        <v>247</v>
      </c>
      <c r="C14" s="220"/>
      <c r="D14" s="221">
        <v>4409.207157305573</v>
      </c>
      <c r="E14" s="222">
        <f t="shared" si="2"/>
        <v>0</v>
      </c>
      <c r="F14" s="223">
        <f>$C14*'Enrollment Projection'!$C$30</f>
        <v>0</v>
      </c>
      <c r="G14" s="221">
        <v>589.1095308376758</v>
      </c>
      <c r="H14" s="224" t="str">
        <f>IF('Enrollment Projection'!$C$30="","Must Complete 'Enrollment Projection' Tab",F14*G14)</f>
        <v>Must Complete 'Enrollment Projection' Tab</v>
      </c>
      <c r="I14" s="223">
        <f>$C14*'Enrollment Projection'!$C$34</f>
        <v>0</v>
      </c>
      <c r="J14" s="221">
        <v>160.6662356830025</v>
      </c>
      <c r="K14" s="224" t="str">
        <f>IF('Enrollment Projection'!$C$34="","Must Complete 'Enrollment Projection' Tab",I14*J14)</f>
        <v>Must Complete 'Enrollment Projection' Tab</v>
      </c>
      <c r="L14" s="223">
        <f>$C14*'Enrollment Projection'!$C$31</f>
        <v>0</v>
      </c>
      <c r="M14" s="221">
        <v>4016.6558920750626</v>
      </c>
      <c r="N14" s="224" t="str">
        <f>IF('Enrollment Projection'!$C$31="","Must Complete 'Enrollment Projection' Tab",L14*M14)</f>
        <v>Must Complete 'Enrollment Projection' Tab</v>
      </c>
      <c r="O14" s="223">
        <f>$C14*'Enrollment Projection'!$C$33</f>
        <v>0</v>
      </c>
      <c r="P14" s="221">
        <v>1606.662356830025</v>
      </c>
      <c r="Q14" s="224" t="str">
        <f>IF('Enrollment Projection'!$C$33="","Must Complete 'Enrollment Projection' Tab",O14*P14)</f>
        <v>Must Complete 'Enrollment Projection' Tab</v>
      </c>
      <c r="R14" s="224" t="str">
        <f>IF(OR('Enrollment Projection'!$C$30="",'Enrollment Projection'!$C$31="",'Enrollment Projection'!$C$33="",'Enrollment Projection'!$C$34=""),"Must Complete 'Enrollment Projection' Tab",IF('School Information'!$A$13="","Must Complete 'School Information' Tab",ROUND(E14+H14+K14+N14+Q14,0)))</f>
        <v>Must Complete 'Enrollment Projection' Tab</v>
      </c>
      <c r="S14" s="225">
        <v>5848.0</v>
      </c>
      <c r="T14" s="221">
        <v>6734.0</v>
      </c>
      <c r="U14" s="226" t="str">
        <f>IF(OR('School Information'!$A$10="",'School Information'!$B$10=""),"Must Complete 'School Information' Tab",IF('School Information'!$B$10="No",$T14*C14,IF(AND('School Information'!$B$10="Yes",'School Information'!$A$10=$B14),$S14*C14,$T14*C14)))</f>
        <v>Must Complete 'School Information' Tab</v>
      </c>
      <c r="V14" s="227">
        <v>208.0</v>
      </c>
      <c r="W14" s="227">
        <f>IF('Enrollment Projection'!$C$31&gt;0,$C14*V14,0)</f>
        <v>0</v>
      </c>
      <c r="X14" s="227">
        <v>5.0</v>
      </c>
      <c r="Y14" s="226" t="str">
        <f>IF('Enrollment Projection'!$C$32="","Must Complete 'Enrollment Projection' Tab",IF('Enrollment Projection'!$C$32="Yes",$C14*X14,0))</f>
        <v>Must Complete 'Enrollment Projection' Tab</v>
      </c>
      <c r="Z14" s="227">
        <v>13.0</v>
      </c>
      <c r="AA14" s="226" t="str">
        <f>IF('Enrollment Projection'!$C$34="","Must Complete 'Enrollment Projection' Tab",IF(AND('Enrollment Projection'!$C$34&gt;0,SUM('Enrollment Projection'!$B$17:$C$20)&gt;0),$C14*Z14,0))</f>
        <v>Must Complete 'Enrollment Projection' Tab</v>
      </c>
      <c r="AB14" s="227">
        <v>556.0</v>
      </c>
      <c r="AC14" s="226" t="str">
        <f>IF('Enrollment Projection'!$C$38="","Must Complete 'Enrollment Projection' Tab",IF('Enrollment Projection'!$C$38&gt;=0.4,$C14*AB14,0))</f>
        <v>Must Complete 'Enrollment Projection' Tab</v>
      </c>
      <c r="AD14" s="227">
        <v>59.0</v>
      </c>
      <c r="AE14" s="227">
        <f t="shared" si="3"/>
        <v>0</v>
      </c>
      <c r="AF14" s="223">
        <f>$C14*'Enrollment Projection'!$C$37</f>
        <v>0</v>
      </c>
      <c r="AG14" s="227">
        <v>126.0</v>
      </c>
      <c r="AH14" s="226" t="str">
        <f>IF('Enrollment Projection'!$C$37="","Must Complete 'Enrollment Projection' Tab",AF14*AG14)</f>
        <v>Must Complete 'Enrollment Projection' Tab</v>
      </c>
    </row>
    <row r="15" ht="25.5" customHeight="1">
      <c r="A15" s="280">
        <v>10.0</v>
      </c>
      <c r="B15" s="229" t="s">
        <v>248</v>
      </c>
      <c r="C15" s="230"/>
      <c r="D15" s="231">
        <v>3193.0648299560794</v>
      </c>
      <c r="E15" s="232">
        <f t="shared" si="2"/>
        <v>0</v>
      </c>
      <c r="F15" s="233">
        <f>$C15*'Enrollment Projection'!$C$30</f>
        <v>0</v>
      </c>
      <c r="G15" s="231">
        <v>457.45661958940366</v>
      </c>
      <c r="H15" s="234" t="str">
        <f>IF('Enrollment Projection'!$C$30="","Must Complete 'Enrollment Projection' Tab",F15*G15)</f>
        <v>Must Complete 'Enrollment Projection' Tab</v>
      </c>
      <c r="I15" s="233">
        <f>$C15*'Enrollment Projection'!$C$34</f>
        <v>0</v>
      </c>
      <c r="J15" s="231">
        <v>124.76089625165552</v>
      </c>
      <c r="K15" s="234" t="str">
        <f>IF('Enrollment Projection'!$C$34="","Must Complete 'Enrollment Projection' Tab",I15*J15)</f>
        <v>Must Complete 'Enrollment Projection' Tab</v>
      </c>
      <c r="L15" s="233">
        <f>$C15*'Enrollment Projection'!$C$31</f>
        <v>0</v>
      </c>
      <c r="M15" s="231">
        <v>3119.022406291388</v>
      </c>
      <c r="N15" s="234" t="str">
        <f>IF('Enrollment Projection'!$C$31="","Must Complete 'Enrollment Projection' Tab",L15*M15)</f>
        <v>Must Complete 'Enrollment Projection' Tab</v>
      </c>
      <c r="O15" s="233">
        <f>$C15*'Enrollment Projection'!$C$33</f>
        <v>0</v>
      </c>
      <c r="P15" s="231">
        <v>1247.608962516555</v>
      </c>
      <c r="Q15" s="234" t="str">
        <f>IF('Enrollment Projection'!$C$33="","Must Complete 'Enrollment Projection' Tab",O15*P15)</f>
        <v>Must Complete 'Enrollment Projection' Tab</v>
      </c>
      <c r="R15" s="234" t="str">
        <f>IF(OR('Enrollment Projection'!$C$30="",'Enrollment Projection'!$C$31="",'Enrollment Projection'!$C$33="",'Enrollment Projection'!$C$34=""),"Must Complete 'Enrollment Projection' Tab",IF('School Information'!$A$13="","Must Complete 'School Information' Tab",ROUND(E15+H15+K15+N15+Q15,0)))</f>
        <v>Must Complete 'Enrollment Projection' Tab</v>
      </c>
      <c r="S15" s="235">
        <v>7768.0</v>
      </c>
      <c r="T15" s="231">
        <v>8575.0</v>
      </c>
      <c r="U15" s="236" t="str">
        <f>IF(OR('School Information'!$A$10="",'School Information'!$B$10=""),"Must Complete 'School Information' Tab",IF('School Information'!$B$10="No",$T15*C15,IF(AND('School Information'!$B$10="Yes",'School Information'!$A$10=$B15),$S15*C15,$T15*C15)))</f>
        <v>Must Complete 'School Information' Tab</v>
      </c>
      <c r="V15" s="237">
        <v>232.0</v>
      </c>
      <c r="W15" s="237">
        <f>IF('Enrollment Projection'!$C$31&gt;0,$C15*V15,0)</f>
        <v>0</v>
      </c>
      <c r="X15" s="237">
        <v>8.0</v>
      </c>
      <c r="Y15" s="236" t="str">
        <f>IF('Enrollment Projection'!$C$32="","Must Complete 'Enrollment Projection' Tab",IF('Enrollment Projection'!$C$32="Yes",$C15*X15,0))</f>
        <v>Must Complete 'Enrollment Projection' Tab</v>
      </c>
      <c r="Z15" s="237">
        <v>12.0</v>
      </c>
      <c r="AA15" s="236" t="str">
        <f>IF('Enrollment Projection'!$C$34="","Must Complete 'Enrollment Projection' Tab",IF(AND('Enrollment Projection'!$C$34&gt;0,SUM('Enrollment Projection'!$B$17:$C$20)&gt;0),$C15*Z15,0))</f>
        <v>Must Complete 'Enrollment Projection' Tab</v>
      </c>
      <c r="AB15" s="237">
        <v>366.0</v>
      </c>
      <c r="AC15" s="236" t="str">
        <f>IF('Enrollment Projection'!$C$38="","Must Complete 'Enrollment Projection' Tab",IF('Enrollment Projection'!$C$38&gt;=0.4,$C15*AB15,0))</f>
        <v>Must Complete 'Enrollment Projection' Tab</v>
      </c>
      <c r="AD15" s="237">
        <v>53.0</v>
      </c>
      <c r="AE15" s="237">
        <f t="shared" si="3"/>
        <v>0</v>
      </c>
      <c r="AF15" s="233">
        <f>$C15*'Enrollment Projection'!$C$37</f>
        <v>0</v>
      </c>
      <c r="AG15" s="237">
        <v>126.0</v>
      </c>
      <c r="AH15" s="236" t="str">
        <f>IF('Enrollment Projection'!$C$37="","Must Complete 'Enrollment Projection' Tab",AF15*AG15)</f>
        <v>Must Complete 'Enrollment Projection' Tab</v>
      </c>
    </row>
    <row r="16" ht="25.5" customHeight="1">
      <c r="A16" s="278">
        <v>11.0</v>
      </c>
      <c r="B16" s="209" t="s">
        <v>249</v>
      </c>
      <c r="C16" s="210"/>
      <c r="D16" s="211">
        <v>5754.501244372753</v>
      </c>
      <c r="E16" s="212">
        <f t="shared" si="2"/>
        <v>0</v>
      </c>
      <c r="F16" s="213">
        <f>$C16*'Enrollment Projection'!$C$30</f>
        <v>0</v>
      </c>
      <c r="G16" s="211">
        <v>725.4005032702021</v>
      </c>
      <c r="H16" s="214" t="str">
        <f>IF('Enrollment Projection'!$C$30="","Must Complete 'Enrollment Projection' Tab",F16*G16)</f>
        <v>Must Complete 'Enrollment Projection' Tab</v>
      </c>
      <c r="I16" s="213">
        <f>$C16*'Enrollment Projection'!$C$34</f>
        <v>0</v>
      </c>
      <c r="J16" s="211">
        <v>197.8365008918733</v>
      </c>
      <c r="K16" s="214" t="str">
        <f>IF('Enrollment Projection'!$C$34="","Must Complete 'Enrollment Projection' Tab",I16*J16)</f>
        <v>Must Complete 'Enrollment Projection' Tab</v>
      </c>
      <c r="L16" s="213">
        <f>$C16*'Enrollment Projection'!$C$31</f>
        <v>0</v>
      </c>
      <c r="M16" s="211">
        <v>4945.912522296832</v>
      </c>
      <c r="N16" s="214" t="str">
        <f>IF('Enrollment Projection'!$C$31="","Must Complete 'Enrollment Projection' Tab",L16*M16)</f>
        <v>Must Complete 'Enrollment Projection' Tab</v>
      </c>
      <c r="O16" s="213">
        <f>$C16*'Enrollment Projection'!$C$33</f>
        <v>0</v>
      </c>
      <c r="P16" s="211">
        <v>1978.3650089187329</v>
      </c>
      <c r="Q16" s="214" t="str">
        <f>IF('Enrollment Projection'!$C$33="","Must Complete 'Enrollment Projection' Tab",O16*P16)</f>
        <v>Must Complete 'Enrollment Projection' Tab</v>
      </c>
      <c r="R16" s="214" t="str">
        <f>IF(OR('Enrollment Projection'!$C$30="",'Enrollment Projection'!$C$31="",'Enrollment Projection'!$C$33="",'Enrollment Projection'!$C$34=""),"Must Complete 'Enrollment Projection' Tab",IF('School Information'!$A$13="","Must Complete 'School Information' Tab",ROUND(E16+H16+K16+N16+Q16,0)))</f>
        <v>Must Complete 'Enrollment Projection' Tab</v>
      </c>
      <c r="S16" s="215">
        <v>3583.0</v>
      </c>
      <c r="T16" s="211">
        <v>4241.0</v>
      </c>
      <c r="U16" s="216" t="str">
        <f>IF(OR('School Information'!$A$10="",'School Information'!$B$10=""),"Must Complete 'School Information' Tab",IF('School Information'!$B$10="No",$T16*C16,IF(AND('School Information'!$B$10="Yes",'School Information'!$A$10=$B16),$S16*C16,$T16*C16)))</f>
        <v>Must Complete 'School Information' Tab</v>
      </c>
      <c r="V16" s="217">
        <v>211.0</v>
      </c>
      <c r="W16" s="217">
        <f>IF('Enrollment Projection'!$C$31&gt;0,$C16*V16,0)</f>
        <v>0</v>
      </c>
      <c r="X16" s="217">
        <v>10.0</v>
      </c>
      <c r="Y16" s="216" t="str">
        <f>IF('Enrollment Projection'!$C$32="","Must Complete 'Enrollment Projection' Tab",IF('Enrollment Projection'!$C$32="Yes",$C16*X16,0))</f>
        <v>Must Complete 'Enrollment Projection' Tab</v>
      </c>
      <c r="Z16" s="217">
        <v>14.0</v>
      </c>
      <c r="AA16" s="216" t="str">
        <f>IF('Enrollment Projection'!$C$34="","Must Complete 'Enrollment Projection' Tab",IF(AND('Enrollment Projection'!$C$34&gt;0,SUM('Enrollment Projection'!$B$17:$C$20)&gt;0),$C16*Z16,0))</f>
        <v>Must Complete 'Enrollment Projection' Tab</v>
      </c>
      <c r="AB16" s="217">
        <v>402.0</v>
      </c>
      <c r="AC16" s="216" t="str">
        <f>IF('Enrollment Projection'!$C$38="","Must Complete 'Enrollment Projection' Tab",IF('Enrollment Projection'!$C$38&gt;=0.4,$C16*AB16,0))</f>
        <v>Must Complete 'Enrollment Projection' Tab</v>
      </c>
      <c r="AD16" s="217">
        <v>63.0</v>
      </c>
      <c r="AE16" s="217">
        <f t="shared" si="3"/>
        <v>0</v>
      </c>
      <c r="AF16" s="213">
        <f>$C16*'Enrollment Projection'!$C$37</f>
        <v>0</v>
      </c>
      <c r="AG16" s="217">
        <v>126.0</v>
      </c>
      <c r="AH16" s="216" t="str">
        <f>IF('Enrollment Projection'!$C$37="","Must Complete 'Enrollment Projection' Tab",AF16*AG16)</f>
        <v>Must Complete 'Enrollment Projection' Tab</v>
      </c>
    </row>
    <row r="17" ht="25.5" customHeight="1">
      <c r="A17" s="279">
        <v>12.0</v>
      </c>
      <c r="B17" s="219" t="s">
        <v>250</v>
      </c>
      <c r="C17" s="220"/>
      <c r="D17" s="221">
        <v>2239.7361126378437</v>
      </c>
      <c r="E17" s="222">
        <f t="shared" si="2"/>
        <v>0</v>
      </c>
      <c r="F17" s="223">
        <f>$C17*'Enrollment Projection'!$C$30</f>
        <v>0</v>
      </c>
      <c r="G17" s="221">
        <v>220.82498094268715</v>
      </c>
      <c r="H17" s="224" t="str">
        <f>IF('Enrollment Projection'!$C$30="","Must Complete 'Enrollment Projection' Tab",F17*G17)</f>
        <v>Must Complete 'Enrollment Projection' Tab</v>
      </c>
      <c r="I17" s="223">
        <f>$C17*'Enrollment Projection'!$C$34</f>
        <v>0</v>
      </c>
      <c r="J17" s="221">
        <v>60.22499480255105</v>
      </c>
      <c r="K17" s="224" t="str">
        <f>IF('Enrollment Projection'!$C$34="","Must Complete 'Enrollment Projection' Tab",I17*J17)</f>
        <v>Must Complete 'Enrollment Projection' Tab</v>
      </c>
      <c r="L17" s="223">
        <f>$C17*'Enrollment Projection'!$C$31</f>
        <v>0</v>
      </c>
      <c r="M17" s="221">
        <v>1505.6248700637761</v>
      </c>
      <c r="N17" s="224" t="str">
        <f>IF('Enrollment Projection'!$C$31="","Must Complete 'Enrollment Projection' Tab",L17*M17)</f>
        <v>Must Complete 'Enrollment Projection' Tab</v>
      </c>
      <c r="O17" s="223">
        <f>$C17*'Enrollment Projection'!$C$33</f>
        <v>0</v>
      </c>
      <c r="P17" s="221">
        <v>602.2499480255105</v>
      </c>
      <c r="Q17" s="224" t="str">
        <f>IF('Enrollment Projection'!$C$33="","Must Complete 'Enrollment Projection' Tab",O17*P17)</f>
        <v>Must Complete 'Enrollment Projection' Tab</v>
      </c>
      <c r="R17" s="224" t="str">
        <f>IF(OR('Enrollment Projection'!$C$30="",'Enrollment Projection'!$C$31="",'Enrollment Projection'!$C$33="",'Enrollment Projection'!$C$34=""),"Must Complete 'Enrollment Projection' Tab",IF('School Information'!$A$13="","Must Complete 'School Information' Tab",ROUND(E17+H17+K17+N17+Q17,0)))</f>
        <v>Must Complete 'Enrollment Projection' Tab</v>
      </c>
      <c r="S17" s="225">
        <v>14658.0</v>
      </c>
      <c r="T17" s="221">
        <v>15791.0</v>
      </c>
      <c r="U17" s="226" t="str">
        <f>IF(OR('School Information'!$A$10="",'School Information'!$B$10=""),"Must Complete 'School Information' Tab",IF('School Information'!$B$10="No",$T17*C17,IF(AND('School Information'!$B$10="Yes",'School Information'!$A$10=$B17),$S17*C17,$T17*C17)))</f>
        <v>Must Complete 'School Information' Tab</v>
      </c>
      <c r="V17" s="227">
        <v>247.0</v>
      </c>
      <c r="W17" s="227">
        <f>IF('Enrollment Projection'!$C$31&gt;0,$C17*V17,0)</f>
        <v>0</v>
      </c>
      <c r="X17" s="227">
        <v>10.0</v>
      </c>
      <c r="Y17" s="226" t="str">
        <f>IF('Enrollment Projection'!$C$32="","Must Complete 'Enrollment Projection' Tab",IF('Enrollment Projection'!$C$32="Yes",$C17*X17,0))</f>
        <v>Must Complete 'Enrollment Projection' Tab</v>
      </c>
      <c r="Z17" s="227">
        <v>12.0</v>
      </c>
      <c r="AA17" s="226" t="str">
        <f>IF('Enrollment Projection'!$C$34="","Must Complete 'Enrollment Projection' Tab",IF(AND('Enrollment Projection'!$C$34&gt;0,SUM('Enrollment Projection'!$B$17:$C$20)&gt;0),$C17*Z17,0))</f>
        <v>Must Complete 'Enrollment Projection' Tab</v>
      </c>
      <c r="AB17" s="227">
        <v>155.0</v>
      </c>
      <c r="AC17" s="226" t="str">
        <f>IF('Enrollment Projection'!$C$38="","Must Complete 'Enrollment Projection' Tab",IF('Enrollment Projection'!$C$38&gt;=0.4,$C17*AB17,0))</f>
        <v>Must Complete 'Enrollment Projection' Tab</v>
      </c>
      <c r="AD17" s="227">
        <v>50.0</v>
      </c>
      <c r="AE17" s="227">
        <f t="shared" si="3"/>
        <v>0</v>
      </c>
      <c r="AF17" s="223">
        <f>$C17*'Enrollment Projection'!$C$37</f>
        <v>0</v>
      </c>
      <c r="AG17" s="227">
        <v>126.0</v>
      </c>
      <c r="AH17" s="226" t="str">
        <f>IF('Enrollment Projection'!$C$37="","Must Complete 'Enrollment Projection' Tab",AF17*AG17)</f>
        <v>Must Complete 'Enrollment Projection' Tab</v>
      </c>
    </row>
    <row r="18" ht="25.5" customHeight="1">
      <c r="A18" s="279">
        <v>13.0</v>
      </c>
      <c r="B18" s="219" t="s">
        <v>251</v>
      </c>
      <c r="C18" s="220"/>
      <c r="D18" s="221">
        <v>5642.355797599069</v>
      </c>
      <c r="E18" s="222">
        <f t="shared" si="2"/>
        <v>0</v>
      </c>
      <c r="F18" s="223">
        <f>$C18*'Enrollment Projection'!$C$30</f>
        <v>0</v>
      </c>
      <c r="G18" s="221">
        <v>714.3947462521943</v>
      </c>
      <c r="H18" s="224" t="str">
        <f>IF('Enrollment Projection'!$C$30="","Must Complete 'Enrollment Projection' Tab",F18*G18)</f>
        <v>Must Complete 'Enrollment Projection' Tab</v>
      </c>
      <c r="I18" s="223">
        <f>$C18*'Enrollment Projection'!$C$34</f>
        <v>0</v>
      </c>
      <c r="J18" s="221">
        <v>194.83493079605296</v>
      </c>
      <c r="K18" s="224" t="str">
        <f>IF('Enrollment Projection'!$C$34="","Must Complete 'Enrollment Projection' Tab",I18*J18)</f>
        <v>Must Complete 'Enrollment Projection' Tab</v>
      </c>
      <c r="L18" s="223">
        <f>$C18*'Enrollment Projection'!$C$31</f>
        <v>0</v>
      </c>
      <c r="M18" s="221">
        <v>4870.873269901324</v>
      </c>
      <c r="N18" s="224" t="str">
        <f>IF('Enrollment Projection'!$C$31="","Must Complete 'Enrollment Projection' Tab",L18*M18)</f>
        <v>Must Complete 'Enrollment Projection' Tab</v>
      </c>
      <c r="O18" s="223">
        <f>$C18*'Enrollment Projection'!$C$33</f>
        <v>0</v>
      </c>
      <c r="P18" s="221">
        <v>1948.3493079605296</v>
      </c>
      <c r="Q18" s="224" t="str">
        <f>IF('Enrollment Projection'!$C$33="","Must Complete 'Enrollment Projection' Tab",O18*P18)</f>
        <v>Must Complete 'Enrollment Projection' Tab</v>
      </c>
      <c r="R18" s="224" t="str">
        <f>IF(OR('Enrollment Projection'!$C$30="",'Enrollment Projection'!$C$31="",'Enrollment Projection'!$C$33="",'Enrollment Projection'!$C$34=""),"Must Complete 'Enrollment Projection' Tab",IF('School Information'!$A$13="","Must Complete 'School Information' Tab",ROUND(E18+H18+K18+N18+Q18,0)))</f>
        <v>Must Complete 'Enrollment Projection' Tab</v>
      </c>
      <c r="S18" s="225">
        <v>3812.0</v>
      </c>
      <c r="T18" s="221">
        <v>3857.0</v>
      </c>
      <c r="U18" s="226" t="str">
        <f>IF(OR('School Information'!$A$10="",'School Information'!$B$10=""),"Must Complete 'School Information' Tab",IF('School Information'!$B$10="No",$T18*C18,IF(AND('School Information'!$B$10="Yes",'School Information'!$A$10=$B18),$S18*C18,$T18*C18)))</f>
        <v>Must Complete 'School Information' Tab</v>
      </c>
      <c r="V18" s="227">
        <v>236.0</v>
      </c>
      <c r="W18" s="227">
        <f>IF('Enrollment Projection'!$C$31&gt;0,$C18*V18,0)</f>
        <v>0</v>
      </c>
      <c r="X18" s="227">
        <v>8.0</v>
      </c>
      <c r="Y18" s="226" t="str">
        <f>IF('Enrollment Projection'!$C$32="","Must Complete 'Enrollment Projection' Tab",IF('Enrollment Projection'!$C$32="Yes",$C18*X18,0))</f>
        <v>Must Complete 'Enrollment Projection' Tab</v>
      </c>
      <c r="Z18" s="227">
        <v>16.0</v>
      </c>
      <c r="AA18" s="226" t="str">
        <f>IF('Enrollment Projection'!$C$34="","Must Complete 'Enrollment Projection' Tab",IF(AND('Enrollment Projection'!$C$34&gt;0,SUM('Enrollment Projection'!$B$17:$C$20)&gt;0),$C18*Z18,0))</f>
        <v>Must Complete 'Enrollment Projection' Tab</v>
      </c>
      <c r="AB18" s="227">
        <v>696.0</v>
      </c>
      <c r="AC18" s="226" t="str">
        <f>IF('Enrollment Projection'!$C$38="","Must Complete 'Enrollment Projection' Tab",IF('Enrollment Projection'!$C$38&gt;=0.4,$C18*AB18,0))</f>
        <v>Must Complete 'Enrollment Projection' Tab</v>
      </c>
      <c r="AD18" s="227">
        <v>72.0</v>
      </c>
      <c r="AE18" s="227">
        <f t="shared" si="3"/>
        <v>0</v>
      </c>
      <c r="AF18" s="223">
        <f>$C18*'Enrollment Projection'!$C$37</f>
        <v>0</v>
      </c>
      <c r="AG18" s="227">
        <v>126.0</v>
      </c>
      <c r="AH18" s="226" t="str">
        <f>IF('Enrollment Projection'!$C$37="","Must Complete 'Enrollment Projection' Tab",AF18*AG18)</f>
        <v>Must Complete 'Enrollment Projection' Tab</v>
      </c>
    </row>
    <row r="19" ht="25.5" customHeight="1">
      <c r="A19" s="279">
        <v>14.0</v>
      </c>
      <c r="B19" s="219" t="s">
        <v>252</v>
      </c>
      <c r="C19" s="220"/>
      <c r="D19" s="221">
        <v>5573.634997080987</v>
      </c>
      <c r="E19" s="222">
        <f t="shared" si="2"/>
        <v>0</v>
      </c>
      <c r="F19" s="223">
        <f>$C19*'Enrollment Projection'!$C$30</f>
        <v>0</v>
      </c>
      <c r="G19" s="221">
        <v>686.1752570076135</v>
      </c>
      <c r="H19" s="224" t="str">
        <f>IF('Enrollment Projection'!$C$30="","Must Complete 'Enrollment Projection' Tab",F19*G19)</f>
        <v>Must Complete 'Enrollment Projection' Tab</v>
      </c>
      <c r="I19" s="223">
        <f>$C19*'Enrollment Projection'!$C$34</f>
        <v>0</v>
      </c>
      <c r="J19" s="221">
        <v>187.13870645662183</v>
      </c>
      <c r="K19" s="224" t="str">
        <f>IF('Enrollment Projection'!$C$34="","Must Complete 'Enrollment Projection' Tab",I19*J19)</f>
        <v>Must Complete 'Enrollment Projection' Tab</v>
      </c>
      <c r="L19" s="223">
        <f>$C19*'Enrollment Projection'!$C$31</f>
        <v>0</v>
      </c>
      <c r="M19" s="221">
        <v>4678.467661415546</v>
      </c>
      <c r="N19" s="224" t="str">
        <f>IF('Enrollment Projection'!$C$31="","Must Complete 'Enrollment Projection' Tab",L19*M19)</f>
        <v>Must Complete 'Enrollment Projection' Tab</v>
      </c>
      <c r="O19" s="223">
        <f>$C19*'Enrollment Projection'!$C$33</f>
        <v>0</v>
      </c>
      <c r="P19" s="221">
        <v>1871.3870645662184</v>
      </c>
      <c r="Q19" s="224" t="str">
        <f>IF('Enrollment Projection'!$C$33="","Must Complete 'Enrollment Projection' Tab",O19*P19)</f>
        <v>Must Complete 'Enrollment Projection' Tab</v>
      </c>
      <c r="R19" s="224" t="str">
        <f>IF(OR('Enrollment Projection'!$C$30="",'Enrollment Projection'!$C$31="",'Enrollment Projection'!$C$33="",'Enrollment Projection'!$C$34=""),"Must Complete 'Enrollment Projection' Tab",IF('School Information'!$A$13="","Must Complete 'School Information' Tab",ROUND(E19+H19+K19+N19+Q19,0)))</f>
        <v>Must Complete 'Enrollment Projection' Tab</v>
      </c>
      <c r="S19" s="225">
        <v>3995.0</v>
      </c>
      <c r="T19" s="221">
        <v>4211.0</v>
      </c>
      <c r="U19" s="226" t="str">
        <f>IF(OR('School Information'!$A$10="",'School Information'!$B$10=""),"Must Complete 'School Information' Tab",IF('School Information'!$B$10="No",$T19*C19,IF(AND('School Information'!$B$10="Yes",'School Information'!$A$10=$B19),$S19*C19,$T19*C19)))</f>
        <v>Must Complete 'School Information' Tab</v>
      </c>
      <c r="V19" s="227">
        <v>260.0</v>
      </c>
      <c r="W19" s="227">
        <f>IF('Enrollment Projection'!$C$31&gt;0,$C19*V19,0)</f>
        <v>0</v>
      </c>
      <c r="X19" s="227">
        <v>19.0</v>
      </c>
      <c r="Y19" s="226" t="str">
        <f>IF('Enrollment Projection'!$C$32="","Must Complete 'Enrollment Projection' Tab",IF('Enrollment Projection'!$C$32="Yes",$C19*X19,0))</f>
        <v>Must Complete 'Enrollment Projection' Tab</v>
      </c>
      <c r="Z19" s="227">
        <v>14.0</v>
      </c>
      <c r="AA19" s="226" t="str">
        <f>IF('Enrollment Projection'!$C$34="","Must Complete 'Enrollment Projection' Tab",IF(AND('Enrollment Projection'!$C$34&gt;0,SUM('Enrollment Projection'!$B$17:$C$20)&gt;0),$C19*Z19,0))</f>
        <v>Must Complete 'Enrollment Projection' Tab</v>
      </c>
      <c r="AB19" s="227">
        <v>731.0</v>
      </c>
      <c r="AC19" s="226" t="str">
        <f>IF('Enrollment Projection'!$C$38="","Must Complete 'Enrollment Projection' Tab",IF('Enrollment Projection'!$C$38&gt;=0.4,$C19*AB19,0))</f>
        <v>Must Complete 'Enrollment Projection' Tab</v>
      </c>
      <c r="AD19" s="227">
        <v>63.0</v>
      </c>
      <c r="AE19" s="227">
        <f t="shared" si="3"/>
        <v>0</v>
      </c>
      <c r="AF19" s="223">
        <f>$C19*'Enrollment Projection'!$C$37</f>
        <v>0</v>
      </c>
      <c r="AG19" s="227">
        <v>126.0</v>
      </c>
      <c r="AH19" s="226" t="str">
        <f>IF('Enrollment Projection'!$C$37="","Must Complete 'Enrollment Projection' Tab",AF19*AG19)</f>
        <v>Must Complete 'Enrollment Projection' Tab</v>
      </c>
    </row>
    <row r="20" ht="25.5" customHeight="1">
      <c r="A20" s="280">
        <v>15.0</v>
      </c>
      <c r="B20" s="229" t="s">
        <v>253</v>
      </c>
      <c r="C20" s="230"/>
      <c r="D20" s="231">
        <v>5221.239419755181</v>
      </c>
      <c r="E20" s="232">
        <f t="shared" si="2"/>
        <v>0</v>
      </c>
      <c r="F20" s="233">
        <f>$C20*'Enrollment Projection'!$C$30</f>
        <v>0</v>
      </c>
      <c r="G20" s="231">
        <v>704.75667234614</v>
      </c>
      <c r="H20" s="234" t="str">
        <f>IF('Enrollment Projection'!$C$30="","Must Complete 'Enrollment Projection' Tab",F20*G20)</f>
        <v>Must Complete 'Enrollment Projection' Tab</v>
      </c>
      <c r="I20" s="233">
        <f>$C20*'Enrollment Projection'!$C$34</f>
        <v>0</v>
      </c>
      <c r="J20" s="231">
        <v>192.2063651853109</v>
      </c>
      <c r="K20" s="234" t="str">
        <f>IF('Enrollment Projection'!$C$34="","Must Complete 'Enrollment Projection' Tab",I20*J20)</f>
        <v>Must Complete 'Enrollment Projection' Tab</v>
      </c>
      <c r="L20" s="233">
        <f>$C20*'Enrollment Projection'!$C$31</f>
        <v>0</v>
      </c>
      <c r="M20" s="231">
        <v>4805.159129632772</v>
      </c>
      <c r="N20" s="234" t="str">
        <f>IF('Enrollment Projection'!$C$31="","Must Complete 'Enrollment Projection' Tab",L20*M20)</f>
        <v>Must Complete 'Enrollment Projection' Tab</v>
      </c>
      <c r="O20" s="233">
        <f>$C20*'Enrollment Projection'!$C$33</f>
        <v>0</v>
      </c>
      <c r="P20" s="231">
        <v>1922.0636518531087</v>
      </c>
      <c r="Q20" s="234" t="str">
        <f>IF('Enrollment Projection'!$C$33="","Must Complete 'Enrollment Projection' Tab",O20*P20)</f>
        <v>Must Complete 'Enrollment Projection' Tab</v>
      </c>
      <c r="R20" s="234" t="str">
        <f>IF(OR('Enrollment Projection'!$C$30="",'Enrollment Projection'!$C$31="",'Enrollment Projection'!$C$33="",'Enrollment Projection'!$C$34=""),"Must Complete 'Enrollment Projection' Tab",IF('School Information'!$A$13="","Must Complete 'School Information' Tab",ROUND(E20+H20+K20+N20+Q20,0)))</f>
        <v>Must Complete 'Enrollment Projection' Tab</v>
      </c>
      <c r="S20" s="235">
        <v>3655.0</v>
      </c>
      <c r="T20" s="231">
        <v>3655.0</v>
      </c>
      <c r="U20" s="236" t="str">
        <f>IF(OR('School Information'!$A$10="",'School Information'!$B$10=""),"Must Complete 'School Information' Tab",IF('School Information'!$B$10="No",$T20*C20,IF(AND('School Information'!$B$10="Yes",'School Information'!$A$10=$B20),$S20*C20,$T20*C20)))</f>
        <v>Must Complete 'School Information' Tab</v>
      </c>
      <c r="V20" s="237">
        <v>226.0</v>
      </c>
      <c r="W20" s="237">
        <f>IF('Enrollment Projection'!$C$31&gt;0,$C20*V20,0)</f>
        <v>0</v>
      </c>
      <c r="X20" s="237">
        <v>9.0</v>
      </c>
      <c r="Y20" s="236" t="str">
        <f>IF('Enrollment Projection'!$C$32="","Must Complete 'Enrollment Projection' Tab",IF('Enrollment Projection'!$C$32="Yes",$C20*X20,0))</f>
        <v>Must Complete 'Enrollment Projection' Tab</v>
      </c>
      <c r="Z20" s="237">
        <v>16.0</v>
      </c>
      <c r="AA20" s="236" t="str">
        <f>IF('Enrollment Projection'!$C$34="","Must Complete 'Enrollment Projection' Tab",IF(AND('Enrollment Projection'!$C$34&gt;0,SUM('Enrollment Projection'!$B$17:$C$20)&gt;0),$C20*Z20,0))</f>
        <v>Must Complete 'Enrollment Projection' Tab</v>
      </c>
      <c r="AB20" s="237">
        <v>618.0</v>
      </c>
      <c r="AC20" s="236" t="str">
        <f>IF('Enrollment Projection'!$C$38="","Must Complete 'Enrollment Projection' Tab",IF('Enrollment Projection'!$C$38&gt;=0.4,$C20*AB20,0))</f>
        <v>Must Complete 'Enrollment Projection' Tab</v>
      </c>
      <c r="AD20" s="237">
        <v>75.0</v>
      </c>
      <c r="AE20" s="237">
        <f t="shared" si="3"/>
        <v>0</v>
      </c>
      <c r="AF20" s="233">
        <f>$C20*'Enrollment Projection'!$C$37</f>
        <v>0</v>
      </c>
      <c r="AG20" s="237">
        <v>126.0</v>
      </c>
      <c r="AH20" s="236" t="str">
        <f>IF('Enrollment Projection'!$C$37="","Must Complete 'Enrollment Projection' Tab",AF20*AG20)</f>
        <v>Must Complete 'Enrollment Projection' Tab</v>
      </c>
    </row>
    <row r="21" ht="25.5" customHeight="1">
      <c r="A21" s="278">
        <v>16.0</v>
      </c>
      <c r="B21" s="209" t="s">
        <v>254</v>
      </c>
      <c r="C21" s="210"/>
      <c r="D21" s="211">
        <v>2455.1240226934915</v>
      </c>
      <c r="E21" s="212">
        <f t="shared" si="2"/>
        <v>0</v>
      </c>
      <c r="F21" s="213">
        <f>$C21*'Enrollment Projection'!$C$30</f>
        <v>0</v>
      </c>
      <c r="G21" s="211">
        <v>351.05784897970636</v>
      </c>
      <c r="H21" s="214" t="str">
        <f>IF('Enrollment Projection'!$C$30="","Must Complete 'Enrollment Projection' Tab",F21*G21)</f>
        <v>Must Complete 'Enrollment Projection' Tab</v>
      </c>
      <c r="I21" s="213">
        <f>$C21*'Enrollment Projection'!$C$34</f>
        <v>0</v>
      </c>
      <c r="J21" s="211">
        <v>95.7430497217381</v>
      </c>
      <c r="K21" s="214" t="str">
        <f>IF('Enrollment Projection'!$C$34="","Must Complete 'Enrollment Projection' Tab",I21*J21)</f>
        <v>Must Complete 'Enrollment Projection' Tab</v>
      </c>
      <c r="L21" s="213">
        <f>$C21*'Enrollment Projection'!$C$31</f>
        <v>0</v>
      </c>
      <c r="M21" s="211">
        <v>2393.576243043453</v>
      </c>
      <c r="N21" s="214" t="str">
        <f>IF('Enrollment Projection'!$C$31="","Must Complete 'Enrollment Projection' Tab",L21*M21)</f>
        <v>Must Complete 'Enrollment Projection' Tab</v>
      </c>
      <c r="O21" s="213">
        <f>$C21*'Enrollment Projection'!$C$33</f>
        <v>0</v>
      </c>
      <c r="P21" s="211">
        <v>957.4304972173811</v>
      </c>
      <c r="Q21" s="214" t="str">
        <f>IF('Enrollment Projection'!$C$33="","Must Complete 'Enrollment Projection' Tab",O21*P21)</f>
        <v>Must Complete 'Enrollment Projection' Tab</v>
      </c>
      <c r="R21" s="214" t="str">
        <f>IF(OR('Enrollment Projection'!$C$30="",'Enrollment Projection'!$C$31="",'Enrollment Projection'!$C$33="",'Enrollment Projection'!$C$34=""),"Must Complete 'Enrollment Projection' Tab",IF('School Information'!$A$13="","Must Complete 'School Information' Tab",ROUND(E21+H21+K21+N21+Q21,0)))</f>
        <v>Must Complete 'Enrollment Projection' Tab</v>
      </c>
      <c r="S21" s="215">
        <v>11337.0</v>
      </c>
      <c r="T21" s="211">
        <v>13985.0</v>
      </c>
      <c r="U21" s="216" t="str">
        <f>IF(OR('School Information'!$A$10="",'School Information'!$B$10=""),"Must Complete 'School Information' Tab",IF('School Information'!$B$10="No",$T21*C21,IF(AND('School Information'!$B$10="Yes",'School Information'!$A$10=$B21),$S21*C21,$T21*C21)))</f>
        <v>Must Complete 'School Information' Tab</v>
      </c>
      <c r="V21" s="217">
        <v>213.0</v>
      </c>
      <c r="W21" s="217">
        <f>IF('Enrollment Projection'!$C$31&gt;0,$C21*V21,0)</f>
        <v>0</v>
      </c>
      <c r="X21" s="217">
        <v>8.0</v>
      </c>
      <c r="Y21" s="216" t="str">
        <f>IF('Enrollment Projection'!$C$32="","Must Complete 'Enrollment Projection' Tab",IF('Enrollment Projection'!$C$32="Yes",$C21*X21,0))</f>
        <v>Must Complete 'Enrollment Projection' Tab</v>
      </c>
      <c r="Z21" s="217">
        <v>13.0</v>
      </c>
      <c r="AA21" s="216" t="str">
        <f>IF('Enrollment Projection'!$C$34="","Must Complete 'Enrollment Projection' Tab",IF(AND('Enrollment Projection'!$C$34&gt;0,SUM('Enrollment Projection'!$B$17:$C$20)&gt;0),$C21*Z21,0))</f>
        <v>Must Complete 'Enrollment Projection' Tab</v>
      </c>
      <c r="AB21" s="217">
        <v>475.0</v>
      </c>
      <c r="AC21" s="216" t="str">
        <f>IF('Enrollment Projection'!$C$38="","Must Complete 'Enrollment Projection' Tab",IF('Enrollment Projection'!$C$38&gt;=0.4,$C21*AB21,0))</f>
        <v>Must Complete 'Enrollment Projection' Tab</v>
      </c>
      <c r="AD21" s="217">
        <v>56.0</v>
      </c>
      <c r="AE21" s="217">
        <f t="shared" si="3"/>
        <v>0</v>
      </c>
      <c r="AF21" s="213">
        <f>$C21*'Enrollment Projection'!$C$37</f>
        <v>0</v>
      </c>
      <c r="AG21" s="217">
        <v>126.0</v>
      </c>
      <c r="AH21" s="216" t="str">
        <f>IF('Enrollment Projection'!$C$37="","Must Complete 'Enrollment Projection' Tab",AF21*AG21)</f>
        <v>Must Complete 'Enrollment Projection' Tab</v>
      </c>
    </row>
    <row r="22" ht="25.5" customHeight="1">
      <c r="A22" s="279">
        <v>17.0</v>
      </c>
      <c r="B22" s="219" t="s">
        <v>255</v>
      </c>
      <c r="C22" s="220"/>
      <c r="D22" s="221">
        <v>3580.6888533489464</v>
      </c>
      <c r="E22" s="222">
        <f t="shared" si="2"/>
        <v>0</v>
      </c>
      <c r="F22" s="223">
        <f>$C22*'Enrollment Projection'!$C$30</f>
        <v>0</v>
      </c>
      <c r="G22" s="221">
        <v>454.1153396677322</v>
      </c>
      <c r="H22" s="224" t="str">
        <f>IF('Enrollment Projection'!$C$30="","Must Complete 'Enrollment Projection' Tab",F22*G22)</f>
        <v>Must Complete 'Enrollment Projection' Tab</v>
      </c>
      <c r="I22" s="223">
        <f>$C22*'Enrollment Projection'!$C$34</f>
        <v>0</v>
      </c>
      <c r="J22" s="221">
        <v>123.84963809119967</v>
      </c>
      <c r="K22" s="224" t="str">
        <f>IF('Enrollment Projection'!$C$34="","Must Complete 'Enrollment Projection' Tab",I22*J22)</f>
        <v>Must Complete 'Enrollment Projection' Tab</v>
      </c>
      <c r="L22" s="223">
        <f>$C22*'Enrollment Projection'!$C$31</f>
        <v>0</v>
      </c>
      <c r="M22" s="221">
        <v>3096.2409522799917</v>
      </c>
      <c r="N22" s="224" t="str">
        <f>IF('Enrollment Projection'!$C$31="","Must Complete 'Enrollment Projection' Tab",L22*M22)</f>
        <v>Must Complete 'Enrollment Projection' Tab</v>
      </c>
      <c r="O22" s="223">
        <f>$C22*'Enrollment Projection'!$C$33</f>
        <v>0</v>
      </c>
      <c r="P22" s="221">
        <v>1238.4963809119968</v>
      </c>
      <c r="Q22" s="224" t="str">
        <f>IF('Enrollment Projection'!$C$33="","Must Complete 'Enrollment Projection' Tab",O22*P22)</f>
        <v>Must Complete 'Enrollment Projection' Tab</v>
      </c>
      <c r="R22" s="224" t="str">
        <f>IF(OR('Enrollment Projection'!$C$30="",'Enrollment Projection'!$C$31="",'Enrollment Projection'!$C$33="",'Enrollment Projection'!$C$34=""),"Must Complete 'Enrollment Projection' Tab",IF('School Information'!$A$13="","Must Complete 'School Information' Tab",ROUND(E22+H22+K22+N22+Q22,0)))</f>
        <v>Must Complete 'Enrollment Projection' Tab</v>
      </c>
      <c r="S22" s="225">
        <v>7467.0</v>
      </c>
      <c r="T22" s="221">
        <v>8513.0</v>
      </c>
      <c r="U22" s="226" t="str">
        <f>IF(OR('School Information'!$A$10="",'School Information'!$B$10=""),"Must Complete 'School Information' Tab",IF('School Information'!$B$10="No",$T22*C22,IF(AND('School Information'!$B$10="Yes",'School Information'!$A$10=$B22),$S22*C22,$T22*C22)))</f>
        <v>Must Complete 'School Information' Tab</v>
      </c>
      <c r="V22" s="227">
        <v>189.0</v>
      </c>
      <c r="W22" s="227">
        <f>IF('Enrollment Projection'!$C$31&gt;0,$C22*V22,0)</f>
        <v>0</v>
      </c>
      <c r="X22" s="227">
        <v>4.0</v>
      </c>
      <c r="Y22" s="226" t="str">
        <f>IF('Enrollment Projection'!$C$32="","Must Complete 'Enrollment Projection' Tab",IF('Enrollment Projection'!$C$32="Yes",$C22*X22,0))</f>
        <v>Must Complete 'Enrollment Projection' Tab</v>
      </c>
      <c r="Z22" s="227">
        <v>11.0</v>
      </c>
      <c r="AA22" s="226" t="str">
        <f>IF('Enrollment Projection'!$C$34="","Must Complete 'Enrollment Projection' Tab",IF(AND('Enrollment Projection'!$C$34&gt;0,SUM('Enrollment Projection'!$B$17:$C$20)&gt;0),$C22*Z22,0))</f>
        <v>Must Complete 'Enrollment Projection' Tab</v>
      </c>
      <c r="AB22" s="227">
        <v>400.0</v>
      </c>
      <c r="AC22" s="226" t="str">
        <f>IF('Enrollment Projection'!$C$38="","Must Complete 'Enrollment Projection' Tab",IF('Enrollment Projection'!$C$38&gt;=0.4,$C22*AB22,0))</f>
        <v>Must Complete 'Enrollment Projection' Tab</v>
      </c>
      <c r="AD22" s="227">
        <v>49.0</v>
      </c>
      <c r="AE22" s="227">
        <f t="shared" si="3"/>
        <v>0</v>
      </c>
      <c r="AF22" s="223">
        <f>$C22*'Enrollment Projection'!$C$37</f>
        <v>0</v>
      </c>
      <c r="AG22" s="227">
        <v>126.0</v>
      </c>
      <c r="AH22" s="226" t="str">
        <f>IF('Enrollment Projection'!$C$37="","Must Complete 'Enrollment Projection' Tab",AF22*AG22)</f>
        <v>Must Complete 'Enrollment Projection' Tab</v>
      </c>
    </row>
    <row r="23" ht="25.5" customHeight="1">
      <c r="A23" s="279">
        <v>18.0</v>
      </c>
      <c r="B23" s="219" t="s">
        <v>256</v>
      </c>
      <c r="C23" s="220"/>
      <c r="D23" s="221">
        <v>5351.4063923678805</v>
      </c>
      <c r="E23" s="222">
        <f t="shared" si="2"/>
        <v>0</v>
      </c>
      <c r="F23" s="223">
        <f>$C23*'Enrollment Projection'!$C$30</f>
        <v>0</v>
      </c>
      <c r="G23" s="221">
        <v>670.2914479876005</v>
      </c>
      <c r="H23" s="224" t="str">
        <f>IF('Enrollment Projection'!$C$30="","Must Complete 'Enrollment Projection' Tab",F23*G23)</f>
        <v>Must Complete 'Enrollment Projection' Tab</v>
      </c>
      <c r="I23" s="223">
        <f>$C23*'Enrollment Projection'!$C$34</f>
        <v>0</v>
      </c>
      <c r="J23" s="221">
        <v>182.80675854207286</v>
      </c>
      <c r="K23" s="224" t="str">
        <f>IF('Enrollment Projection'!$C$34="","Must Complete 'Enrollment Projection' Tab",I23*J23)</f>
        <v>Must Complete 'Enrollment Projection' Tab</v>
      </c>
      <c r="L23" s="223">
        <f>$C23*'Enrollment Projection'!$C$31</f>
        <v>0</v>
      </c>
      <c r="M23" s="221">
        <v>4570.168963551821</v>
      </c>
      <c r="N23" s="224" t="str">
        <f>IF('Enrollment Projection'!$C$31="","Must Complete 'Enrollment Projection' Tab",L23*M23)</f>
        <v>Must Complete 'Enrollment Projection' Tab</v>
      </c>
      <c r="O23" s="223">
        <f>$C23*'Enrollment Projection'!$C$33</f>
        <v>0</v>
      </c>
      <c r="P23" s="221">
        <v>0.0</v>
      </c>
      <c r="Q23" s="224" t="str">
        <f>IF('Enrollment Projection'!$C$33="","Must Complete 'Enrollment Projection' Tab",O23*P23)</f>
        <v>Must Complete 'Enrollment Projection' Tab</v>
      </c>
      <c r="R23" s="224" t="str">
        <f>IF(OR('Enrollment Projection'!$C$30="",'Enrollment Projection'!$C$31="",'Enrollment Projection'!$C$33="",'Enrollment Projection'!$C$34=""),"Must Complete 'Enrollment Projection' Tab",IF('School Information'!$A$13="","Must Complete 'School Information' Tab",ROUND(E23+H23+K23+N23+Q23,0)))</f>
        <v>Must Complete 'Enrollment Projection' Tab</v>
      </c>
      <c r="S23" s="225">
        <v>3925.0</v>
      </c>
      <c r="T23" s="221">
        <v>3925.0</v>
      </c>
      <c r="U23" s="226" t="str">
        <f>IF(OR('School Information'!$A$10="",'School Information'!$B$10=""),"Must Complete 'School Information' Tab",IF('School Information'!$B$10="No",$T23*C23,IF(AND('School Information'!$B$10="Yes",'School Information'!$A$10=$B23),$S23*C23,$T23*C23)))</f>
        <v>Must Complete 'School Information' Tab</v>
      </c>
      <c r="V23" s="227">
        <v>231.0</v>
      </c>
      <c r="W23" s="227">
        <f>IF('Enrollment Projection'!$C$31&gt;0,$C23*V23,0)</f>
        <v>0</v>
      </c>
      <c r="X23" s="227">
        <v>8.0</v>
      </c>
      <c r="Y23" s="226" t="str">
        <f>IF('Enrollment Projection'!$C$32="","Must Complete 'Enrollment Projection' Tab",IF('Enrollment Projection'!$C$32="Yes",$C23*X23,0))</f>
        <v>Must Complete 'Enrollment Projection' Tab</v>
      </c>
      <c r="Z23" s="227">
        <v>16.0</v>
      </c>
      <c r="AA23" s="226" t="str">
        <f>IF('Enrollment Projection'!$C$34="","Must Complete 'Enrollment Projection' Tab",IF(AND('Enrollment Projection'!$C$34&gt;0,SUM('Enrollment Projection'!$B$17:$C$20)&gt;0),$C23*Z23,0))</f>
        <v>Must Complete 'Enrollment Projection' Tab</v>
      </c>
      <c r="AB23" s="227">
        <v>1257.0</v>
      </c>
      <c r="AC23" s="226" t="str">
        <f>IF('Enrollment Projection'!$C$38="","Must Complete 'Enrollment Projection' Tab",IF('Enrollment Projection'!$C$38&gt;=0.4,$C23*AB23,0))</f>
        <v>Must Complete 'Enrollment Projection' Tab</v>
      </c>
      <c r="AD23" s="227">
        <v>72.0</v>
      </c>
      <c r="AE23" s="227">
        <f t="shared" si="3"/>
        <v>0</v>
      </c>
      <c r="AF23" s="223">
        <f>$C23*'Enrollment Projection'!$C$37</f>
        <v>0</v>
      </c>
      <c r="AG23" s="227">
        <v>126.0</v>
      </c>
      <c r="AH23" s="226" t="str">
        <f>IF('Enrollment Projection'!$C$37="","Must Complete 'Enrollment Projection' Tab",AF23*AG23)</f>
        <v>Must Complete 'Enrollment Projection' Tab</v>
      </c>
    </row>
    <row r="24" ht="25.5" customHeight="1">
      <c r="A24" s="279">
        <v>19.0</v>
      </c>
      <c r="B24" s="219" t="s">
        <v>257</v>
      </c>
      <c r="C24" s="220"/>
      <c r="D24" s="221">
        <v>4372.066587447834</v>
      </c>
      <c r="E24" s="222">
        <f t="shared" si="2"/>
        <v>0</v>
      </c>
      <c r="F24" s="223">
        <f>$C24*'Enrollment Projection'!$C$30</f>
        <v>0</v>
      </c>
      <c r="G24" s="221">
        <v>554.1712257091115</v>
      </c>
      <c r="H24" s="224" t="str">
        <f>IF('Enrollment Projection'!$C$30="","Must Complete 'Enrollment Projection' Tab",F24*G24)</f>
        <v>Must Complete 'Enrollment Projection' Tab</v>
      </c>
      <c r="I24" s="223">
        <f>$C24*'Enrollment Projection'!$C$34</f>
        <v>0</v>
      </c>
      <c r="J24" s="221">
        <v>151.13760701157588</v>
      </c>
      <c r="K24" s="224" t="str">
        <f>IF('Enrollment Projection'!$C$34="","Must Complete 'Enrollment Projection' Tab",I24*J24)</f>
        <v>Must Complete 'Enrollment Projection' Tab</v>
      </c>
      <c r="L24" s="223">
        <f>$C24*'Enrollment Projection'!$C$31</f>
        <v>0</v>
      </c>
      <c r="M24" s="221">
        <v>3778.440175289397</v>
      </c>
      <c r="N24" s="224" t="str">
        <f>IF('Enrollment Projection'!$C$31="","Must Complete 'Enrollment Projection' Tab",L24*M24)</f>
        <v>Must Complete 'Enrollment Projection' Tab</v>
      </c>
      <c r="O24" s="223">
        <f>$C24*'Enrollment Projection'!$C$33</f>
        <v>0</v>
      </c>
      <c r="P24" s="221">
        <v>1511.3760701157587</v>
      </c>
      <c r="Q24" s="224" t="str">
        <f>IF('Enrollment Projection'!$C$33="","Must Complete 'Enrollment Projection' Tab",O24*P24)</f>
        <v>Must Complete 'Enrollment Projection' Tab</v>
      </c>
      <c r="R24" s="224" t="str">
        <f>IF(OR('Enrollment Projection'!$C$30="",'Enrollment Projection'!$C$31="",'Enrollment Projection'!$C$33="",'Enrollment Projection'!$C$34=""),"Must Complete 'Enrollment Projection' Tab",IF('School Information'!$A$13="","Must Complete 'School Information' Tab",ROUND(E24+H24+K24+N24+Q24,0)))</f>
        <v>Must Complete 'Enrollment Projection' Tab</v>
      </c>
      <c r="S24" s="225">
        <v>5642.0</v>
      </c>
      <c r="T24" s="221">
        <v>5642.0</v>
      </c>
      <c r="U24" s="226" t="str">
        <f>IF(OR('School Information'!$A$10="",'School Information'!$B$10=""),"Must Complete 'School Information' Tab",IF('School Information'!$B$10="No",$T24*C24,IF(AND('School Information'!$B$10="Yes",'School Information'!$A$10=$B24),$S24*C24,$T24*C24)))</f>
        <v>Must Complete 'School Information' Tab</v>
      </c>
      <c r="V24" s="227">
        <v>217.0</v>
      </c>
      <c r="W24" s="227">
        <f>IF('Enrollment Projection'!$C$31&gt;0,$C24*V24,0)</f>
        <v>0</v>
      </c>
      <c r="X24" s="227">
        <v>10.0</v>
      </c>
      <c r="Y24" s="226" t="str">
        <f>IF('Enrollment Projection'!$C$32="","Must Complete 'Enrollment Projection' Tab",IF('Enrollment Projection'!$C$32="Yes",$C24*X24,0))</f>
        <v>Must Complete 'Enrollment Projection' Tab</v>
      </c>
      <c r="Z24" s="227">
        <v>12.0</v>
      </c>
      <c r="AA24" s="226" t="str">
        <f>IF('Enrollment Projection'!$C$34="","Must Complete 'Enrollment Projection' Tab",IF(AND('Enrollment Projection'!$C$34&gt;0,SUM('Enrollment Projection'!$B$17:$C$20)&gt;0),$C24*Z24,0))</f>
        <v>Must Complete 'Enrollment Projection' Tab</v>
      </c>
      <c r="AB24" s="227">
        <v>370.0</v>
      </c>
      <c r="AC24" s="226" t="str">
        <f>IF('Enrollment Projection'!$C$38="","Must Complete 'Enrollment Projection' Tab",IF('Enrollment Projection'!$C$38&gt;=0.4,$C24*AB24,0))</f>
        <v>Must Complete 'Enrollment Projection' Tab</v>
      </c>
      <c r="AD24" s="227">
        <v>53.0</v>
      </c>
      <c r="AE24" s="227">
        <f t="shared" si="3"/>
        <v>0</v>
      </c>
      <c r="AF24" s="223">
        <f>$C24*'Enrollment Projection'!$C$37</f>
        <v>0</v>
      </c>
      <c r="AG24" s="227">
        <v>126.0</v>
      </c>
      <c r="AH24" s="226" t="str">
        <f>IF('Enrollment Projection'!$C$37="","Must Complete 'Enrollment Projection' Tab",AF24*AG24)</f>
        <v>Must Complete 'Enrollment Projection' Tab</v>
      </c>
    </row>
    <row r="25" ht="25.5" customHeight="1">
      <c r="A25" s="280">
        <v>20.0</v>
      </c>
      <c r="B25" s="229" t="s">
        <v>258</v>
      </c>
      <c r="C25" s="230"/>
      <c r="D25" s="231">
        <v>5290.180532756529</v>
      </c>
      <c r="E25" s="232">
        <f t="shared" si="2"/>
        <v>0</v>
      </c>
      <c r="F25" s="233">
        <f>$C25*'Enrollment Projection'!$C$30</f>
        <v>0</v>
      </c>
      <c r="G25" s="231">
        <v>713.0223172064362</v>
      </c>
      <c r="H25" s="234" t="str">
        <f>IF('Enrollment Projection'!$C$30="","Must Complete 'Enrollment Projection' Tab",F25*G25)</f>
        <v>Must Complete 'Enrollment Projection' Tab</v>
      </c>
      <c r="I25" s="233">
        <f>$C25*'Enrollment Projection'!$C$34</f>
        <v>0</v>
      </c>
      <c r="J25" s="231">
        <v>194.46063196539166</v>
      </c>
      <c r="K25" s="234" t="str">
        <f>IF('Enrollment Projection'!$C$34="","Must Complete 'Enrollment Projection' Tab",I25*J25)</f>
        <v>Must Complete 'Enrollment Projection' Tab</v>
      </c>
      <c r="L25" s="233">
        <f>$C25*'Enrollment Projection'!$C$31</f>
        <v>0</v>
      </c>
      <c r="M25" s="231">
        <v>4861.515799134792</v>
      </c>
      <c r="N25" s="234" t="str">
        <f>IF('Enrollment Projection'!$C$31="","Must Complete 'Enrollment Projection' Tab",L25*M25)</f>
        <v>Must Complete 'Enrollment Projection' Tab</v>
      </c>
      <c r="O25" s="233">
        <f>$C25*'Enrollment Projection'!$C$33</f>
        <v>0</v>
      </c>
      <c r="P25" s="231">
        <v>1944.6063196539167</v>
      </c>
      <c r="Q25" s="234" t="str">
        <f>IF('Enrollment Projection'!$C$33="","Must Complete 'Enrollment Projection' Tab",O25*P25)</f>
        <v>Must Complete 'Enrollment Projection' Tab</v>
      </c>
      <c r="R25" s="234" t="str">
        <f>IF(OR('Enrollment Projection'!$C$30="",'Enrollment Projection'!$C$31="",'Enrollment Projection'!$C$33="",'Enrollment Projection'!$C$34=""),"Must Complete 'Enrollment Projection' Tab",IF('School Information'!$A$13="","Must Complete 'School Information' Tab",ROUND(E25+H25+K25+N25+Q25,0)))</f>
        <v>Must Complete 'Enrollment Projection' Tab</v>
      </c>
      <c r="S25" s="235">
        <v>2971.0</v>
      </c>
      <c r="T25" s="231">
        <v>3083.0</v>
      </c>
      <c r="U25" s="236" t="str">
        <f>IF(OR('School Information'!$A$10="",'School Information'!$B$10=""),"Must Complete 'School Information' Tab",IF('School Information'!$B$10="No",$T25*C25,IF(AND('School Information'!$B$10="Yes",'School Information'!$A$10=$B25),$S25*C25,$T25*C25)))</f>
        <v>Must Complete 'School Information' Tab</v>
      </c>
      <c r="V25" s="237">
        <v>232.0</v>
      </c>
      <c r="W25" s="237">
        <f>IF('Enrollment Projection'!$C$31&gt;0,$C25*V25,0)</f>
        <v>0</v>
      </c>
      <c r="X25" s="237">
        <v>5.0</v>
      </c>
      <c r="Y25" s="236" t="str">
        <f>IF('Enrollment Projection'!$C$32="","Must Complete 'Enrollment Projection' Tab",IF('Enrollment Projection'!$C$32="Yes",$C25*X25,0))</f>
        <v>Must Complete 'Enrollment Projection' Tab</v>
      </c>
      <c r="Z25" s="237">
        <v>13.0</v>
      </c>
      <c r="AA25" s="236" t="str">
        <f>IF('Enrollment Projection'!$C$34="","Must Complete 'Enrollment Projection' Tab",IF(AND('Enrollment Projection'!$C$34&gt;0,SUM('Enrollment Projection'!$B$17:$C$20)&gt;0),$C25*Z25,0))</f>
        <v>Must Complete 'Enrollment Projection' Tab</v>
      </c>
      <c r="AB25" s="237">
        <v>556.0</v>
      </c>
      <c r="AC25" s="236" t="str">
        <f>IF('Enrollment Projection'!$C$38="","Must Complete 'Enrollment Projection' Tab",IF('Enrollment Projection'!$C$38&gt;=0.4,$C25*AB25,0))</f>
        <v>Must Complete 'Enrollment Projection' Tab</v>
      </c>
      <c r="AD25" s="237">
        <v>60.0</v>
      </c>
      <c r="AE25" s="237">
        <f t="shared" si="3"/>
        <v>0</v>
      </c>
      <c r="AF25" s="233">
        <f>$C25*'Enrollment Projection'!$C$37</f>
        <v>0</v>
      </c>
      <c r="AG25" s="237">
        <v>126.0</v>
      </c>
      <c r="AH25" s="236" t="str">
        <f>IF('Enrollment Projection'!$C$37="","Must Complete 'Enrollment Projection' Tab",AF25*AG25)</f>
        <v>Must Complete 'Enrollment Projection' Tab</v>
      </c>
    </row>
    <row r="26" ht="25.5" customHeight="1">
      <c r="A26" s="278">
        <v>21.0</v>
      </c>
      <c r="B26" s="209" t="s">
        <v>259</v>
      </c>
      <c r="C26" s="210"/>
      <c r="D26" s="211">
        <v>5330.750485790206</v>
      </c>
      <c r="E26" s="212">
        <f t="shared" si="2"/>
        <v>0</v>
      </c>
      <c r="F26" s="213">
        <f>$C26*'Enrollment Projection'!$C$30</f>
        <v>0</v>
      </c>
      <c r="G26" s="211">
        <v>709.219280962914</v>
      </c>
      <c r="H26" s="214" t="str">
        <f>IF('Enrollment Projection'!$C$30="","Must Complete 'Enrollment Projection' Tab",F26*G26)</f>
        <v>Must Complete 'Enrollment Projection' Tab</v>
      </c>
      <c r="I26" s="213">
        <f>$C26*'Enrollment Projection'!$C$34</f>
        <v>0</v>
      </c>
      <c r="J26" s="211">
        <v>193.42344026261287</v>
      </c>
      <c r="K26" s="214" t="str">
        <f>IF('Enrollment Projection'!$C$34="","Must Complete 'Enrollment Projection' Tab",I26*J26)</f>
        <v>Must Complete 'Enrollment Projection' Tab</v>
      </c>
      <c r="L26" s="213">
        <f>$C26*'Enrollment Projection'!$C$31</f>
        <v>0</v>
      </c>
      <c r="M26" s="211">
        <v>4835.586006565322</v>
      </c>
      <c r="N26" s="214" t="str">
        <f>IF('Enrollment Projection'!$C$31="","Must Complete 'Enrollment Projection' Tab",L26*M26)</f>
        <v>Must Complete 'Enrollment Projection' Tab</v>
      </c>
      <c r="O26" s="213">
        <f>$C26*'Enrollment Projection'!$C$33</f>
        <v>0</v>
      </c>
      <c r="P26" s="211">
        <v>1934.2344026261287</v>
      </c>
      <c r="Q26" s="214" t="str">
        <f>IF('Enrollment Projection'!$C$33="","Must Complete 'Enrollment Projection' Tab",O26*P26)</f>
        <v>Must Complete 'Enrollment Projection' Tab</v>
      </c>
      <c r="R26" s="214" t="str">
        <f>IF(OR('Enrollment Projection'!$C$30="",'Enrollment Projection'!$C$31="",'Enrollment Projection'!$C$33="",'Enrollment Projection'!$C$34=""),"Must Complete 'Enrollment Projection' Tab",IF('School Information'!$A$13="","Must Complete 'School Information' Tab",ROUND(E26+H26+K26+N26+Q26,0)))</f>
        <v>Must Complete 'Enrollment Projection' Tab</v>
      </c>
      <c r="S26" s="215">
        <v>2310.0</v>
      </c>
      <c r="T26" s="211">
        <v>3335.0</v>
      </c>
      <c r="U26" s="216" t="str">
        <f>IF(OR('School Information'!$A$10="",'School Information'!$B$10=""),"Must Complete 'School Information' Tab",IF('School Information'!$B$10="No",$T26*C26,IF(AND('School Information'!$B$10="Yes",'School Information'!$A$10=$B26),$S26*C26,$T26*C26)))</f>
        <v>Must Complete 'School Information' Tab</v>
      </c>
      <c r="V26" s="217">
        <v>221.0</v>
      </c>
      <c r="W26" s="217">
        <f>IF('Enrollment Projection'!$C$31&gt;0,$C26*V26,0)</f>
        <v>0</v>
      </c>
      <c r="X26" s="217">
        <v>8.0</v>
      </c>
      <c r="Y26" s="216" t="str">
        <f>IF('Enrollment Projection'!$C$32="","Must Complete 'Enrollment Projection' Tab",IF('Enrollment Projection'!$C$32="Yes",$C26*X26,0))</f>
        <v>Must Complete 'Enrollment Projection' Tab</v>
      </c>
      <c r="Z26" s="217">
        <v>13.0</v>
      </c>
      <c r="AA26" s="216" t="str">
        <f>IF('Enrollment Projection'!$C$34="","Must Complete 'Enrollment Projection' Tab",IF(AND('Enrollment Projection'!$C$34&gt;0,SUM('Enrollment Projection'!$B$17:$C$20)&gt;0),$C26*Z26,0))</f>
        <v>Must Complete 'Enrollment Projection' Tab</v>
      </c>
      <c r="AB26" s="217">
        <v>651.0</v>
      </c>
      <c r="AC26" s="216" t="str">
        <f>IF('Enrollment Projection'!$C$38="","Must Complete 'Enrollment Projection' Tab",IF('Enrollment Projection'!$C$38&gt;=0.4,$C26*AB26,0))</f>
        <v>Must Complete 'Enrollment Projection' Tab</v>
      </c>
      <c r="AD26" s="217">
        <v>60.0</v>
      </c>
      <c r="AE26" s="217">
        <f t="shared" si="3"/>
        <v>0</v>
      </c>
      <c r="AF26" s="213">
        <f>$C26*'Enrollment Projection'!$C$37</f>
        <v>0</v>
      </c>
      <c r="AG26" s="217">
        <v>126.0</v>
      </c>
      <c r="AH26" s="216" t="str">
        <f>IF('Enrollment Projection'!$C$37="","Must Complete 'Enrollment Projection' Tab",AF26*AG26)</f>
        <v>Must Complete 'Enrollment Projection' Tab</v>
      </c>
    </row>
    <row r="27" ht="25.5" customHeight="1">
      <c r="A27" s="279">
        <v>22.0</v>
      </c>
      <c r="B27" s="219" t="s">
        <v>260</v>
      </c>
      <c r="C27" s="220"/>
      <c r="D27" s="221">
        <v>5647.15439569324</v>
      </c>
      <c r="E27" s="222">
        <f t="shared" si="2"/>
        <v>0</v>
      </c>
      <c r="F27" s="223">
        <f>$C27*'Enrollment Projection'!$C$30</f>
        <v>0</v>
      </c>
      <c r="G27" s="221">
        <v>776.4059341994869</v>
      </c>
      <c r="H27" s="224" t="str">
        <f>IF('Enrollment Projection'!$C$30="","Must Complete 'Enrollment Projection' Tab",F27*G27)</f>
        <v>Must Complete 'Enrollment Projection' Tab</v>
      </c>
      <c r="I27" s="223">
        <f>$C27*'Enrollment Projection'!$C$34</f>
        <v>0</v>
      </c>
      <c r="J27" s="221">
        <v>211.74707296349644</v>
      </c>
      <c r="K27" s="224" t="str">
        <f>IF('Enrollment Projection'!$C$34="","Must Complete 'Enrollment Projection' Tab",I27*J27)</f>
        <v>Must Complete 'Enrollment Projection' Tab</v>
      </c>
      <c r="L27" s="223">
        <f>$C27*'Enrollment Projection'!$C$31</f>
        <v>0</v>
      </c>
      <c r="M27" s="221">
        <v>5293.676824087411</v>
      </c>
      <c r="N27" s="224" t="str">
        <f>IF('Enrollment Projection'!$C$31="","Must Complete 'Enrollment Projection' Tab",L27*M27)</f>
        <v>Must Complete 'Enrollment Projection' Tab</v>
      </c>
      <c r="O27" s="223">
        <f>$C27*'Enrollment Projection'!$C$33</f>
        <v>0</v>
      </c>
      <c r="P27" s="221">
        <v>2117.4707296349643</v>
      </c>
      <c r="Q27" s="224" t="str">
        <f>IF('Enrollment Projection'!$C$33="","Must Complete 'Enrollment Projection' Tab",O27*P27)</f>
        <v>Must Complete 'Enrollment Projection' Tab</v>
      </c>
      <c r="R27" s="224" t="str">
        <f>IF(OR('Enrollment Projection'!$C$30="",'Enrollment Projection'!$C$31="",'Enrollment Projection'!$C$33="",'Enrollment Projection'!$C$34=""),"Must Complete 'Enrollment Projection' Tab",IF('School Information'!$A$13="","Must Complete 'School Information' Tab",ROUND(E27+H27+K27+N27+Q27,0)))</f>
        <v>Must Complete 'Enrollment Projection' Tab</v>
      </c>
      <c r="S27" s="225">
        <v>1249.0</v>
      </c>
      <c r="T27" s="221">
        <v>2048.0</v>
      </c>
      <c r="U27" s="226" t="str">
        <f>IF(OR('School Information'!$A$10="",'School Information'!$B$10=""),"Must Complete 'School Information' Tab",IF('School Information'!$B$10="No",$T27*C27,IF(AND('School Information'!$B$10="Yes",'School Information'!$A$10=$B27),$S27*C27,$T27*C27)))</f>
        <v>Must Complete 'School Information' Tab</v>
      </c>
      <c r="V27" s="227">
        <v>227.0</v>
      </c>
      <c r="W27" s="227">
        <f>IF('Enrollment Projection'!$C$31&gt;0,$C27*V27,0)</f>
        <v>0</v>
      </c>
      <c r="X27" s="227">
        <v>11.0</v>
      </c>
      <c r="Y27" s="226" t="str">
        <f>IF('Enrollment Projection'!$C$32="","Must Complete 'Enrollment Projection' Tab",IF('Enrollment Projection'!$C$32="Yes",$C27*X27,0))</f>
        <v>Must Complete 'Enrollment Projection' Tab</v>
      </c>
      <c r="Z27" s="227">
        <v>14.0</v>
      </c>
      <c r="AA27" s="226" t="str">
        <f>IF('Enrollment Projection'!$C$34="","Must Complete 'Enrollment Projection' Tab",IF(AND('Enrollment Projection'!$C$34&gt;0,SUM('Enrollment Projection'!$B$17:$C$20)&gt;0),$C27*Z27,0))</f>
        <v>Must Complete 'Enrollment Projection' Tab</v>
      </c>
      <c r="AB27" s="227">
        <v>347.0</v>
      </c>
      <c r="AC27" s="226" t="str">
        <f>IF('Enrollment Projection'!$C$38="","Must Complete 'Enrollment Projection' Tab",IF('Enrollment Projection'!$C$38&gt;=0.4,$C27*AB27,0))</f>
        <v>Must Complete 'Enrollment Projection' Tab</v>
      </c>
      <c r="AD27" s="227">
        <v>61.0</v>
      </c>
      <c r="AE27" s="227">
        <f t="shared" si="3"/>
        <v>0</v>
      </c>
      <c r="AF27" s="223">
        <f>$C27*'Enrollment Projection'!$C$37</f>
        <v>0</v>
      </c>
      <c r="AG27" s="227">
        <v>126.0</v>
      </c>
      <c r="AH27" s="226" t="str">
        <f>IF('Enrollment Projection'!$C$37="","Must Complete 'Enrollment Projection' Tab",AF27*AG27)</f>
        <v>Must Complete 'Enrollment Projection' Tab</v>
      </c>
    </row>
    <row r="28" ht="25.5" customHeight="1">
      <c r="A28" s="279">
        <v>23.0</v>
      </c>
      <c r="B28" s="219" t="s">
        <v>261</v>
      </c>
      <c r="C28" s="220"/>
      <c r="D28" s="221">
        <v>4819.044886372874</v>
      </c>
      <c r="E28" s="222">
        <f t="shared" si="2"/>
        <v>0</v>
      </c>
      <c r="F28" s="223">
        <f>$C28*'Enrollment Projection'!$C$30</f>
        <v>0</v>
      </c>
      <c r="G28" s="221">
        <v>642.793437626854</v>
      </c>
      <c r="H28" s="224" t="str">
        <f>IF('Enrollment Projection'!$C$30="","Must Complete 'Enrollment Projection' Tab",F28*G28)</f>
        <v>Must Complete 'Enrollment Projection' Tab</v>
      </c>
      <c r="I28" s="223">
        <f>$C28*'Enrollment Projection'!$C$34</f>
        <v>0</v>
      </c>
      <c r="J28" s="221">
        <v>175.3073011709602</v>
      </c>
      <c r="K28" s="224" t="str">
        <f>IF('Enrollment Projection'!$C$34="","Must Complete 'Enrollment Projection' Tab",I28*J28)</f>
        <v>Must Complete 'Enrollment Projection' Tab</v>
      </c>
      <c r="L28" s="223">
        <f>$C28*'Enrollment Projection'!$C$31</f>
        <v>0</v>
      </c>
      <c r="M28" s="221">
        <v>4382.682529274004</v>
      </c>
      <c r="N28" s="224" t="str">
        <f>IF('Enrollment Projection'!$C$31="","Must Complete 'Enrollment Projection' Tab",L28*M28)</f>
        <v>Must Complete 'Enrollment Projection' Tab</v>
      </c>
      <c r="O28" s="223">
        <f>$C28*'Enrollment Projection'!$C$33</f>
        <v>0</v>
      </c>
      <c r="P28" s="221">
        <v>1753.0730117096018</v>
      </c>
      <c r="Q28" s="224" t="str">
        <f>IF('Enrollment Projection'!$C$33="","Must Complete 'Enrollment Projection' Tab",O28*P28)</f>
        <v>Must Complete 'Enrollment Projection' Tab</v>
      </c>
      <c r="R28" s="224" t="str">
        <f>IF(OR('Enrollment Projection'!$C$30="",'Enrollment Projection'!$C$31="",'Enrollment Projection'!$C$33="",'Enrollment Projection'!$C$34=""),"Must Complete 'Enrollment Projection' Tab",IF('School Information'!$A$13="","Must Complete 'School Information' Tab",ROUND(E28+H28+K28+N28+Q28,0)))</f>
        <v>Must Complete 'Enrollment Projection' Tab</v>
      </c>
      <c r="S28" s="225">
        <v>3104.0</v>
      </c>
      <c r="T28" s="221">
        <v>4352.0</v>
      </c>
      <c r="U28" s="226" t="str">
        <f>IF(OR('School Information'!$A$10="",'School Information'!$B$10=""),"Must Complete 'School Information' Tab",IF('School Information'!$B$10="No",$T28*C28,IF(AND('School Information'!$B$10="Yes",'School Information'!$A$10=$B28),$S28*C28,$T28*C28)))</f>
        <v>Must Complete 'School Information' Tab</v>
      </c>
      <c r="V28" s="227">
        <v>220.0</v>
      </c>
      <c r="W28" s="227">
        <f>IF('Enrollment Projection'!$C$31&gt;0,$C28*V28,0)</f>
        <v>0</v>
      </c>
      <c r="X28" s="227">
        <v>8.0</v>
      </c>
      <c r="Y28" s="226" t="str">
        <f>IF('Enrollment Projection'!$C$32="","Must Complete 'Enrollment Projection' Tab",IF('Enrollment Projection'!$C$32="Yes",$C28*X28,0))</f>
        <v>Must Complete 'Enrollment Projection' Tab</v>
      </c>
      <c r="Z28" s="227">
        <v>13.0</v>
      </c>
      <c r="AA28" s="226" t="str">
        <f>IF('Enrollment Projection'!$C$34="","Must Complete 'Enrollment Projection' Tab",IF(AND('Enrollment Projection'!$C$34&gt;0,SUM('Enrollment Projection'!$B$17:$C$20)&gt;0),$C28*Z28,0))</f>
        <v>Must Complete 'Enrollment Projection' Tab</v>
      </c>
      <c r="AB28" s="227">
        <v>418.0</v>
      </c>
      <c r="AC28" s="226" t="str">
        <f>IF('Enrollment Projection'!$C$38="","Must Complete 'Enrollment Projection' Tab",IF('Enrollment Projection'!$C$38&gt;=0.4,$C28*AB28,0))</f>
        <v>Must Complete 'Enrollment Projection' Tab</v>
      </c>
      <c r="AD28" s="227">
        <v>59.0</v>
      </c>
      <c r="AE28" s="227">
        <f t="shared" si="3"/>
        <v>0</v>
      </c>
      <c r="AF28" s="223">
        <f>$C28*'Enrollment Projection'!$C$37</f>
        <v>0</v>
      </c>
      <c r="AG28" s="227">
        <v>126.0</v>
      </c>
      <c r="AH28" s="226" t="str">
        <f>IF('Enrollment Projection'!$C$37="","Must Complete 'Enrollment Projection' Tab",AF28*AG28)</f>
        <v>Must Complete 'Enrollment Projection' Tab</v>
      </c>
    </row>
    <row r="29" ht="25.5" customHeight="1">
      <c r="A29" s="279">
        <v>24.0</v>
      </c>
      <c r="B29" s="219" t="s">
        <v>262</v>
      </c>
      <c r="C29" s="220"/>
      <c r="D29" s="221">
        <v>2408.1876996387905</v>
      </c>
      <c r="E29" s="222">
        <f t="shared" si="2"/>
        <v>0</v>
      </c>
      <c r="F29" s="223">
        <f>$C29*'Enrollment Projection'!$C$30</f>
        <v>0</v>
      </c>
      <c r="G29" s="221">
        <v>233.02433781366375</v>
      </c>
      <c r="H29" s="224" t="str">
        <f>IF('Enrollment Projection'!$C$30="","Must Complete 'Enrollment Projection' Tab",F29*G29)</f>
        <v>Must Complete 'Enrollment Projection' Tab</v>
      </c>
      <c r="I29" s="223">
        <f>$C29*'Enrollment Projection'!$C$34</f>
        <v>0</v>
      </c>
      <c r="J29" s="221">
        <v>63.552092130999206</v>
      </c>
      <c r="K29" s="224" t="str">
        <f>IF('Enrollment Projection'!$C$34="","Must Complete 'Enrollment Projection' Tab",I29*J29)</f>
        <v>Must Complete 'Enrollment Projection' Tab</v>
      </c>
      <c r="L29" s="223">
        <f>$C29*'Enrollment Projection'!$C$31</f>
        <v>0</v>
      </c>
      <c r="M29" s="221">
        <v>1588.80230327498</v>
      </c>
      <c r="N29" s="224" t="str">
        <f>IF('Enrollment Projection'!$C$31="","Must Complete 'Enrollment Projection' Tab",L29*M29)</f>
        <v>Must Complete 'Enrollment Projection' Tab</v>
      </c>
      <c r="O29" s="223">
        <f>$C29*'Enrollment Projection'!$C$33</f>
        <v>0</v>
      </c>
      <c r="P29" s="221">
        <v>635.5209213099921</v>
      </c>
      <c r="Q29" s="224" t="str">
        <f>IF('Enrollment Projection'!$C$33="","Must Complete 'Enrollment Projection' Tab",O29*P29)</f>
        <v>Must Complete 'Enrollment Projection' Tab</v>
      </c>
      <c r="R29" s="224" t="str">
        <f>IF(OR('Enrollment Projection'!$C$30="",'Enrollment Projection'!$C$31="",'Enrollment Projection'!$C$33="",'Enrollment Projection'!$C$34=""),"Must Complete 'Enrollment Projection' Tab",IF('School Information'!$A$13="","Must Complete 'School Information' Tab",ROUND(E29+H29+K29+N29+Q29,0)))</f>
        <v>Must Complete 'Enrollment Projection' Tab</v>
      </c>
      <c r="S29" s="225">
        <v>14407.0</v>
      </c>
      <c r="T29" s="221">
        <v>15162.0</v>
      </c>
      <c r="U29" s="226" t="str">
        <f>IF(OR('School Information'!$A$10="",'School Information'!$B$10=""),"Must Complete 'School Information' Tab",IF('School Information'!$B$10="No",$T29*C29,IF(AND('School Information'!$B$10="Yes",'School Information'!$A$10=$B29),$S29*C29,$T29*C29)))</f>
        <v>Must Complete 'School Information' Tab</v>
      </c>
      <c r="V29" s="227">
        <v>198.0</v>
      </c>
      <c r="W29" s="227">
        <f>IF('Enrollment Projection'!$C$31&gt;0,$C29*V29,0)</f>
        <v>0</v>
      </c>
      <c r="X29" s="227">
        <v>5.0</v>
      </c>
      <c r="Y29" s="226" t="str">
        <f>IF('Enrollment Projection'!$C$32="","Must Complete 'Enrollment Projection' Tab",IF('Enrollment Projection'!$C$32="Yes",$C29*X29,0))</f>
        <v>Must Complete 'Enrollment Projection' Tab</v>
      </c>
      <c r="Z29" s="227">
        <v>15.0</v>
      </c>
      <c r="AA29" s="226" t="str">
        <f>IF('Enrollment Projection'!$C$34="","Must Complete 'Enrollment Projection' Tab",IF(AND('Enrollment Projection'!$C$34&gt;0,SUM('Enrollment Projection'!$B$17:$C$20)&gt;0),$C29*Z29,0))</f>
        <v>Must Complete 'Enrollment Projection' Tab</v>
      </c>
      <c r="AB29" s="227">
        <v>408.0</v>
      </c>
      <c r="AC29" s="226" t="str">
        <f>IF('Enrollment Projection'!$C$38="","Must Complete 'Enrollment Projection' Tab",IF('Enrollment Projection'!$C$38&gt;=0.4,$C29*AB29,0))</f>
        <v>Must Complete 'Enrollment Projection' Tab</v>
      </c>
      <c r="AD29" s="227">
        <v>66.0</v>
      </c>
      <c r="AE29" s="227">
        <f t="shared" si="3"/>
        <v>0</v>
      </c>
      <c r="AF29" s="223">
        <f>$C29*'Enrollment Projection'!$C$37</f>
        <v>0</v>
      </c>
      <c r="AG29" s="227">
        <v>126.0</v>
      </c>
      <c r="AH29" s="226" t="str">
        <f>IF('Enrollment Projection'!$C$37="","Must Complete 'Enrollment Projection' Tab",AF29*AG29)</f>
        <v>Must Complete 'Enrollment Projection' Tab</v>
      </c>
    </row>
    <row r="30" ht="25.5" customHeight="1">
      <c r="A30" s="280">
        <v>25.0</v>
      </c>
      <c r="B30" s="229" t="s">
        <v>263</v>
      </c>
      <c r="C30" s="230"/>
      <c r="D30" s="231">
        <v>4530.777442859118</v>
      </c>
      <c r="E30" s="232">
        <f t="shared" si="2"/>
        <v>0</v>
      </c>
      <c r="F30" s="233">
        <f>$C30*'Enrollment Projection'!$C$30</f>
        <v>0</v>
      </c>
      <c r="G30" s="231">
        <v>603.9816265128268</v>
      </c>
      <c r="H30" s="234" t="str">
        <f>IF('Enrollment Projection'!$C$30="","Must Complete 'Enrollment Projection' Tab",F30*G30)</f>
        <v>Must Complete 'Enrollment Projection' Tab</v>
      </c>
      <c r="I30" s="233">
        <f>$C30*'Enrollment Projection'!$C$34</f>
        <v>0</v>
      </c>
      <c r="J30" s="231">
        <v>164.72226177622545</v>
      </c>
      <c r="K30" s="234" t="str">
        <f>IF('Enrollment Projection'!$C$34="","Must Complete 'Enrollment Projection' Tab",I30*J30)</f>
        <v>Must Complete 'Enrollment Projection' Tab</v>
      </c>
      <c r="L30" s="233">
        <f>$C30*'Enrollment Projection'!$C$31</f>
        <v>0</v>
      </c>
      <c r="M30" s="231">
        <v>4118.0565444056365</v>
      </c>
      <c r="N30" s="234" t="str">
        <f>IF('Enrollment Projection'!$C$31="","Must Complete 'Enrollment Projection' Tab",L30*M30)</f>
        <v>Must Complete 'Enrollment Projection' Tab</v>
      </c>
      <c r="O30" s="233">
        <f>$C30*'Enrollment Projection'!$C$33</f>
        <v>0</v>
      </c>
      <c r="P30" s="231">
        <v>1647.2226177622545</v>
      </c>
      <c r="Q30" s="234" t="str">
        <f>IF('Enrollment Projection'!$C$33="","Must Complete 'Enrollment Projection' Tab",O30*P30)</f>
        <v>Must Complete 'Enrollment Projection' Tab</v>
      </c>
      <c r="R30" s="234" t="str">
        <f>IF(OR('Enrollment Projection'!$C$30="",'Enrollment Projection'!$C$31="",'Enrollment Projection'!$C$33="",'Enrollment Projection'!$C$34=""),"Must Complete 'Enrollment Projection' Tab",IF('School Information'!$A$13="","Must Complete 'School Information' Tab",ROUND(E30+H30+K30+N30+Q30,0)))</f>
        <v>Must Complete 'Enrollment Projection' Tab</v>
      </c>
      <c r="S30" s="235">
        <v>5184.0</v>
      </c>
      <c r="T30" s="231">
        <v>5184.0</v>
      </c>
      <c r="U30" s="236" t="str">
        <f>IF(OR('School Information'!$A$10="",'School Information'!$B$10=""),"Must Complete 'School Information' Tab",IF('School Information'!$B$10="No",$T30*C30,IF(AND('School Information'!$B$10="Yes",'School Information'!$A$10=$B30),$S30*C30,$T30*C30)))</f>
        <v>Must Complete 'School Information' Tab</v>
      </c>
      <c r="V30" s="237">
        <v>205.0</v>
      </c>
      <c r="W30" s="237">
        <f>IF('Enrollment Projection'!$C$31&gt;0,$C30*V30,0)</f>
        <v>0</v>
      </c>
      <c r="X30" s="237">
        <v>5.0</v>
      </c>
      <c r="Y30" s="236" t="str">
        <f>IF('Enrollment Projection'!$C$32="","Must Complete 'Enrollment Projection' Tab",IF('Enrollment Projection'!$C$32="Yes",$C30*X30,0))</f>
        <v>Must Complete 'Enrollment Projection' Tab</v>
      </c>
      <c r="Z30" s="237">
        <v>15.0</v>
      </c>
      <c r="AA30" s="236" t="str">
        <f>IF('Enrollment Projection'!$C$34="","Must Complete 'Enrollment Projection' Tab",IF(AND('Enrollment Projection'!$C$34&gt;0,SUM('Enrollment Projection'!$B$17:$C$20)&gt;0),$C30*Z30,0))</f>
        <v>Must Complete 'Enrollment Projection' Tab</v>
      </c>
      <c r="AB30" s="237">
        <v>585.0</v>
      </c>
      <c r="AC30" s="236" t="str">
        <f>IF('Enrollment Projection'!$C$38="","Must Complete 'Enrollment Projection' Tab",IF('Enrollment Projection'!$C$38&gt;=0.4,$C30*AB30,0))</f>
        <v>Must Complete 'Enrollment Projection' Tab</v>
      </c>
      <c r="AD30" s="237">
        <v>65.0</v>
      </c>
      <c r="AE30" s="237">
        <f t="shared" si="3"/>
        <v>0</v>
      </c>
      <c r="AF30" s="233">
        <f>$C30*'Enrollment Projection'!$C$37</f>
        <v>0</v>
      </c>
      <c r="AG30" s="237">
        <v>126.0</v>
      </c>
      <c r="AH30" s="236" t="str">
        <f>IF('Enrollment Projection'!$C$37="","Must Complete 'Enrollment Projection' Tab",AF30*AG30)</f>
        <v>Must Complete 'Enrollment Projection' Tab</v>
      </c>
    </row>
    <row r="31" ht="25.5" customHeight="1">
      <c r="A31" s="278">
        <v>26.0</v>
      </c>
      <c r="B31" s="209" t="s">
        <v>264</v>
      </c>
      <c r="C31" s="210"/>
      <c r="D31" s="211">
        <v>3847.4005464408983</v>
      </c>
      <c r="E31" s="212">
        <f t="shared" si="2"/>
        <v>0</v>
      </c>
      <c r="F31" s="213">
        <f>$C31*'Enrollment Projection'!$C$30</f>
        <v>0</v>
      </c>
      <c r="G31" s="211">
        <v>479.83418287928833</v>
      </c>
      <c r="H31" s="214" t="str">
        <f>IF('Enrollment Projection'!$C$30="","Must Complete 'Enrollment Projection' Tab",F31*G31)</f>
        <v>Must Complete 'Enrollment Projection' Tab</v>
      </c>
      <c r="I31" s="213">
        <f>$C31*'Enrollment Projection'!$C$34</f>
        <v>0</v>
      </c>
      <c r="J31" s="211">
        <v>130.8638680579877</v>
      </c>
      <c r="K31" s="214" t="str">
        <f>IF('Enrollment Projection'!$C$34="","Must Complete 'Enrollment Projection' Tab",I31*J31)</f>
        <v>Must Complete 'Enrollment Projection' Tab</v>
      </c>
      <c r="L31" s="213">
        <f>$C31*'Enrollment Projection'!$C$31</f>
        <v>0</v>
      </c>
      <c r="M31" s="211">
        <v>3271.5967014496932</v>
      </c>
      <c r="N31" s="214" t="str">
        <f>IF('Enrollment Projection'!$C$31="","Must Complete 'Enrollment Projection' Tab",L31*M31)</f>
        <v>Must Complete 'Enrollment Projection' Tab</v>
      </c>
      <c r="O31" s="213">
        <f>$C31*'Enrollment Projection'!$C$33</f>
        <v>0</v>
      </c>
      <c r="P31" s="211">
        <v>1308.6386805798772</v>
      </c>
      <c r="Q31" s="214" t="str">
        <f>IF('Enrollment Projection'!$C$33="","Must Complete 'Enrollment Projection' Tab",O31*P31)</f>
        <v>Must Complete 'Enrollment Projection' Tab</v>
      </c>
      <c r="R31" s="214" t="str">
        <f>IF(OR('Enrollment Projection'!$C$30="",'Enrollment Projection'!$C$31="",'Enrollment Projection'!$C$33="",'Enrollment Projection'!$C$34=""),"Must Complete 'Enrollment Projection' Tab",IF('School Information'!$A$13="","Must Complete 'School Information' Tab",ROUND(E31+H31+K31+N31+Q31,0)))</f>
        <v>Must Complete 'Enrollment Projection' Tab</v>
      </c>
      <c r="S31" s="215">
        <v>6755.0</v>
      </c>
      <c r="T31" s="211">
        <v>7296.0</v>
      </c>
      <c r="U31" s="216" t="str">
        <f>IF(OR('School Information'!$A$10="",'School Information'!$B$10=""),"Must Complete 'School Information' Tab",IF('School Information'!$B$10="No",$T31*C31,IF(AND('School Information'!$B$10="Yes",'School Information'!$A$10=$B31),$S31*C31,$T31*C31)))</f>
        <v>Must Complete 'School Information' Tab</v>
      </c>
      <c r="V31" s="217">
        <v>205.0</v>
      </c>
      <c r="W31" s="217">
        <f>IF('Enrollment Projection'!$C$31&gt;0,$C31*V31,0)</f>
        <v>0</v>
      </c>
      <c r="X31" s="217">
        <v>5.0</v>
      </c>
      <c r="Y31" s="216" t="str">
        <f>IF('Enrollment Projection'!$C$32="","Must Complete 'Enrollment Projection' Tab",IF('Enrollment Projection'!$C$32="Yes",$C31*X31,0))</f>
        <v>Must Complete 'Enrollment Projection' Tab</v>
      </c>
      <c r="Z31" s="217">
        <v>12.0</v>
      </c>
      <c r="AA31" s="216" t="str">
        <f>IF('Enrollment Projection'!$C$34="","Must Complete 'Enrollment Projection' Tab",IF(AND('Enrollment Projection'!$C$34&gt;0,SUM('Enrollment Projection'!$B$17:$C$20)&gt;0),$C31*Z31,0))</f>
        <v>Must Complete 'Enrollment Projection' Tab</v>
      </c>
      <c r="AB31" s="217">
        <v>418.0</v>
      </c>
      <c r="AC31" s="216" t="str">
        <f>IF('Enrollment Projection'!$C$38="","Must Complete 'Enrollment Projection' Tab",IF('Enrollment Projection'!$C$38&gt;=0.4,$C31*AB31,0))</f>
        <v>Must Complete 'Enrollment Projection' Tab</v>
      </c>
      <c r="AD31" s="217">
        <v>54.0</v>
      </c>
      <c r="AE31" s="217">
        <f t="shared" si="3"/>
        <v>0</v>
      </c>
      <c r="AF31" s="213">
        <f>$C31*'Enrollment Projection'!$C$37</f>
        <v>0</v>
      </c>
      <c r="AG31" s="217">
        <v>126.0</v>
      </c>
      <c r="AH31" s="216" t="str">
        <f>IF('Enrollment Projection'!$C$37="","Must Complete 'Enrollment Projection' Tab",AF31*AG31)</f>
        <v>Must Complete 'Enrollment Projection' Tab</v>
      </c>
    </row>
    <row r="32" ht="25.5" customHeight="1">
      <c r="A32" s="279">
        <v>27.0</v>
      </c>
      <c r="B32" s="219" t="s">
        <v>265</v>
      </c>
      <c r="C32" s="220"/>
      <c r="D32" s="221">
        <v>5165.685662623171</v>
      </c>
      <c r="E32" s="222">
        <f t="shared" si="2"/>
        <v>0</v>
      </c>
      <c r="F32" s="223">
        <f>$C32*'Enrollment Projection'!$C$30</f>
        <v>0</v>
      </c>
      <c r="G32" s="221">
        <v>678.9088085677954</v>
      </c>
      <c r="H32" s="224" t="str">
        <f>IF('Enrollment Projection'!$C$30="","Must Complete 'Enrollment Projection' Tab",F32*G32)</f>
        <v>Must Complete 'Enrollment Projection' Tab</v>
      </c>
      <c r="I32" s="223">
        <f>$C32*'Enrollment Projection'!$C$34</f>
        <v>0</v>
      </c>
      <c r="J32" s="221">
        <v>185.1569477912169</v>
      </c>
      <c r="K32" s="224" t="str">
        <f>IF('Enrollment Projection'!$C$34="","Must Complete 'Enrollment Projection' Tab",I32*J32)</f>
        <v>Must Complete 'Enrollment Projection' Tab</v>
      </c>
      <c r="L32" s="223">
        <f>$C32*'Enrollment Projection'!$C$31</f>
        <v>0</v>
      </c>
      <c r="M32" s="221">
        <v>4628.923694780423</v>
      </c>
      <c r="N32" s="224" t="str">
        <f>IF('Enrollment Projection'!$C$31="","Must Complete 'Enrollment Projection' Tab",L32*M32)</f>
        <v>Must Complete 'Enrollment Projection' Tab</v>
      </c>
      <c r="O32" s="223">
        <f>$C32*'Enrollment Projection'!$C$33</f>
        <v>0</v>
      </c>
      <c r="P32" s="221">
        <v>1851.5694779121688</v>
      </c>
      <c r="Q32" s="224" t="str">
        <f>IF('Enrollment Projection'!$C$33="","Must Complete 'Enrollment Projection' Tab",O32*P32)</f>
        <v>Must Complete 'Enrollment Projection' Tab</v>
      </c>
      <c r="R32" s="224" t="str">
        <f>IF(OR('Enrollment Projection'!$C$30="",'Enrollment Projection'!$C$31="",'Enrollment Projection'!$C$33="",'Enrollment Projection'!$C$34=""),"Must Complete 'Enrollment Projection' Tab",IF('School Information'!$A$13="","Must Complete 'School Information' Tab",ROUND(E32+H32+K32+N32+Q32,0)))</f>
        <v>Must Complete 'Enrollment Projection' Tab</v>
      </c>
      <c r="S32" s="225">
        <v>3801.0</v>
      </c>
      <c r="T32" s="221">
        <v>4428.0</v>
      </c>
      <c r="U32" s="226" t="str">
        <f>IF(OR('School Information'!$A$10="",'School Information'!$B$10=""),"Must Complete 'School Information' Tab",IF('School Information'!$B$10="No",$T32*C32,IF(AND('School Information'!$B$10="Yes",'School Information'!$A$10=$B32),$S32*C32,$T32*C32)))</f>
        <v>Must Complete 'School Information' Tab</v>
      </c>
      <c r="V32" s="227">
        <v>229.0</v>
      </c>
      <c r="W32" s="227">
        <f>IF('Enrollment Projection'!$C$31&gt;0,$C32*V32,0)</f>
        <v>0</v>
      </c>
      <c r="X32" s="227">
        <v>9.0</v>
      </c>
      <c r="Y32" s="226" t="str">
        <f>IF('Enrollment Projection'!$C$32="","Must Complete 'Enrollment Projection' Tab",IF('Enrollment Projection'!$C$32="Yes",$C32*X32,0))</f>
        <v>Must Complete 'Enrollment Projection' Tab</v>
      </c>
      <c r="Z32" s="227">
        <v>12.0</v>
      </c>
      <c r="AA32" s="226" t="str">
        <f>IF('Enrollment Projection'!$C$34="","Must Complete 'Enrollment Projection' Tab",IF(AND('Enrollment Projection'!$C$34&gt;0,SUM('Enrollment Projection'!$B$17:$C$20)&gt;0),$C32*Z32,0))</f>
        <v>Must Complete 'Enrollment Projection' Tab</v>
      </c>
      <c r="AB32" s="227">
        <v>295.0</v>
      </c>
      <c r="AC32" s="226" t="str">
        <f>IF('Enrollment Projection'!$C$38="","Must Complete 'Enrollment Projection' Tab",IF('Enrollment Projection'!$C$38&gt;=0.4,$C32*AB32,0))</f>
        <v>Must Complete 'Enrollment Projection' Tab</v>
      </c>
      <c r="AD32" s="227">
        <v>55.0</v>
      </c>
      <c r="AE32" s="227">
        <f t="shared" si="3"/>
        <v>0</v>
      </c>
      <c r="AF32" s="223">
        <f>$C32*'Enrollment Projection'!$C$37</f>
        <v>0</v>
      </c>
      <c r="AG32" s="227">
        <v>126.0</v>
      </c>
      <c r="AH32" s="226" t="str">
        <f>IF('Enrollment Projection'!$C$37="","Must Complete 'Enrollment Projection' Tab",AF32*AG32)</f>
        <v>Must Complete 'Enrollment Projection' Tab</v>
      </c>
    </row>
    <row r="33" ht="25.5" customHeight="1">
      <c r="A33" s="279">
        <v>28.0</v>
      </c>
      <c r="B33" s="219" t="s">
        <v>266</v>
      </c>
      <c r="C33" s="220"/>
      <c r="D33" s="221">
        <v>3838.087796528678</v>
      </c>
      <c r="E33" s="222">
        <f t="shared" si="2"/>
        <v>0</v>
      </c>
      <c r="F33" s="223">
        <f>$C33*'Enrollment Projection'!$C$30</f>
        <v>0</v>
      </c>
      <c r="G33" s="221">
        <v>521.7932245186967</v>
      </c>
      <c r="H33" s="224" t="str">
        <f>IF('Enrollment Projection'!$C$30="","Must Complete 'Enrollment Projection' Tab",F33*G33)</f>
        <v>Must Complete 'Enrollment Projection' Tab</v>
      </c>
      <c r="I33" s="223">
        <f>$C33*'Enrollment Projection'!$C$34</f>
        <v>0</v>
      </c>
      <c r="J33" s="221">
        <v>142.3072430505536</v>
      </c>
      <c r="K33" s="224" t="str">
        <f>IF('Enrollment Projection'!$C$34="","Must Complete 'Enrollment Projection' Tab",I33*J33)</f>
        <v>Must Complete 'Enrollment Projection' Tab</v>
      </c>
      <c r="L33" s="223">
        <f>$C33*'Enrollment Projection'!$C$31</f>
        <v>0</v>
      </c>
      <c r="M33" s="221">
        <v>3557.6810762638406</v>
      </c>
      <c r="N33" s="224" t="str">
        <f>IF('Enrollment Projection'!$C$31="","Must Complete 'Enrollment Projection' Tab",L33*M33)</f>
        <v>Must Complete 'Enrollment Projection' Tab</v>
      </c>
      <c r="O33" s="223">
        <f>$C33*'Enrollment Projection'!$C$33</f>
        <v>0</v>
      </c>
      <c r="P33" s="221">
        <v>1423.0724305055362</v>
      </c>
      <c r="Q33" s="224" t="str">
        <f>IF('Enrollment Projection'!$C$33="","Must Complete 'Enrollment Projection' Tab",O33*P33)</f>
        <v>Must Complete 'Enrollment Projection' Tab</v>
      </c>
      <c r="R33" s="224" t="str">
        <f>IF(OR('Enrollment Projection'!$C$30="",'Enrollment Projection'!$C$31="",'Enrollment Projection'!$C$33="",'Enrollment Projection'!$C$34=""),"Must Complete 'Enrollment Projection' Tab",IF('School Information'!$A$13="","Must Complete 'School Information' Tab",ROUND(E33+H33+K33+N33+Q33,0)))</f>
        <v>Must Complete 'Enrollment Projection' Tab</v>
      </c>
      <c r="S33" s="225">
        <v>5808.0</v>
      </c>
      <c r="T33" s="221">
        <v>6427.0</v>
      </c>
      <c r="U33" s="226" t="str">
        <f>IF(OR('School Information'!$A$10="",'School Information'!$B$10=""),"Must Complete 'School Information' Tab",IF('School Information'!$B$10="No",$T33*C33,IF(AND('School Information'!$B$10="Yes",'School Information'!$A$10=$B33),$S33*C33,$T33*C33)))</f>
        <v>Must Complete 'School Information' Tab</v>
      </c>
      <c r="V33" s="227">
        <v>187.0</v>
      </c>
      <c r="W33" s="227">
        <f>IF('Enrollment Projection'!$C$31&gt;0,$C33*V33,0)</f>
        <v>0</v>
      </c>
      <c r="X33" s="227">
        <v>5.0</v>
      </c>
      <c r="Y33" s="226" t="str">
        <f>IF('Enrollment Projection'!$C$32="","Must Complete 'Enrollment Projection' Tab",IF('Enrollment Projection'!$C$32="Yes",$C33*X33,0))</f>
        <v>Must Complete 'Enrollment Projection' Tab</v>
      </c>
      <c r="Z33" s="227">
        <v>10.0</v>
      </c>
      <c r="AA33" s="226" t="str">
        <f>IF('Enrollment Projection'!$C$34="","Must Complete 'Enrollment Projection' Tab",IF(AND('Enrollment Projection'!$C$34&gt;0,SUM('Enrollment Projection'!$B$17:$C$20)&gt;0),$C33*Z33,0))</f>
        <v>Must Complete 'Enrollment Projection' Tab</v>
      </c>
      <c r="AB33" s="227">
        <v>317.0</v>
      </c>
      <c r="AC33" s="226" t="str">
        <f>IF('Enrollment Projection'!$C$38="","Must Complete 'Enrollment Projection' Tab",IF('Enrollment Projection'!$C$38&gt;=0.4,$C33*AB33,0))</f>
        <v>Must Complete 'Enrollment Projection' Tab</v>
      </c>
      <c r="AD33" s="227">
        <v>44.0</v>
      </c>
      <c r="AE33" s="227">
        <f t="shared" si="3"/>
        <v>0</v>
      </c>
      <c r="AF33" s="223">
        <f>$C33*'Enrollment Projection'!$C$37</f>
        <v>0</v>
      </c>
      <c r="AG33" s="227">
        <v>126.0</v>
      </c>
      <c r="AH33" s="226" t="str">
        <f>IF('Enrollment Projection'!$C$37="","Must Complete 'Enrollment Projection' Tab",AF33*AG33)</f>
        <v>Must Complete 'Enrollment Projection' Tab</v>
      </c>
    </row>
    <row r="34" ht="25.5" customHeight="1">
      <c r="A34" s="279">
        <v>29.0</v>
      </c>
      <c r="B34" s="219" t="s">
        <v>267</v>
      </c>
      <c r="C34" s="220"/>
      <c r="D34" s="221">
        <v>4379.942504912245</v>
      </c>
      <c r="E34" s="222">
        <f t="shared" si="2"/>
        <v>0</v>
      </c>
      <c r="F34" s="223">
        <f>$C34*'Enrollment Projection'!$C$30</f>
        <v>0</v>
      </c>
      <c r="G34" s="221">
        <v>586.8095096673824</v>
      </c>
      <c r="H34" s="224" t="str">
        <f>IF('Enrollment Projection'!$C$30="","Must Complete 'Enrollment Projection' Tab",F34*G34)</f>
        <v>Must Complete 'Enrollment Projection' Tab</v>
      </c>
      <c r="I34" s="223">
        <f>$C34*'Enrollment Projection'!$C$34</f>
        <v>0</v>
      </c>
      <c r="J34" s="221">
        <v>160.03895718201335</v>
      </c>
      <c r="K34" s="224" t="str">
        <f>IF('Enrollment Projection'!$C$34="","Must Complete 'Enrollment Projection' Tab",I34*J34)</f>
        <v>Must Complete 'Enrollment Projection' Tab</v>
      </c>
      <c r="L34" s="223">
        <f>$C34*'Enrollment Projection'!$C$31</f>
        <v>0</v>
      </c>
      <c r="M34" s="221">
        <v>4000.9739295503346</v>
      </c>
      <c r="N34" s="224" t="str">
        <f>IF('Enrollment Projection'!$C$31="","Must Complete 'Enrollment Projection' Tab",L34*M34)</f>
        <v>Must Complete 'Enrollment Projection' Tab</v>
      </c>
      <c r="O34" s="223">
        <f>$C34*'Enrollment Projection'!$C$33</f>
        <v>0</v>
      </c>
      <c r="P34" s="221">
        <v>1600.3895718201336</v>
      </c>
      <c r="Q34" s="224" t="str">
        <f>IF('Enrollment Projection'!$C$33="","Must Complete 'Enrollment Projection' Tab",O34*P34)</f>
        <v>Must Complete 'Enrollment Projection' Tab</v>
      </c>
      <c r="R34" s="224" t="str">
        <f>IF(OR('Enrollment Projection'!$C$30="",'Enrollment Projection'!$C$31="",'Enrollment Projection'!$C$33="",'Enrollment Projection'!$C$34=""),"Must Complete 'Enrollment Projection' Tab",IF('School Information'!$A$13="","Must Complete 'School Information' Tab",ROUND(E34+H34+K34+N34+Q34,0)))</f>
        <v>Must Complete 'Enrollment Projection' Tab</v>
      </c>
      <c r="S34" s="225">
        <v>4412.0</v>
      </c>
      <c r="T34" s="221">
        <v>4999.0</v>
      </c>
      <c r="U34" s="226" t="str">
        <f>IF(OR('School Information'!$A$10="",'School Information'!$B$10=""),"Must Complete 'School Information' Tab",IF('School Information'!$B$10="No",$T34*C34,IF(AND('School Information'!$B$10="Yes",'School Information'!$A$10=$B34),$S34*C34,$T34*C34)))</f>
        <v>Must Complete 'School Information' Tab</v>
      </c>
      <c r="V34" s="227">
        <v>191.0</v>
      </c>
      <c r="W34" s="227">
        <f>IF('Enrollment Projection'!$C$31&gt;0,$C34*V34,0)</f>
        <v>0</v>
      </c>
      <c r="X34" s="227">
        <v>10.0</v>
      </c>
      <c r="Y34" s="226" t="str">
        <f>IF('Enrollment Projection'!$C$32="","Must Complete 'Enrollment Projection' Tab",IF('Enrollment Projection'!$C$32="Yes",$C34*X34,0))</f>
        <v>Must Complete 'Enrollment Projection' Tab</v>
      </c>
      <c r="Z34" s="227">
        <v>12.0</v>
      </c>
      <c r="AA34" s="226" t="str">
        <f>IF('Enrollment Projection'!$C$34="","Must Complete 'Enrollment Projection' Tab",IF(AND('Enrollment Projection'!$C$34&gt;0,SUM('Enrollment Projection'!$B$17:$C$20)&gt;0),$C34*Z34,0))</f>
        <v>Must Complete 'Enrollment Projection' Tab</v>
      </c>
      <c r="AB34" s="227">
        <v>282.0</v>
      </c>
      <c r="AC34" s="226" t="str">
        <f>IF('Enrollment Projection'!$C$38="","Must Complete 'Enrollment Projection' Tab",IF('Enrollment Projection'!$C$38&gt;=0.4,$C34*AB34,0))</f>
        <v>Must Complete 'Enrollment Projection' Tab</v>
      </c>
      <c r="AD34" s="227">
        <v>52.0</v>
      </c>
      <c r="AE34" s="227">
        <f t="shared" si="3"/>
        <v>0</v>
      </c>
      <c r="AF34" s="223">
        <f>$C34*'Enrollment Projection'!$C$37</f>
        <v>0</v>
      </c>
      <c r="AG34" s="227">
        <v>126.0</v>
      </c>
      <c r="AH34" s="226" t="str">
        <f>IF('Enrollment Projection'!$C$37="","Must Complete 'Enrollment Projection' Tab",AF34*AG34)</f>
        <v>Must Complete 'Enrollment Projection' Tab</v>
      </c>
    </row>
    <row r="35" ht="25.5" customHeight="1">
      <c r="A35" s="280">
        <v>30.0</v>
      </c>
      <c r="B35" s="229" t="s">
        <v>268</v>
      </c>
      <c r="C35" s="230"/>
      <c r="D35" s="231">
        <v>5412.218114993371</v>
      </c>
      <c r="E35" s="232">
        <f t="shared" si="2"/>
        <v>0</v>
      </c>
      <c r="F35" s="233">
        <f>$C35*'Enrollment Projection'!$C$30</f>
        <v>0</v>
      </c>
      <c r="G35" s="231">
        <v>703.4217377148985</v>
      </c>
      <c r="H35" s="234" t="str">
        <f>IF('Enrollment Projection'!$C$30="","Must Complete 'Enrollment Projection' Tab",F35*G35)</f>
        <v>Must Complete 'Enrollment Projection' Tab</v>
      </c>
      <c r="I35" s="233">
        <f>$C35*'Enrollment Projection'!$C$34</f>
        <v>0</v>
      </c>
      <c r="J35" s="231">
        <v>191.8422921040632</v>
      </c>
      <c r="K35" s="234" t="str">
        <f>IF('Enrollment Projection'!$C$34="","Must Complete 'Enrollment Projection' Tab",I35*J35)</f>
        <v>Must Complete 'Enrollment Projection' Tab</v>
      </c>
      <c r="L35" s="233">
        <f>$C35*'Enrollment Projection'!$C$31</f>
        <v>0</v>
      </c>
      <c r="M35" s="231">
        <v>4796.057302601581</v>
      </c>
      <c r="N35" s="234" t="str">
        <f>IF('Enrollment Projection'!$C$31="","Must Complete 'Enrollment Projection' Tab",L35*M35)</f>
        <v>Must Complete 'Enrollment Projection' Tab</v>
      </c>
      <c r="O35" s="233">
        <f>$C35*'Enrollment Projection'!$C$33</f>
        <v>0</v>
      </c>
      <c r="P35" s="231">
        <v>1918.4229210406322</v>
      </c>
      <c r="Q35" s="234" t="str">
        <f>IF('Enrollment Projection'!$C$33="","Must Complete 'Enrollment Projection' Tab",O35*P35)</f>
        <v>Must Complete 'Enrollment Projection' Tab</v>
      </c>
      <c r="R35" s="234" t="str">
        <f>IF(OR('Enrollment Projection'!$C$30="",'Enrollment Projection'!$C$31="",'Enrollment Projection'!$C$33="",'Enrollment Projection'!$C$34=""),"Must Complete 'Enrollment Projection' Tab",IF('School Information'!$A$13="","Must Complete 'School Information' Tab",ROUND(E35+H35+K35+N35+Q35,0)))</f>
        <v>Must Complete 'Enrollment Projection' Tab</v>
      </c>
      <c r="S35" s="235">
        <v>3639.0</v>
      </c>
      <c r="T35" s="231">
        <v>4888.0</v>
      </c>
      <c r="U35" s="236" t="str">
        <f>IF(OR('School Information'!$A$10="",'School Information'!$B$10=""),"Must Complete 'School Information' Tab",IF('School Information'!$B$10="No",$T35*C35,IF(AND('School Information'!$B$10="Yes",'School Information'!$A$10=$B35),$S35*C35,$T35*C35)))</f>
        <v>Must Complete 'School Information' Tab</v>
      </c>
      <c r="V35" s="237">
        <v>192.0</v>
      </c>
      <c r="W35" s="237">
        <f>IF('Enrollment Projection'!$C$31&gt;0,$C35*V35,0)</f>
        <v>0</v>
      </c>
      <c r="X35" s="237">
        <v>6.0</v>
      </c>
      <c r="Y35" s="236" t="str">
        <f>IF('Enrollment Projection'!$C$32="","Must Complete 'Enrollment Projection' Tab",IF('Enrollment Projection'!$C$32="Yes",$C35*X35,0))</f>
        <v>Must Complete 'Enrollment Projection' Tab</v>
      </c>
      <c r="Z35" s="237">
        <v>12.0</v>
      </c>
      <c r="AA35" s="236" t="str">
        <f>IF('Enrollment Projection'!$C$34="","Must Complete 'Enrollment Projection' Tab",IF(AND('Enrollment Projection'!$C$34&gt;0,SUM('Enrollment Projection'!$B$17:$C$20)&gt;0),$C35*Z35,0))</f>
        <v>Must Complete 'Enrollment Projection' Tab</v>
      </c>
      <c r="AB35" s="237">
        <v>238.0</v>
      </c>
      <c r="AC35" s="236" t="str">
        <f>IF('Enrollment Projection'!$C$38="","Must Complete 'Enrollment Projection' Tab",IF('Enrollment Projection'!$C$38&gt;=0.4,$C35*AB35,0))</f>
        <v>Must Complete 'Enrollment Projection' Tab</v>
      </c>
      <c r="AD35" s="237">
        <v>55.0</v>
      </c>
      <c r="AE35" s="237">
        <f t="shared" si="3"/>
        <v>0</v>
      </c>
      <c r="AF35" s="233">
        <f>$C35*'Enrollment Projection'!$C$37</f>
        <v>0</v>
      </c>
      <c r="AG35" s="237">
        <v>126.0</v>
      </c>
      <c r="AH35" s="236" t="str">
        <f>IF('Enrollment Projection'!$C$37="","Must Complete 'Enrollment Projection' Tab",AF35*AG35)</f>
        <v>Must Complete 'Enrollment Projection' Tab</v>
      </c>
    </row>
    <row r="36" ht="25.5" customHeight="1">
      <c r="A36" s="278">
        <v>31.0</v>
      </c>
      <c r="B36" s="209" t="s">
        <v>269</v>
      </c>
      <c r="C36" s="210"/>
      <c r="D36" s="211">
        <v>4181.037843078179</v>
      </c>
      <c r="E36" s="212">
        <f t="shared" si="2"/>
        <v>0</v>
      </c>
      <c r="F36" s="213">
        <f>$C36*'Enrollment Projection'!$C$30</f>
        <v>0</v>
      </c>
      <c r="G36" s="211">
        <v>569.9168862348487</v>
      </c>
      <c r="H36" s="214" t="str">
        <f>IF('Enrollment Projection'!$C$30="","Must Complete 'Enrollment Projection' Tab",F36*G36)</f>
        <v>Must Complete 'Enrollment Projection' Tab</v>
      </c>
      <c r="I36" s="213">
        <f>$C36*'Enrollment Projection'!$C$34</f>
        <v>0</v>
      </c>
      <c r="J36" s="211">
        <v>155.43187806404964</v>
      </c>
      <c r="K36" s="214" t="str">
        <f>IF('Enrollment Projection'!$C$34="","Must Complete 'Enrollment Projection' Tab",I36*J36)</f>
        <v>Must Complete 'Enrollment Projection' Tab</v>
      </c>
      <c r="L36" s="213">
        <f>$C36*'Enrollment Projection'!$C$31</f>
        <v>0</v>
      </c>
      <c r="M36" s="211">
        <v>3885.7969516012413</v>
      </c>
      <c r="N36" s="214" t="str">
        <f>IF('Enrollment Projection'!$C$31="","Must Complete 'Enrollment Projection' Tab",L36*M36)</f>
        <v>Must Complete 'Enrollment Projection' Tab</v>
      </c>
      <c r="O36" s="213">
        <f>$C36*'Enrollment Projection'!$C$33</f>
        <v>0</v>
      </c>
      <c r="P36" s="211">
        <v>1554.3187806404962</v>
      </c>
      <c r="Q36" s="214" t="str">
        <f>IF('Enrollment Projection'!$C$33="","Must Complete 'Enrollment Projection' Tab",O36*P36)</f>
        <v>Must Complete 'Enrollment Projection' Tab</v>
      </c>
      <c r="R36" s="214" t="str">
        <f>IF(OR('Enrollment Projection'!$C$30="",'Enrollment Projection'!$C$31="",'Enrollment Projection'!$C$33="",'Enrollment Projection'!$C$34=""),"Must Complete 'Enrollment Projection' Tab",IF('School Information'!$A$13="","Must Complete 'School Information' Tab",ROUND(E36+H36+K36+N36+Q36,0)))</f>
        <v>Must Complete 'Enrollment Projection' Tab</v>
      </c>
      <c r="S36" s="215">
        <v>7104.0</v>
      </c>
      <c r="T36" s="211">
        <v>7924.0</v>
      </c>
      <c r="U36" s="216" t="str">
        <f>IF(OR('School Information'!$A$10="",'School Information'!$B$10=""),"Must Complete 'School Information' Tab",IF('School Information'!$B$10="No",$T36*C36,IF(AND('School Information'!$B$10="Yes",'School Information'!$A$10=$B36),$S36*C36,$T36*C36)))</f>
        <v>Must Complete 'School Information' Tab</v>
      </c>
      <c r="V36" s="217">
        <v>225.0</v>
      </c>
      <c r="W36" s="217">
        <f>IF('Enrollment Projection'!$C$31&gt;0,$C36*V36,0)</f>
        <v>0</v>
      </c>
      <c r="X36" s="217">
        <v>7.0</v>
      </c>
      <c r="Y36" s="216" t="str">
        <f>IF('Enrollment Projection'!$C$32="","Must Complete 'Enrollment Projection' Tab",IF('Enrollment Projection'!$C$32="Yes",$C36*X36,0))</f>
        <v>Must Complete 'Enrollment Projection' Tab</v>
      </c>
      <c r="Z36" s="217">
        <v>11.0</v>
      </c>
      <c r="AA36" s="216" t="str">
        <f>IF('Enrollment Projection'!$C$34="","Must Complete 'Enrollment Projection' Tab",IF(AND('Enrollment Projection'!$C$34&gt;0,SUM('Enrollment Projection'!$B$17:$C$20)&gt;0),$C36*Z36,0))</f>
        <v>Must Complete 'Enrollment Projection' Tab</v>
      </c>
      <c r="AB36" s="217">
        <v>425.0</v>
      </c>
      <c r="AC36" s="216" t="str">
        <f>IF('Enrollment Projection'!$C$38="","Must Complete 'Enrollment Projection' Tab",IF('Enrollment Projection'!$C$38&gt;=0.4,$C36*AB36,0))</f>
        <v>Must Complete 'Enrollment Projection' Tab</v>
      </c>
      <c r="AD36" s="217">
        <v>50.0</v>
      </c>
      <c r="AE36" s="217">
        <f t="shared" si="3"/>
        <v>0</v>
      </c>
      <c r="AF36" s="213">
        <f>$C36*'Enrollment Projection'!$C$37</f>
        <v>0</v>
      </c>
      <c r="AG36" s="217">
        <v>126.0</v>
      </c>
      <c r="AH36" s="216" t="str">
        <f>IF('Enrollment Projection'!$C$37="","Must Complete 'Enrollment Projection' Tab",AF36*AG36)</f>
        <v>Must Complete 'Enrollment Projection' Tab</v>
      </c>
    </row>
    <row r="37" ht="25.5" customHeight="1">
      <c r="A37" s="279">
        <v>32.0</v>
      </c>
      <c r="B37" s="219" t="s">
        <v>270</v>
      </c>
      <c r="C37" s="220"/>
      <c r="D37" s="221">
        <v>5423.200894345666</v>
      </c>
      <c r="E37" s="222">
        <f t="shared" si="2"/>
        <v>0</v>
      </c>
      <c r="F37" s="223">
        <f>$C37*'Enrollment Projection'!$C$30</f>
        <v>0</v>
      </c>
      <c r="G37" s="221">
        <v>732.5459520921648</v>
      </c>
      <c r="H37" s="224" t="str">
        <f>IF('Enrollment Projection'!$C$30="","Must Complete 'Enrollment Projection' Tab",F37*G37)</f>
        <v>Must Complete 'Enrollment Projection' Tab</v>
      </c>
      <c r="I37" s="223">
        <f>$C37*'Enrollment Projection'!$C$34</f>
        <v>0</v>
      </c>
      <c r="J37" s="221">
        <v>199.78525966149945</v>
      </c>
      <c r="K37" s="224" t="str">
        <f>IF('Enrollment Projection'!$C$34="","Must Complete 'Enrollment Projection' Tab",I37*J37)</f>
        <v>Must Complete 'Enrollment Projection' Tab</v>
      </c>
      <c r="L37" s="223">
        <f>$C37*'Enrollment Projection'!$C$31</f>
        <v>0</v>
      </c>
      <c r="M37" s="221">
        <v>4994.631491537487</v>
      </c>
      <c r="N37" s="224" t="str">
        <f>IF('Enrollment Projection'!$C$31="","Must Complete 'Enrollment Projection' Tab",L37*M37)</f>
        <v>Must Complete 'Enrollment Projection' Tab</v>
      </c>
      <c r="O37" s="223">
        <f>$C37*'Enrollment Projection'!$C$33</f>
        <v>0</v>
      </c>
      <c r="P37" s="221">
        <v>1997.8525966149946</v>
      </c>
      <c r="Q37" s="224" t="str">
        <f>IF('Enrollment Projection'!$C$33="","Must Complete 'Enrollment Projection' Tab",O37*P37)</f>
        <v>Must Complete 'Enrollment Projection' Tab</v>
      </c>
      <c r="R37" s="224" t="str">
        <f>IF(OR('Enrollment Projection'!$C$30="",'Enrollment Projection'!$C$31="",'Enrollment Projection'!$C$33="",'Enrollment Projection'!$C$34=""),"Must Complete 'Enrollment Projection' Tab",IF('School Information'!$A$13="","Must Complete 'School Information' Tab",ROUND(E37+H37+K37+N37+Q37,0)))</f>
        <v>Must Complete 'Enrollment Projection' Tab</v>
      </c>
      <c r="S37" s="225">
        <v>3328.0</v>
      </c>
      <c r="T37" s="221">
        <v>3631.0</v>
      </c>
      <c r="U37" s="226" t="str">
        <f>IF(OR('School Information'!$A$10="",'School Information'!$B$10=""),"Must Complete 'School Information' Tab",IF('School Information'!$B$10="No",$T37*C37,IF(AND('School Information'!$B$10="Yes",'School Information'!$A$10=$B37),$S37*C37,$T37*C37)))</f>
        <v>Must Complete 'School Information' Tab</v>
      </c>
      <c r="V37" s="227">
        <v>213.0</v>
      </c>
      <c r="W37" s="227">
        <f>IF('Enrollment Projection'!$C$31&gt;0,$C37*V37,0)</f>
        <v>0</v>
      </c>
      <c r="X37" s="227">
        <v>6.0</v>
      </c>
      <c r="Y37" s="226" t="str">
        <f>IF('Enrollment Projection'!$C$32="","Must Complete 'Enrollment Projection' Tab",IF('Enrollment Projection'!$C$32="Yes",$C37*X37,0))</f>
        <v>Must Complete 'Enrollment Projection' Tab</v>
      </c>
      <c r="Z37" s="227">
        <v>11.0</v>
      </c>
      <c r="AA37" s="226" t="str">
        <f>IF('Enrollment Projection'!$C$34="","Must Complete 'Enrollment Projection' Tab",IF(AND('Enrollment Projection'!$C$34&gt;0,SUM('Enrollment Projection'!$B$17:$C$20)&gt;0),$C37*Z37,0))</f>
        <v>Must Complete 'Enrollment Projection' Tab</v>
      </c>
      <c r="AB37" s="227">
        <v>205.0</v>
      </c>
      <c r="AC37" s="226" t="str">
        <f>IF('Enrollment Projection'!$C$38="","Must Complete 'Enrollment Projection' Tab",IF('Enrollment Projection'!$C$38&gt;=0.4,$C37*AB37,0))</f>
        <v>Must Complete 'Enrollment Projection' Tab</v>
      </c>
      <c r="AD37" s="227">
        <v>47.0</v>
      </c>
      <c r="AE37" s="227">
        <f t="shared" si="3"/>
        <v>0</v>
      </c>
      <c r="AF37" s="223">
        <f>$C37*'Enrollment Projection'!$C$37</f>
        <v>0</v>
      </c>
      <c r="AG37" s="227">
        <v>126.0</v>
      </c>
      <c r="AH37" s="226" t="str">
        <f>IF('Enrollment Projection'!$C$37="","Must Complete 'Enrollment Projection' Tab",AF37*AG37)</f>
        <v>Must Complete 'Enrollment Projection' Tab</v>
      </c>
    </row>
    <row r="38" ht="25.5" customHeight="1">
      <c r="A38" s="279">
        <v>33.0</v>
      </c>
      <c r="B38" s="219" t="s">
        <v>271</v>
      </c>
      <c r="C38" s="220"/>
      <c r="D38" s="221">
        <v>4737.238162386518</v>
      </c>
      <c r="E38" s="222">
        <f t="shared" si="2"/>
        <v>0</v>
      </c>
      <c r="F38" s="223">
        <f>$C38*'Enrollment Projection'!$C$30</f>
        <v>0</v>
      </c>
      <c r="G38" s="221">
        <v>617.8154355292752</v>
      </c>
      <c r="H38" s="224" t="str">
        <f>IF('Enrollment Projection'!$C$30="","Must Complete 'Enrollment Projection' Tab",F38*G38)</f>
        <v>Must Complete 'Enrollment Projection' Tab</v>
      </c>
      <c r="I38" s="223">
        <f>$C38*'Enrollment Projection'!$C$34</f>
        <v>0</v>
      </c>
      <c r="J38" s="221">
        <v>168.49511878071144</v>
      </c>
      <c r="K38" s="224" t="str">
        <f>IF('Enrollment Projection'!$C$34="","Must Complete 'Enrollment Projection' Tab",I38*J38)</f>
        <v>Must Complete 'Enrollment Projection' Tab</v>
      </c>
      <c r="L38" s="223">
        <f>$C38*'Enrollment Projection'!$C$31</f>
        <v>0</v>
      </c>
      <c r="M38" s="221">
        <v>4212.3779695177855</v>
      </c>
      <c r="N38" s="224" t="str">
        <f>IF('Enrollment Projection'!$C$31="","Must Complete 'Enrollment Projection' Tab",L38*M38)</f>
        <v>Must Complete 'Enrollment Projection' Tab</v>
      </c>
      <c r="O38" s="223">
        <f>$C38*'Enrollment Projection'!$C$33</f>
        <v>0</v>
      </c>
      <c r="P38" s="221">
        <v>1684.9511878071141</v>
      </c>
      <c r="Q38" s="224" t="str">
        <f>IF('Enrollment Projection'!$C$33="","Must Complete 'Enrollment Projection' Tab",O38*P38)</f>
        <v>Must Complete 'Enrollment Projection' Tab</v>
      </c>
      <c r="R38" s="224" t="str">
        <f>IF(OR('Enrollment Projection'!$C$30="",'Enrollment Projection'!$C$31="",'Enrollment Projection'!$C$33="",'Enrollment Projection'!$C$34=""),"Must Complete 'Enrollment Projection' Tab",IF('School Information'!$A$13="","Must Complete 'School Information' Tab",ROUND(E38+H38+K38+N38+Q38,0)))</f>
        <v>Must Complete 'Enrollment Projection' Tab</v>
      </c>
      <c r="S38" s="225">
        <v>3448.0</v>
      </c>
      <c r="T38" s="221">
        <v>5128.0</v>
      </c>
      <c r="U38" s="226" t="str">
        <f>IF(OR('School Information'!$A$10="",'School Information'!$B$10=""),"Must Complete 'School Information' Tab",IF('School Information'!$B$10="No",$T38*C38,IF(AND('School Information'!$B$10="Yes",'School Information'!$A$10=$B38),$S38*C38,$T38*C38)))</f>
        <v>Must Complete 'School Information' Tab</v>
      </c>
      <c r="V38" s="227">
        <v>235.0</v>
      </c>
      <c r="W38" s="227">
        <f>IF('Enrollment Projection'!$C$31&gt;0,$C38*V38,0)</f>
        <v>0</v>
      </c>
      <c r="X38" s="227">
        <v>11.0</v>
      </c>
      <c r="Y38" s="226" t="str">
        <f>IF('Enrollment Projection'!$C$32="","Must Complete 'Enrollment Projection' Tab",IF('Enrollment Projection'!$C$32="Yes",$C38*X38,0))</f>
        <v>Must Complete 'Enrollment Projection' Tab</v>
      </c>
      <c r="Z38" s="227">
        <v>17.0</v>
      </c>
      <c r="AA38" s="226" t="str">
        <f>IF('Enrollment Projection'!$C$34="","Must Complete 'Enrollment Projection' Tab",IF(AND('Enrollment Projection'!$C$34&gt;0,SUM('Enrollment Projection'!$B$17:$C$20)&gt;0),$C38*Z38,0))</f>
        <v>Must Complete 'Enrollment Projection' Tab</v>
      </c>
      <c r="AB38" s="227">
        <v>1499.0</v>
      </c>
      <c r="AC38" s="226" t="str">
        <f>IF('Enrollment Projection'!$C$38="","Must Complete 'Enrollment Projection' Tab",IF('Enrollment Projection'!$C$38&gt;=0.4,$C38*AB38,0))</f>
        <v>Must Complete 'Enrollment Projection' Tab</v>
      </c>
      <c r="AD38" s="227">
        <v>78.0</v>
      </c>
      <c r="AE38" s="227">
        <f t="shared" si="3"/>
        <v>0</v>
      </c>
      <c r="AF38" s="223">
        <f>$C38*'Enrollment Projection'!$C$37</f>
        <v>0</v>
      </c>
      <c r="AG38" s="227">
        <v>126.0</v>
      </c>
      <c r="AH38" s="226" t="str">
        <f>IF('Enrollment Projection'!$C$37="","Must Complete 'Enrollment Projection' Tab",AF38*AG38)</f>
        <v>Must Complete 'Enrollment Projection' Tab</v>
      </c>
    </row>
    <row r="39" ht="25.5" customHeight="1">
      <c r="A39" s="279">
        <v>34.0</v>
      </c>
      <c r="B39" s="219" t="s">
        <v>272</v>
      </c>
      <c r="C39" s="220"/>
      <c r="D39" s="221">
        <v>5206.329284077001</v>
      </c>
      <c r="E39" s="222">
        <f t="shared" si="2"/>
        <v>0</v>
      </c>
      <c r="F39" s="223">
        <f>$C39*'Enrollment Projection'!$C$30</f>
        <v>0</v>
      </c>
      <c r="G39" s="221">
        <v>679.6993753812023</v>
      </c>
      <c r="H39" s="224" t="str">
        <f>IF('Enrollment Projection'!$C$30="","Must Complete 'Enrollment Projection' Tab",F39*G39)</f>
        <v>Must Complete 'Enrollment Projection' Tab</v>
      </c>
      <c r="I39" s="223">
        <f>$C39*'Enrollment Projection'!$C$34</f>
        <v>0</v>
      </c>
      <c r="J39" s="221">
        <v>185.37255692214606</v>
      </c>
      <c r="K39" s="224" t="str">
        <f>IF('Enrollment Projection'!$C$34="","Must Complete 'Enrollment Projection' Tab",I39*J39)</f>
        <v>Must Complete 'Enrollment Projection' Tab</v>
      </c>
      <c r="L39" s="223">
        <f>$C39*'Enrollment Projection'!$C$31</f>
        <v>0</v>
      </c>
      <c r="M39" s="221">
        <v>4634.313923053652</v>
      </c>
      <c r="N39" s="224" t="str">
        <f>IF('Enrollment Projection'!$C$31="","Must Complete 'Enrollment Projection' Tab",L39*M39)</f>
        <v>Must Complete 'Enrollment Projection' Tab</v>
      </c>
      <c r="O39" s="223">
        <f>$C39*'Enrollment Projection'!$C$33</f>
        <v>0</v>
      </c>
      <c r="P39" s="221">
        <v>1853.7255692214605</v>
      </c>
      <c r="Q39" s="224" t="str">
        <f>IF('Enrollment Projection'!$C$33="","Must Complete 'Enrollment Projection' Tab",O39*P39)</f>
        <v>Must Complete 'Enrollment Projection' Tab</v>
      </c>
      <c r="R39" s="224" t="str">
        <f>IF(OR('Enrollment Projection'!$C$30="",'Enrollment Projection'!$C$31="",'Enrollment Projection'!$C$33="",'Enrollment Projection'!$C$34=""),"Must Complete 'Enrollment Projection' Tab",IF('School Information'!$A$13="","Must Complete 'School Information' Tab",ROUND(E39+H39+K39+N39+Q39,0)))</f>
        <v>Must Complete 'Enrollment Projection' Tab</v>
      </c>
      <c r="S39" s="225">
        <v>3680.0</v>
      </c>
      <c r="T39" s="221">
        <v>4330.0</v>
      </c>
      <c r="U39" s="226" t="str">
        <f>IF(OR('School Information'!$A$10="",'School Information'!$B$10=""),"Must Complete 'School Information' Tab",IF('School Information'!$B$10="No",$T39*C39,IF(AND('School Information'!$B$10="Yes",'School Information'!$A$10=$B39),$S39*C39,$T39*C39)))</f>
        <v>Must Complete 'School Information' Tab</v>
      </c>
      <c r="V39" s="227">
        <v>256.0</v>
      </c>
      <c r="W39" s="227">
        <f>IF('Enrollment Projection'!$C$31&gt;0,$C39*V39,0)</f>
        <v>0</v>
      </c>
      <c r="X39" s="227">
        <v>15.0</v>
      </c>
      <c r="Y39" s="226" t="str">
        <f>IF('Enrollment Projection'!$C$32="","Must Complete 'Enrollment Projection' Tab",IF('Enrollment Projection'!$C$32="Yes",$C39*X39,0))</f>
        <v>Must Complete 'Enrollment Projection' Tab</v>
      </c>
      <c r="Z39" s="227">
        <v>16.0</v>
      </c>
      <c r="AA39" s="226" t="str">
        <f>IF('Enrollment Projection'!$C$34="","Must Complete 'Enrollment Projection' Tab",IF(AND('Enrollment Projection'!$C$34&gt;0,SUM('Enrollment Projection'!$B$17:$C$20)&gt;0),$C39*Z39,0))</f>
        <v>Must Complete 'Enrollment Projection' Tab</v>
      </c>
      <c r="AB39" s="227">
        <v>901.0</v>
      </c>
      <c r="AC39" s="226" t="str">
        <f>IF('Enrollment Projection'!$C$38="","Must Complete 'Enrollment Projection' Tab",IF('Enrollment Projection'!$C$38&gt;=0.4,$C39*AB39,0))</f>
        <v>Must Complete 'Enrollment Projection' Tab</v>
      </c>
      <c r="AD39" s="227">
        <v>72.0</v>
      </c>
      <c r="AE39" s="227">
        <f t="shared" si="3"/>
        <v>0</v>
      </c>
      <c r="AF39" s="223">
        <f>$C39*'Enrollment Projection'!$C$37</f>
        <v>0</v>
      </c>
      <c r="AG39" s="227">
        <v>126.0</v>
      </c>
      <c r="AH39" s="226" t="str">
        <f>IF('Enrollment Projection'!$C$37="","Must Complete 'Enrollment Projection' Tab",AF39*AG39)</f>
        <v>Must Complete 'Enrollment Projection' Tab</v>
      </c>
    </row>
    <row r="40" ht="25.5" customHeight="1">
      <c r="A40" s="280">
        <v>35.0</v>
      </c>
      <c r="B40" s="229" t="s">
        <v>273</v>
      </c>
      <c r="C40" s="230"/>
      <c r="D40" s="231">
        <v>4245.152476298444</v>
      </c>
      <c r="E40" s="232">
        <f t="shared" si="2"/>
        <v>0</v>
      </c>
      <c r="F40" s="233">
        <f>$C40*'Enrollment Projection'!$C$30</f>
        <v>0</v>
      </c>
      <c r="G40" s="231">
        <v>587.0734819945048</v>
      </c>
      <c r="H40" s="234" t="str">
        <f>IF('Enrollment Projection'!$C$30="","Must Complete 'Enrollment Projection' Tab",F40*G40)</f>
        <v>Must Complete 'Enrollment Projection' Tab</v>
      </c>
      <c r="I40" s="233">
        <f>$C40*'Enrollment Projection'!$C$34</f>
        <v>0</v>
      </c>
      <c r="J40" s="231">
        <v>160.11094963486494</v>
      </c>
      <c r="K40" s="234" t="str">
        <f>IF('Enrollment Projection'!$C$34="","Must Complete 'Enrollment Projection' Tab",I40*J40)</f>
        <v>Must Complete 'Enrollment Projection' Tab</v>
      </c>
      <c r="L40" s="233">
        <f>$C40*'Enrollment Projection'!$C$31</f>
        <v>0</v>
      </c>
      <c r="M40" s="231">
        <v>4002.7737408716234</v>
      </c>
      <c r="N40" s="234" t="str">
        <f>IF('Enrollment Projection'!$C$31="","Must Complete 'Enrollment Projection' Tab",L40*M40)</f>
        <v>Must Complete 'Enrollment Projection' Tab</v>
      </c>
      <c r="O40" s="233">
        <f>$C40*'Enrollment Projection'!$C$33</f>
        <v>0</v>
      </c>
      <c r="P40" s="231">
        <v>1601.1094963486494</v>
      </c>
      <c r="Q40" s="234" t="str">
        <f>IF('Enrollment Projection'!$C$33="","Must Complete 'Enrollment Projection' Tab",O40*P40)</f>
        <v>Must Complete 'Enrollment Projection' Tab</v>
      </c>
      <c r="R40" s="234" t="str">
        <f>IF(OR('Enrollment Projection'!$C$30="",'Enrollment Projection'!$C$31="",'Enrollment Projection'!$C$33="",'Enrollment Projection'!$C$34=""),"Must Complete 'Enrollment Projection' Tab",IF('School Information'!$A$13="","Must Complete 'School Information' Tab",ROUND(E40+H40+K40+N40+Q40,0)))</f>
        <v>Must Complete 'Enrollment Projection' Tab</v>
      </c>
      <c r="S40" s="235">
        <v>5659.0</v>
      </c>
      <c r="T40" s="231">
        <v>6197.0</v>
      </c>
      <c r="U40" s="236" t="str">
        <f>IF(OR('School Information'!$A$10="",'School Information'!$B$10=""),"Must Complete 'School Information' Tab",IF('School Information'!$B$10="No",$T40*C40,IF(AND('School Information'!$B$10="Yes",'School Information'!$A$10=$B40),$S40*C40,$T40*C40)))</f>
        <v>Must Complete 'School Information' Tab</v>
      </c>
      <c r="V40" s="237">
        <v>225.0</v>
      </c>
      <c r="W40" s="237">
        <f>IF('Enrollment Projection'!$C$31&gt;0,$C40*V40,0)</f>
        <v>0</v>
      </c>
      <c r="X40" s="237">
        <v>11.0</v>
      </c>
      <c r="Y40" s="236" t="str">
        <f>IF('Enrollment Projection'!$C$32="","Must Complete 'Enrollment Projection' Tab",IF('Enrollment Projection'!$C$32="Yes",$C40*X40,0))</f>
        <v>Must Complete 'Enrollment Projection' Tab</v>
      </c>
      <c r="Z40" s="237">
        <v>14.0</v>
      </c>
      <c r="AA40" s="236" t="str">
        <f>IF('Enrollment Projection'!$C$34="","Must Complete 'Enrollment Projection' Tab",IF(AND('Enrollment Projection'!$C$34&gt;0,SUM('Enrollment Projection'!$B$17:$C$20)&gt;0),$C40*Z40,0))</f>
        <v>Must Complete 'Enrollment Projection' Tab</v>
      </c>
      <c r="AB40" s="237">
        <v>602.0</v>
      </c>
      <c r="AC40" s="236" t="str">
        <f>IF('Enrollment Projection'!$C$38="","Must Complete 'Enrollment Projection' Tab",IF('Enrollment Projection'!$C$38&gt;=0.4,$C40*AB40,0))</f>
        <v>Must Complete 'Enrollment Projection' Tab</v>
      </c>
      <c r="AD40" s="237">
        <v>62.0</v>
      </c>
      <c r="AE40" s="237">
        <f t="shared" si="3"/>
        <v>0</v>
      </c>
      <c r="AF40" s="233">
        <f>$C40*'Enrollment Projection'!$C$37</f>
        <v>0</v>
      </c>
      <c r="AG40" s="237">
        <v>126.0</v>
      </c>
      <c r="AH40" s="236" t="str">
        <f>IF('Enrollment Projection'!$C$37="","Must Complete 'Enrollment Projection' Tab",AF40*AG40)</f>
        <v>Must Complete 'Enrollment Projection' Tab</v>
      </c>
    </row>
    <row r="41" ht="25.5" customHeight="1">
      <c r="A41" s="278">
        <v>36.0</v>
      </c>
      <c r="B41" s="209" t="s">
        <v>274</v>
      </c>
      <c r="C41" s="210"/>
      <c r="D41" s="211">
        <v>3744.8320045585597</v>
      </c>
      <c r="E41" s="212">
        <f t="shared" si="2"/>
        <v>0</v>
      </c>
      <c r="F41" s="213">
        <f>$C41*'Enrollment Projection'!$C$30</f>
        <v>0</v>
      </c>
      <c r="G41" s="211">
        <v>505.80759711381944</v>
      </c>
      <c r="H41" s="214" t="str">
        <f>IF('Enrollment Projection'!$C$30="","Must Complete 'Enrollment Projection' Tab",F41*G41)</f>
        <v>Must Complete 'Enrollment Projection' Tab</v>
      </c>
      <c r="I41" s="213">
        <f>$C41*'Enrollment Projection'!$C$34</f>
        <v>0</v>
      </c>
      <c r="J41" s="211">
        <v>137.94752648558713</v>
      </c>
      <c r="K41" s="214" t="str">
        <f>IF('Enrollment Projection'!$C$34="","Must Complete 'Enrollment Projection' Tab",I41*J41)</f>
        <v>Must Complete 'Enrollment Projection' Tab</v>
      </c>
      <c r="L41" s="213">
        <f>$C41*'Enrollment Projection'!$C$31</f>
        <v>0</v>
      </c>
      <c r="M41" s="211">
        <v>3448.6881621396783</v>
      </c>
      <c r="N41" s="214" t="str">
        <f>IF('Enrollment Projection'!$C$31="","Must Complete 'Enrollment Projection' Tab",L41*M41)</f>
        <v>Must Complete 'Enrollment Projection' Tab</v>
      </c>
      <c r="O41" s="213">
        <f>$C41*'Enrollment Projection'!$C$33</f>
        <v>0</v>
      </c>
      <c r="P41" s="211">
        <v>1379.4752648558713</v>
      </c>
      <c r="Q41" s="214" t="str">
        <f>IF('Enrollment Projection'!$C$33="","Must Complete 'Enrollment Projection' Tab",O41*P41)</f>
        <v>Must Complete 'Enrollment Projection' Tab</v>
      </c>
      <c r="R41" s="214" t="str">
        <f>IF(OR('Enrollment Projection'!$C$30="",'Enrollment Projection'!$C$31="",'Enrollment Projection'!$C$33="",'Enrollment Projection'!$C$34=""),"Must Complete 'Enrollment Projection' Tab",IF('School Information'!$A$13="","Must Complete 'School Information' Tab",ROUND(E41+H41+K41+N41+Q41,0)))</f>
        <v>Must Complete 'Enrollment Projection' Tab</v>
      </c>
      <c r="S41" s="215">
        <v>6402.0</v>
      </c>
      <c r="T41" s="211">
        <v>7125.0</v>
      </c>
      <c r="U41" s="216" t="str">
        <f>IF(OR('School Information'!$A$10="",'School Information'!$B$10=""),"Must Complete 'School Information' Tab",IF('School Information'!$B$10="No",$T41*C41,IF(AND('School Information'!$B$10="Yes",'School Information'!$A$10=$B41),$S41*C41,$T41*C41)))</f>
        <v>Must Complete 'School Information' Tab</v>
      </c>
      <c r="V41" s="217">
        <v>163.0</v>
      </c>
      <c r="W41" s="217">
        <f>IF('Enrollment Projection'!$C$31&gt;0,$C41*V41,0)</f>
        <v>0</v>
      </c>
      <c r="X41" s="217">
        <v>4.0</v>
      </c>
      <c r="Y41" s="216" t="str">
        <f>IF('Enrollment Projection'!$C$32="","Must Complete 'Enrollment Projection' Tab",IF('Enrollment Projection'!$C$32="Yes",$C41*X41,0))</f>
        <v>Must Complete 'Enrollment Projection' Tab</v>
      </c>
      <c r="Z41" s="217">
        <v>12.0</v>
      </c>
      <c r="AA41" s="216" t="str">
        <f>IF('Enrollment Projection'!$C$34="","Must Complete 'Enrollment Projection' Tab",IF(AND('Enrollment Projection'!$C$34&gt;0,SUM('Enrollment Projection'!$B$17:$C$20)&gt;0),$C41*Z41,0))</f>
        <v>Must Complete 'Enrollment Projection' Tab</v>
      </c>
      <c r="AB41" s="217">
        <v>438.0</v>
      </c>
      <c r="AC41" s="216" t="str">
        <f>IF('Enrollment Projection'!$C$38="","Must Complete 'Enrollment Projection' Tab",IF('Enrollment Projection'!$C$38&gt;=0.4,$C41*AB41,0))</f>
        <v>Must Complete 'Enrollment Projection' Tab</v>
      </c>
      <c r="AD41" s="217">
        <v>13.0</v>
      </c>
      <c r="AE41" s="217">
        <f t="shared" si="3"/>
        <v>0</v>
      </c>
      <c r="AF41" s="213">
        <f>$C41*'Enrollment Projection'!$C$37</f>
        <v>0</v>
      </c>
      <c r="AG41" s="217">
        <v>126.0</v>
      </c>
      <c r="AH41" s="216" t="str">
        <f>IF('Enrollment Projection'!$C$37="","Must Complete 'Enrollment Projection' Tab",AF41*AG41)</f>
        <v>Must Complete 'Enrollment Projection' Tab</v>
      </c>
    </row>
    <row r="42" ht="25.5" customHeight="1">
      <c r="A42" s="279">
        <v>37.0</v>
      </c>
      <c r="B42" s="219" t="s">
        <v>275</v>
      </c>
      <c r="C42" s="220"/>
      <c r="D42" s="221">
        <v>5095.296337670842</v>
      </c>
      <c r="E42" s="222">
        <f t="shared" si="2"/>
        <v>0</v>
      </c>
      <c r="F42" s="223">
        <f>$C42*'Enrollment Projection'!$C$30</f>
        <v>0</v>
      </c>
      <c r="G42" s="221">
        <v>682.662149321557</v>
      </c>
      <c r="H42" s="224" t="str">
        <f>IF('Enrollment Projection'!$C$30="","Must Complete 'Enrollment Projection' Tab",F42*G42)</f>
        <v>Must Complete 'Enrollment Projection' Tab</v>
      </c>
      <c r="I42" s="223">
        <f>$C42*'Enrollment Projection'!$C$34</f>
        <v>0</v>
      </c>
      <c r="J42" s="221">
        <v>186.1805861786064</v>
      </c>
      <c r="K42" s="224" t="str">
        <f>IF('Enrollment Projection'!$C$34="","Must Complete 'Enrollment Projection' Tab",I42*J42)</f>
        <v>Must Complete 'Enrollment Projection' Tab</v>
      </c>
      <c r="L42" s="223">
        <f>$C42*'Enrollment Projection'!$C$31</f>
        <v>0</v>
      </c>
      <c r="M42" s="221">
        <v>4654.514654465162</v>
      </c>
      <c r="N42" s="224" t="str">
        <f>IF('Enrollment Projection'!$C$31="","Must Complete 'Enrollment Projection' Tab",L42*M42)</f>
        <v>Must Complete 'Enrollment Projection' Tab</v>
      </c>
      <c r="O42" s="223">
        <f>$C42*'Enrollment Projection'!$C$33</f>
        <v>0</v>
      </c>
      <c r="P42" s="221">
        <v>1861.8058617860643</v>
      </c>
      <c r="Q42" s="224" t="str">
        <f>IF('Enrollment Projection'!$C$33="","Must Complete 'Enrollment Projection' Tab",O42*P42)</f>
        <v>Must Complete 'Enrollment Projection' Tab</v>
      </c>
      <c r="R42" s="224" t="str">
        <f>IF(OR('Enrollment Projection'!$C$30="",'Enrollment Projection'!$C$31="",'Enrollment Projection'!$C$33="",'Enrollment Projection'!$C$34=""),"Must Complete 'Enrollment Projection' Tab",IF('School Information'!$A$13="","Must Complete 'School Information' Tab",ROUND(E42+H42+K42+N42+Q42,0)))</f>
        <v>Must Complete 'Enrollment Projection' Tab</v>
      </c>
      <c r="S42" s="225">
        <v>4614.0</v>
      </c>
      <c r="T42" s="221">
        <v>5215.0</v>
      </c>
      <c r="U42" s="226" t="str">
        <f>IF(OR('School Information'!$A$10="",'School Information'!$B$10=""),"Must Complete 'School Information' Tab",IF('School Information'!$B$10="No",$T42*C42,IF(AND('School Information'!$B$10="Yes",'School Information'!$A$10=$B42),$S42*C42,$T42*C42)))</f>
        <v>Must Complete 'School Information' Tab</v>
      </c>
      <c r="V42" s="227">
        <v>225.0</v>
      </c>
      <c r="W42" s="227">
        <f>IF('Enrollment Projection'!$C$31&gt;0,$C42*V42,0)</f>
        <v>0</v>
      </c>
      <c r="X42" s="227">
        <v>4.0</v>
      </c>
      <c r="Y42" s="226" t="str">
        <f>IF('Enrollment Projection'!$C$32="","Must Complete 'Enrollment Projection' Tab",IF('Enrollment Projection'!$C$32="Yes",$C42*X42,0))</f>
        <v>Must Complete 'Enrollment Projection' Tab</v>
      </c>
      <c r="Z42" s="227">
        <v>3.0</v>
      </c>
      <c r="AA42" s="226" t="str">
        <f>IF('Enrollment Projection'!$C$34="","Must Complete 'Enrollment Projection' Tab",IF(AND('Enrollment Projection'!$C$34&gt;0,SUM('Enrollment Projection'!$B$17:$C$20)&gt;0),$C42*Z42,0))</f>
        <v>Must Complete 'Enrollment Projection' Tab</v>
      </c>
      <c r="AB42" s="227">
        <v>343.0</v>
      </c>
      <c r="AC42" s="226" t="str">
        <f>IF('Enrollment Projection'!$C$38="","Must Complete 'Enrollment Projection' Tab",IF('Enrollment Projection'!$C$38&gt;=0.4,$C42*AB42,0))</f>
        <v>Must Complete 'Enrollment Projection' Tab</v>
      </c>
      <c r="AD42" s="227">
        <v>56.0</v>
      </c>
      <c r="AE42" s="227">
        <f t="shared" si="3"/>
        <v>0</v>
      </c>
      <c r="AF42" s="223">
        <f>$C42*'Enrollment Projection'!$C$37</f>
        <v>0</v>
      </c>
      <c r="AG42" s="227">
        <v>126.0</v>
      </c>
      <c r="AH42" s="226" t="str">
        <f>IF('Enrollment Projection'!$C$37="","Must Complete 'Enrollment Projection' Tab",AF42*AG42)</f>
        <v>Must Complete 'Enrollment Projection' Tab</v>
      </c>
    </row>
    <row r="43" ht="25.5" customHeight="1">
      <c r="A43" s="279">
        <v>38.0</v>
      </c>
      <c r="B43" s="219" t="s">
        <v>276</v>
      </c>
      <c r="C43" s="220"/>
      <c r="D43" s="221">
        <v>2277.5802869344698</v>
      </c>
      <c r="E43" s="222">
        <f t="shared" si="2"/>
        <v>0</v>
      </c>
      <c r="F43" s="223">
        <f>$C43*'Enrollment Projection'!$C$30</f>
        <v>0</v>
      </c>
      <c r="G43" s="221">
        <v>220.82498975215526</v>
      </c>
      <c r="H43" s="224" t="str">
        <f>IF('Enrollment Projection'!$C$30="","Must Complete 'Enrollment Projection' Tab",F43*G43)</f>
        <v>Must Complete 'Enrollment Projection' Tab</v>
      </c>
      <c r="I43" s="223">
        <f>$C43*'Enrollment Projection'!$C$34</f>
        <v>0</v>
      </c>
      <c r="J43" s="221">
        <v>60.22499720513325</v>
      </c>
      <c r="K43" s="224" t="str">
        <f>IF('Enrollment Projection'!$C$34="","Must Complete 'Enrollment Projection' Tab",I43*J43)</f>
        <v>Must Complete 'Enrollment Projection' Tab</v>
      </c>
      <c r="L43" s="223">
        <f>$C43*'Enrollment Projection'!$C$31</f>
        <v>0</v>
      </c>
      <c r="M43" s="221">
        <v>1505.6249301283312</v>
      </c>
      <c r="N43" s="224" t="str">
        <f>IF('Enrollment Projection'!$C$31="","Must Complete 'Enrollment Projection' Tab",L43*M43)</f>
        <v>Must Complete 'Enrollment Projection' Tab</v>
      </c>
      <c r="O43" s="223">
        <f>$C43*'Enrollment Projection'!$C$33</f>
        <v>0</v>
      </c>
      <c r="P43" s="221">
        <v>602.2499720513324</v>
      </c>
      <c r="Q43" s="224" t="str">
        <f>IF('Enrollment Projection'!$C$33="","Must Complete 'Enrollment Projection' Tab",O43*P43)</f>
        <v>Must Complete 'Enrollment Projection' Tab</v>
      </c>
      <c r="R43" s="224" t="str">
        <f>IF(OR('Enrollment Projection'!$C$30="",'Enrollment Projection'!$C$31="",'Enrollment Projection'!$C$33="",'Enrollment Projection'!$C$34=""),"Must Complete 'Enrollment Projection' Tab",IF('School Information'!$A$13="","Must Complete 'School Information' Tab",ROUND(E43+H43+K43+N43+Q43,0)))</f>
        <v>Must Complete 'Enrollment Projection' Tab</v>
      </c>
      <c r="S43" s="225">
        <v>11603.0</v>
      </c>
      <c r="T43" s="221">
        <v>11603.0</v>
      </c>
      <c r="U43" s="226" t="str">
        <f>IF(OR('School Information'!$A$10="",'School Information'!$B$10=""),"Must Complete 'School Information' Tab",IF('School Information'!$B$10="No",$T43*C43,IF(AND('School Information'!$B$10="Yes",'School Information'!$A$10=$B43),$S43*C43,$T43*C43)))</f>
        <v>Must Complete 'School Information' Tab</v>
      </c>
      <c r="V43" s="227">
        <v>224.0</v>
      </c>
      <c r="W43" s="227">
        <f>IF('Enrollment Projection'!$C$31&gt;0,$C43*V43,0)</f>
        <v>0</v>
      </c>
      <c r="X43" s="227">
        <v>4.0</v>
      </c>
      <c r="Y43" s="226" t="str">
        <f>IF('Enrollment Projection'!$C$32="","Must Complete 'Enrollment Projection' Tab",IF('Enrollment Projection'!$C$32="Yes",$C43*X43,0))</f>
        <v>Must Complete 'Enrollment Projection' Tab</v>
      </c>
      <c r="Z43" s="227">
        <v>10.0</v>
      </c>
      <c r="AA43" s="226" t="str">
        <f>IF('Enrollment Projection'!$C$34="","Must Complete 'Enrollment Projection' Tab",IF(AND('Enrollment Projection'!$C$34&gt;0,SUM('Enrollment Projection'!$B$17:$C$20)&gt;0),$C43*Z43,0))</f>
        <v>Must Complete 'Enrollment Projection' Tab</v>
      </c>
      <c r="AB43" s="227">
        <v>214.0</v>
      </c>
      <c r="AC43" s="226" t="str">
        <f>IF('Enrollment Projection'!$C$38="","Must Complete 'Enrollment Projection' Tab",IF('Enrollment Projection'!$C$38&gt;=0.4,$C43*AB43,0))</f>
        <v>Must Complete 'Enrollment Projection' Tab</v>
      </c>
      <c r="AD43" s="227">
        <v>61.0</v>
      </c>
      <c r="AE43" s="227">
        <f t="shared" si="3"/>
        <v>0</v>
      </c>
      <c r="AF43" s="223">
        <f>$C43*'Enrollment Projection'!$C$37</f>
        <v>0</v>
      </c>
      <c r="AG43" s="227">
        <v>126.0</v>
      </c>
      <c r="AH43" s="226" t="str">
        <f>IF('Enrollment Projection'!$C$37="","Must Complete 'Enrollment Projection' Tab",AF43*AG43)</f>
        <v>Must Complete 'Enrollment Projection' Tab</v>
      </c>
    </row>
    <row r="44" ht="25.5" customHeight="1">
      <c r="A44" s="279">
        <v>39.0</v>
      </c>
      <c r="B44" s="219" t="s">
        <v>277</v>
      </c>
      <c r="C44" s="220"/>
      <c r="D44" s="221">
        <v>2732.7837059744047</v>
      </c>
      <c r="E44" s="222">
        <f t="shared" si="2"/>
        <v>0</v>
      </c>
      <c r="F44" s="223">
        <f>$C44*'Enrollment Projection'!$C$30</f>
        <v>0</v>
      </c>
      <c r="G44" s="221">
        <v>363.50923583528464</v>
      </c>
      <c r="H44" s="224" t="str">
        <f>IF('Enrollment Projection'!$C$30="","Must Complete 'Enrollment Projection' Tab",F44*G44)</f>
        <v>Must Complete 'Enrollment Projection' Tab</v>
      </c>
      <c r="I44" s="223">
        <f>$C44*'Enrollment Projection'!$C$34</f>
        <v>0</v>
      </c>
      <c r="J44" s="221">
        <v>99.13888250053216</v>
      </c>
      <c r="K44" s="224" t="str">
        <f>IF('Enrollment Projection'!$C$34="","Must Complete 'Enrollment Projection' Tab",I44*J44)</f>
        <v>Must Complete 'Enrollment Projection' Tab</v>
      </c>
      <c r="L44" s="223">
        <f>$C44*'Enrollment Projection'!$C$31</f>
        <v>0</v>
      </c>
      <c r="M44" s="221">
        <v>2478.472062513304</v>
      </c>
      <c r="N44" s="224" t="str">
        <f>IF('Enrollment Projection'!$C$31="","Must Complete 'Enrollment Projection' Tab",L44*M44)</f>
        <v>Must Complete 'Enrollment Projection' Tab</v>
      </c>
      <c r="O44" s="223">
        <f>$C44*'Enrollment Projection'!$C$33</f>
        <v>0</v>
      </c>
      <c r="P44" s="221">
        <v>991.3888250053217</v>
      </c>
      <c r="Q44" s="224" t="str">
        <f>IF('Enrollment Projection'!$C$33="","Must Complete 'Enrollment Projection' Tab",O44*P44)</f>
        <v>Must Complete 'Enrollment Projection' Tab</v>
      </c>
      <c r="R44" s="224" t="str">
        <f>IF(OR('Enrollment Projection'!$C$30="",'Enrollment Projection'!$C$31="",'Enrollment Projection'!$C$33="",'Enrollment Projection'!$C$34=""),"Must Complete 'Enrollment Projection' Tab",IF('School Information'!$A$13="","Must Complete 'School Information' Tab",ROUND(E44+H44+K44+N44+Q44,0)))</f>
        <v>Must Complete 'Enrollment Projection' Tab</v>
      </c>
      <c r="S44" s="225">
        <v>8119.0</v>
      </c>
      <c r="T44" s="221">
        <v>8119.0</v>
      </c>
      <c r="U44" s="226" t="str">
        <f>IF(OR('School Information'!$A$10="",'School Information'!$B$10=""),"Must Complete 'School Information' Tab",IF('School Information'!$B$10="No",$T44*C44,IF(AND('School Information'!$B$10="Yes",'School Information'!$A$10=$B44),$S44*C44,$T44*C44)))</f>
        <v>Must Complete 'School Information' Tab</v>
      </c>
      <c r="V44" s="227">
        <v>220.0</v>
      </c>
      <c r="W44" s="227">
        <f>IF('Enrollment Projection'!$C$31&gt;0,$C44*V44,0)</f>
        <v>0</v>
      </c>
      <c r="X44" s="227">
        <v>9.0</v>
      </c>
      <c r="Y44" s="226" t="str">
        <f>IF('Enrollment Projection'!$C$32="","Must Complete 'Enrollment Projection' Tab",IF('Enrollment Projection'!$C$32="Yes",$C44*X44,0))</f>
        <v>Must Complete 'Enrollment Projection' Tab</v>
      </c>
      <c r="Z44" s="227">
        <v>93.0</v>
      </c>
      <c r="AA44" s="226" t="str">
        <f>IF('Enrollment Projection'!$C$34="","Must Complete 'Enrollment Projection' Tab",IF(AND('Enrollment Projection'!$C$34&gt;0,SUM('Enrollment Projection'!$B$17:$C$20)&gt;0),$C44*Z44,0))</f>
        <v>Must Complete 'Enrollment Projection' Tab</v>
      </c>
      <c r="AB44" s="227">
        <v>342.0</v>
      </c>
      <c r="AC44" s="226" t="str">
        <f>IF('Enrollment Projection'!$C$38="","Must Complete 'Enrollment Projection' Tab",IF('Enrollment Projection'!$C$38&gt;=0.4,$C44*AB44,0))</f>
        <v>Must Complete 'Enrollment Projection' Tab</v>
      </c>
      <c r="AD44" s="227">
        <v>51.0</v>
      </c>
      <c r="AE44" s="227">
        <f t="shared" si="3"/>
        <v>0</v>
      </c>
      <c r="AF44" s="223">
        <f>$C44*'Enrollment Projection'!$C$37</f>
        <v>0</v>
      </c>
      <c r="AG44" s="227">
        <v>126.0</v>
      </c>
      <c r="AH44" s="226" t="str">
        <f>IF('Enrollment Projection'!$C$37="","Must Complete 'Enrollment Projection' Tab",AF44*AG44)</f>
        <v>Must Complete 'Enrollment Projection' Tab</v>
      </c>
    </row>
    <row r="45" ht="25.5" customHeight="1">
      <c r="A45" s="280">
        <v>40.0</v>
      </c>
      <c r="B45" s="229" t="s">
        <v>278</v>
      </c>
      <c r="C45" s="230"/>
      <c r="D45" s="231">
        <v>4795.700766820624</v>
      </c>
      <c r="E45" s="232">
        <f t="shared" si="2"/>
        <v>0</v>
      </c>
      <c r="F45" s="233">
        <f>$C45*'Enrollment Projection'!$C$30</f>
        <v>0</v>
      </c>
      <c r="G45" s="231">
        <v>640.1459267878874</v>
      </c>
      <c r="H45" s="234" t="str">
        <f>IF('Enrollment Projection'!$C$30="","Must Complete 'Enrollment Projection' Tab",F45*G45)</f>
        <v>Must Complete 'Enrollment Projection' Tab</v>
      </c>
      <c r="I45" s="233">
        <f>$C45*'Enrollment Projection'!$C$34</f>
        <v>0</v>
      </c>
      <c r="J45" s="231">
        <v>174.5852527603329</v>
      </c>
      <c r="K45" s="234" t="str">
        <f>IF('Enrollment Projection'!$C$34="","Must Complete 'Enrollment Projection' Tab",I45*J45)</f>
        <v>Must Complete 'Enrollment Projection' Tab</v>
      </c>
      <c r="L45" s="233">
        <f>$C45*'Enrollment Projection'!$C$31</f>
        <v>0</v>
      </c>
      <c r="M45" s="231">
        <v>4364.631319008323</v>
      </c>
      <c r="N45" s="234" t="str">
        <f>IF('Enrollment Projection'!$C$31="","Must Complete 'Enrollment Projection' Tab",L45*M45)</f>
        <v>Must Complete 'Enrollment Projection' Tab</v>
      </c>
      <c r="O45" s="233">
        <f>$C45*'Enrollment Projection'!$C$33</f>
        <v>0</v>
      </c>
      <c r="P45" s="231">
        <v>1745.8525276033292</v>
      </c>
      <c r="Q45" s="234" t="str">
        <f>IF('Enrollment Projection'!$C$33="","Must Complete 'Enrollment Projection' Tab",O45*P45)</f>
        <v>Must Complete 'Enrollment Projection' Tab</v>
      </c>
      <c r="R45" s="234" t="str">
        <f>IF(OR('Enrollment Projection'!$C$30="",'Enrollment Projection'!$C$31="",'Enrollment Projection'!$C$33="",'Enrollment Projection'!$C$34=""),"Must Complete 'Enrollment Projection' Tab",IF('School Information'!$A$13="","Must Complete 'School Information' Tab",ROUND(E45+H45+K45+N45+Q45,0)))</f>
        <v>Must Complete 'Enrollment Projection' Tab</v>
      </c>
      <c r="S45" s="235">
        <v>4975.0</v>
      </c>
      <c r="T45" s="231">
        <v>5241.0</v>
      </c>
      <c r="U45" s="236" t="str">
        <f>IF(OR('School Information'!$A$10="",'School Information'!$B$10=""),"Must Complete 'School Information' Tab",IF('School Information'!$B$10="No",$T45*C45,IF(AND('School Information'!$B$10="Yes",'School Information'!$A$10=$B45),$S45*C45,$T45*C45)))</f>
        <v>Must Complete 'School Information' Tab</v>
      </c>
      <c r="V45" s="237">
        <v>213.0</v>
      </c>
      <c r="W45" s="237">
        <f>IF('Enrollment Projection'!$C$31&gt;0,$C45*V45,0)</f>
        <v>0</v>
      </c>
      <c r="X45" s="237">
        <v>5.0</v>
      </c>
      <c r="Y45" s="236" t="str">
        <f>IF('Enrollment Projection'!$C$32="","Must Complete 'Enrollment Projection' Tab",IF('Enrollment Projection'!$C$32="Yes",$C45*X45,0))</f>
        <v>Must Complete 'Enrollment Projection' Tab</v>
      </c>
      <c r="Z45" s="237">
        <v>1.0</v>
      </c>
      <c r="AA45" s="236" t="str">
        <f>IF('Enrollment Projection'!$C$34="","Must Complete 'Enrollment Projection' Tab",IF(AND('Enrollment Projection'!$C$34&gt;0,SUM('Enrollment Projection'!$B$17:$C$20)&gt;0),$C45*Z45,0))</f>
        <v>Must Complete 'Enrollment Projection' Tab</v>
      </c>
      <c r="AB45" s="237">
        <v>362.0</v>
      </c>
      <c r="AC45" s="236" t="str">
        <f>IF('Enrollment Projection'!$C$38="","Must Complete 'Enrollment Projection' Tab",IF('Enrollment Projection'!$C$38&gt;=0.4,$C45*AB45,0))</f>
        <v>Must Complete 'Enrollment Projection' Tab</v>
      </c>
      <c r="AD45" s="237">
        <v>59.0</v>
      </c>
      <c r="AE45" s="237">
        <f t="shared" si="3"/>
        <v>0</v>
      </c>
      <c r="AF45" s="233">
        <f>$C45*'Enrollment Projection'!$C$37</f>
        <v>0</v>
      </c>
      <c r="AG45" s="237">
        <v>126.0</v>
      </c>
      <c r="AH45" s="236" t="str">
        <f>IF('Enrollment Projection'!$C$37="","Must Complete 'Enrollment Projection' Tab",AF45*AG45)</f>
        <v>Must Complete 'Enrollment Projection' Tab</v>
      </c>
    </row>
    <row r="46" ht="25.5" customHeight="1">
      <c r="A46" s="278">
        <v>41.0</v>
      </c>
      <c r="B46" s="209" t="s">
        <v>279</v>
      </c>
      <c r="C46" s="210"/>
      <c r="D46" s="211">
        <v>2582.0926050266253</v>
      </c>
      <c r="E46" s="212">
        <f t="shared" si="2"/>
        <v>0</v>
      </c>
      <c r="F46" s="213">
        <f>$C46*'Enrollment Projection'!$C$30</f>
        <v>0</v>
      </c>
      <c r="G46" s="211">
        <v>335.1031108304084</v>
      </c>
      <c r="H46" s="214" t="str">
        <f>IF('Enrollment Projection'!$C$30="","Must Complete 'Enrollment Projection' Tab",F46*G46)</f>
        <v>Must Complete 'Enrollment Projection' Tab</v>
      </c>
      <c r="I46" s="213">
        <f>$C46*'Enrollment Projection'!$C$34</f>
        <v>0</v>
      </c>
      <c r="J46" s="211">
        <v>91.3917574992023</v>
      </c>
      <c r="K46" s="214" t="str">
        <f>IF('Enrollment Projection'!$C$34="","Must Complete 'Enrollment Projection' Tab",I46*J46)</f>
        <v>Must Complete 'Enrollment Projection' Tab</v>
      </c>
      <c r="L46" s="213">
        <f>$C46*'Enrollment Projection'!$C$31</f>
        <v>0</v>
      </c>
      <c r="M46" s="211">
        <v>2284.793937480058</v>
      </c>
      <c r="N46" s="214" t="str">
        <f>IF('Enrollment Projection'!$C$31="","Must Complete 'Enrollment Projection' Tab",L46*M46)</f>
        <v>Must Complete 'Enrollment Projection' Tab</v>
      </c>
      <c r="O46" s="213">
        <f>$C46*'Enrollment Projection'!$C$33</f>
        <v>0</v>
      </c>
      <c r="P46" s="211">
        <v>913.917574992023</v>
      </c>
      <c r="Q46" s="214" t="str">
        <f>IF('Enrollment Projection'!$C$33="","Must Complete 'Enrollment Projection' Tab",O46*P46)</f>
        <v>Must Complete 'Enrollment Projection' Tab</v>
      </c>
      <c r="R46" s="214" t="str">
        <f>IF(OR('Enrollment Projection'!$C$30="",'Enrollment Projection'!$C$31="",'Enrollment Projection'!$C$33="",'Enrollment Projection'!$C$34=""),"Must Complete 'Enrollment Projection' Tab",IF('School Information'!$A$13="","Must Complete 'School Information' Tab",ROUND(E46+H46+K46+N46+Q46,0)))</f>
        <v>Must Complete 'Enrollment Projection' Tab</v>
      </c>
      <c r="S46" s="215">
        <v>14885.0</v>
      </c>
      <c r="T46" s="211">
        <v>16733.0</v>
      </c>
      <c r="U46" s="216" t="str">
        <f>IF(OR('School Information'!$A$10="",'School Information'!$B$10=""),"Must Complete 'School Information' Tab",IF('School Information'!$B$10="No",$T46*C46,IF(AND('School Information'!$B$10="Yes",'School Information'!$A$10=$B46),$S46*C46,$T46*C46)))</f>
        <v>Must Complete 'School Information' Tab</v>
      </c>
      <c r="V46" s="217">
        <v>245.0</v>
      </c>
      <c r="W46" s="217">
        <f>IF('Enrollment Projection'!$C$31&gt;0,$C46*V46,0)</f>
        <v>0</v>
      </c>
      <c r="X46" s="217">
        <v>8.0</v>
      </c>
      <c r="Y46" s="216" t="str">
        <f>IF('Enrollment Projection'!$C$32="","Must Complete 'Enrollment Projection' Tab",IF('Enrollment Projection'!$C$32="Yes",$C46*X46,0))</f>
        <v>Must Complete 'Enrollment Projection' Tab</v>
      </c>
      <c r="Z46" s="217">
        <v>29.0</v>
      </c>
      <c r="AA46" s="216" t="str">
        <f>IF('Enrollment Projection'!$C$34="","Must Complete 'Enrollment Projection' Tab",IF(AND('Enrollment Projection'!$C$34&gt;0,SUM('Enrollment Projection'!$B$17:$C$20)&gt;0),$C46*Z46,0))</f>
        <v>Must Complete 'Enrollment Projection' Tab</v>
      </c>
      <c r="AB46" s="217">
        <v>610.0</v>
      </c>
      <c r="AC46" s="216" t="str">
        <f>IF('Enrollment Projection'!$C$38="","Must Complete 'Enrollment Projection' Tab",IF('Enrollment Projection'!$C$38&gt;=0.4,$C46*AB46,0))</f>
        <v>Must Complete 'Enrollment Projection' Tab</v>
      </c>
      <c r="AD46" s="217">
        <v>70.0</v>
      </c>
      <c r="AE46" s="217">
        <f t="shared" si="3"/>
        <v>0</v>
      </c>
      <c r="AF46" s="213">
        <f>$C46*'Enrollment Projection'!$C$37</f>
        <v>0</v>
      </c>
      <c r="AG46" s="217">
        <v>126.0</v>
      </c>
      <c r="AH46" s="216" t="str">
        <f>IF('Enrollment Projection'!$C$37="","Must Complete 'Enrollment Projection' Tab",AF46*AG46)</f>
        <v>Must Complete 'Enrollment Projection' Tab</v>
      </c>
    </row>
    <row r="47" ht="25.5" customHeight="1">
      <c r="A47" s="279">
        <v>42.0</v>
      </c>
      <c r="B47" s="219" t="s">
        <v>280</v>
      </c>
      <c r="C47" s="220"/>
      <c r="D47" s="221">
        <v>4384.949244068567</v>
      </c>
      <c r="E47" s="222">
        <f t="shared" si="2"/>
        <v>0</v>
      </c>
      <c r="F47" s="223">
        <f>$C47*'Enrollment Projection'!$C$30</f>
        <v>0</v>
      </c>
      <c r="G47" s="221">
        <v>599.05840772302</v>
      </c>
      <c r="H47" s="224" t="str">
        <f>IF('Enrollment Projection'!$C$30="","Must Complete 'Enrollment Projection' Tab",F47*G47)</f>
        <v>Must Complete 'Enrollment Projection' Tab</v>
      </c>
      <c r="I47" s="223">
        <f>$C47*'Enrollment Projection'!$C$34</f>
        <v>0</v>
      </c>
      <c r="J47" s="221">
        <v>163.37956574264177</v>
      </c>
      <c r="K47" s="224" t="str">
        <f>IF('Enrollment Projection'!$C$34="","Must Complete 'Enrollment Projection' Tab",I47*J47)</f>
        <v>Must Complete 'Enrollment Projection' Tab</v>
      </c>
      <c r="L47" s="223">
        <f>$C47*'Enrollment Projection'!$C$31</f>
        <v>0</v>
      </c>
      <c r="M47" s="221">
        <v>4084.4891435660456</v>
      </c>
      <c r="N47" s="224" t="str">
        <f>IF('Enrollment Projection'!$C$31="","Must Complete 'Enrollment Projection' Tab",L47*M47)</f>
        <v>Must Complete 'Enrollment Projection' Tab</v>
      </c>
      <c r="O47" s="223">
        <f>$C47*'Enrollment Projection'!$C$33</f>
        <v>0</v>
      </c>
      <c r="P47" s="221">
        <v>1633.7956574264176</v>
      </c>
      <c r="Q47" s="224" t="str">
        <f>IF('Enrollment Projection'!$C$33="","Must Complete 'Enrollment Projection' Tab",O47*P47)</f>
        <v>Must Complete 'Enrollment Projection' Tab</v>
      </c>
      <c r="R47" s="224" t="str">
        <f>IF(OR('Enrollment Projection'!$C$30="",'Enrollment Projection'!$C$31="",'Enrollment Projection'!$C$33="",'Enrollment Projection'!$C$34=""),"Must Complete 'Enrollment Projection' Tab",IF('School Information'!$A$13="","Must Complete 'School Information' Tab",ROUND(E47+H47+K47+N47+Q47,0)))</f>
        <v>Must Complete 'Enrollment Projection' Tab</v>
      </c>
      <c r="S47" s="225">
        <v>4527.0</v>
      </c>
      <c r="T47" s="221">
        <v>5969.0</v>
      </c>
      <c r="U47" s="226" t="str">
        <f>IF(OR('School Information'!$A$10="",'School Information'!$B$10=""),"Must Complete 'School Information' Tab",IF('School Information'!$B$10="No",$T47*C47,IF(AND('School Information'!$B$10="Yes",'School Information'!$A$10=$B47),$S47*C47,$T47*C47)))</f>
        <v>Must Complete 'School Information' Tab</v>
      </c>
      <c r="V47" s="227">
        <v>229.0</v>
      </c>
      <c r="W47" s="227">
        <f>IF('Enrollment Projection'!$C$31&gt;0,$C47*V47,0)</f>
        <v>0</v>
      </c>
      <c r="X47" s="227">
        <v>14.0</v>
      </c>
      <c r="Y47" s="226" t="str">
        <f>IF('Enrollment Projection'!$C$32="","Must Complete 'Enrollment Projection' Tab",IF('Enrollment Projection'!$C$32="Yes",$C47*X47,0))</f>
        <v>Must Complete 'Enrollment Projection' Tab</v>
      </c>
      <c r="Z47" s="227">
        <v>20.0</v>
      </c>
      <c r="AA47" s="226" t="str">
        <f>IF('Enrollment Projection'!$C$34="","Must Complete 'Enrollment Projection' Tab",IF(AND('Enrollment Projection'!$C$34&gt;0,SUM('Enrollment Projection'!$B$17:$C$20)&gt;0),$C47*Z47,0))</f>
        <v>Must Complete 'Enrollment Projection' Tab</v>
      </c>
      <c r="AB47" s="227">
        <v>655.0</v>
      </c>
      <c r="AC47" s="226" t="str">
        <f>IF('Enrollment Projection'!$C$38="","Must Complete 'Enrollment Projection' Tab",IF('Enrollment Projection'!$C$38&gt;=0.4,$C47*AB47,0))</f>
        <v>Must Complete 'Enrollment Projection' Tab</v>
      </c>
      <c r="AD47" s="227">
        <v>62.0</v>
      </c>
      <c r="AE47" s="227">
        <f t="shared" si="3"/>
        <v>0</v>
      </c>
      <c r="AF47" s="223">
        <f>$C47*'Enrollment Projection'!$C$37</f>
        <v>0</v>
      </c>
      <c r="AG47" s="227">
        <v>126.0</v>
      </c>
      <c r="AH47" s="226" t="str">
        <f>IF('Enrollment Projection'!$C$37="","Must Complete 'Enrollment Projection' Tab",AF47*AG47)</f>
        <v>Must Complete 'Enrollment Projection' Tab</v>
      </c>
    </row>
    <row r="48" ht="25.5" customHeight="1">
      <c r="A48" s="279">
        <v>43.0</v>
      </c>
      <c r="B48" s="219" t="s">
        <v>281</v>
      </c>
      <c r="C48" s="220"/>
      <c r="D48" s="221">
        <v>4712.7659599435265</v>
      </c>
      <c r="E48" s="222">
        <f t="shared" si="2"/>
        <v>0</v>
      </c>
      <c r="F48" s="223">
        <f>$C48*'Enrollment Projection'!$C$30</f>
        <v>0</v>
      </c>
      <c r="G48" s="221">
        <v>636.5654774144888</v>
      </c>
      <c r="H48" s="224" t="str">
        <f>IF('Enrollment Projection'!$C$30="","Must Complete 'Enrollment Projection' Tab",F48*G48)</f>
        <v>Must Complete 'Enrollment Projection' Tab</v>
      </c>
      <c r="I48" s="223">
        <f>$C48*'Enrollment Projection'!$C$34</f>
        <v>0</v>
      </c>
      <c r="J48" s="221">
        <v>173.60876656758785</v>
      </c>
      <c r="K48" s="224" t="str">
        <f>IF('Enrollment Projection'!$C$34="","Must Complete 'Enrollment Projection' Tab",I48*J48)</f>
        <v>Must Complete 'Enrollment Projection' Tab</v>
      </c>
      <c r="L48" s="223">
        <f>$C48*'Enrollment Projection'!$C$31</f>
        <v>0</v>
      </c>
      <c r="M48" s="221">
        <v>4340.219164189696</v>
      </c>
      <c r="N48" s="224" t="str">
        <f>IF('Enrollment Projection'!$C$31="","Must Complete 'Enrollment Projection' Tab",L48*M48)</f>
        <v>Must Complete 'Enrollment Projection' Tab</v>
      </c>
      <c r="O48" s="223">
        <f>$C48*'Enrollment Projection'!$C$33</f>
        <v>0</v>
      </c>
      <c r="P48" s="221">
        <v>1736.0876656758787</v>
      </c>
      <c r="Q48" s="224" t="str">
        <f>IF('Enrollment Projection'!$C$33="","Must Complete 'Enrollment Projection' Tab",O48*P48)</f>
        <v>Must Complete 'Enrollment Projection' Tab</v>
      </c>
      <c r="R48" s="224" t="str">
        <f>IF(OR('Enrollment Projection'!$C$30="",'Enrollment Projection'!$C$31="",'Enrollment Projection'!$C$33="",'Enrollment Projection'!$C$34=""),"Must Complete 'Enrollment Projection' Tab",IF('School Information'!$A$13="","Must Complete 'School Information' Tab",ROUND(E48+H48+K48+N48+Q48,0)))</f>
        <v>Must Complete 'Enrollment Projection' Tab</v>
      </c>
      <c r="S48" s="225">
        <v>4834.0</v>
      </c>
      <c r="T48" s="221">
        <v>5632.0</v>
      </c>
      <c r="U48" s="226" t="str">
        <f>IF(OR('School Information'!$A$10="",'School Information'!$B$10=""),"Must Complete 'School Information' Tab",IF('School Information'!$B$10="No",$T48*C48,IF(AND('School Information'!$B$10="Yes",'School Information'!$A$10=$B48),$S48*C48,$T48*C48)))</f>
        <v>Must Complete 'School Information' Tab</v>
      </c>
      <c r="V48" s="227">
        <v>227.0</v>
      </c>
      <c r="W48" s="227">
        <f>IF('Enrollment Projection'!$C$31&gt;0,$C48*V48,0)</f>
        <v>0</v>
      </c>
      <c r="X48" s="227">
        <v>5.0</v>
      </c>
      <c r="Y48" s="226" t="str">
        <f>IF('Enrollment Projection'!$C$32="","Must Complete 'Enrollment Projection' Tab",IF('Enrollment Projection'!$C$32="Yes",$C48*X48,0))</f>
        <v>Must Complete 'Enrollment Projection' Tab</v>
      </c>
      <c r="Z48" s="227">
        <v>28.0</v>
      </c>
      <c r="AA48" s="226" t="str">
        <f>IF('Enrollment Projection'!$C$34="","Must Complete 'Enrollment Projection' Tab",IF(AND('Enrollment Projection'!$C$34&gt;0,SUM('Enrollment Projection'!$B$17:$C$20)&gt;0),$C48*Z48,0))</f>
        <v>Must Complete 'Enrollment Projection' Tab</v>
      </c>
      <c r="AB48" s="227">
        <v>321.0</v>
      </c>
      <c r="AC48" s="226" t="str">
        <f>IF('Enrollment Projection'!$C$38="","Must Complete 'Enrollment Projection' Tab",IF('Enrollment Projection'!$C$38&gt;=0.4,$C48*AB48,0))</f>
        <v>Must Complete 'Enrollment Projection' Tab</v>
      </c>
      <c r="AD48" s="227">
        <v>69.0</v>
      </c>
      <c r="AE48" s="227">
        <f t="shared" si="3"/>
        <v>0</v>
      </c>
      <c r="AF48" s="223">
        <f>$C48*'Enrollment Projection'!$C$37</f>
        <v>0</v>
      </c>
      <c r="AG48" s="227">
        <v>126.0</v>
      </c>
      <c r="AH48" s="226" t="str">
        <f>IF('Enrollment Projection'!$C$37="","Must Complete 'Enrollment Projection' Tab",AF48*AG48)</f>
        <v>Must Complete 'Enrollment Projection' Tab</v>
      </c>
    </row>
    <row r="49" ht="25.5" customHeight="1">
      <c r="A49" s="279">
        <v>44.0</v>
      </c>
      <c r="B49" s="219" t="s">
        <v>282</v>
      </c>
      <c r="C49" s="220"/>
      <c r="D49" s="221">
        <v>4866.580966123404</v>
      </c>
      <c r="E49" s="222">
        <f t="shared" si="2"/>
        <v>0</v>
      </c>
      <c r="F49" s="223">
        <f>$C49*'Enrollment Projection'!$C$30</f>
        <v>0</v>
      </c>
      <c r="G49" s="221">
        <v>654.4437752761112</v>
      </c>
      <c r="H49" s="224" t="str">
        <f>IF('Enrollment Projection'!$C$30="","Must Complete 'Enrollment Projection' Tab",F49*G49)</f>
        <v>Must Complete 'Enrollment Projection' Tab</v>
      </c>
      <c r="I49" s="223">
        <f>$C49*'Enrollment Projection'!$C$34</f>
        <v>0</v>
      </c>
      <c r="J49" s="221">
        <v>178.48466598439393</v>
      </c>
      <c r="K49" s="224" t="str">
        <f>IF('Enrollment Projection'!$C$34="","Must Complete 'Enrollment Projection' Tab",I49*J49)</f>
        <v>Must Complete 'Enrollment Projection' Tab</v>
      </c>
      <c r="L49" s="223">
        <f>$C49*'Enrollment Projection'!$C$31</f>
        <v>0</v>
      </c>
      <c r="M49" s="221">
        <v>4462.1166496098485</v>
      </c>
      <c r="N49" s="224" t="str">
        <f>IF('Enrollment Projection'!$C$31="","Must Complete 'Enrollment Projection' Tab",L49*M49)</f>
        <v>Must Complete 'Enrollment Projection' Tab</v>
      </c>
      <c r="O49" s="223">
        <f>$C49*'Enrollment Projection'!$C$33</f>
        <v>0</v>
      </c>
      <c r="P49" s="221">
        <v>1784.8466598439397</v>
      </c>
      <c r="Q49" s="224" t="str">
        <f>IF('Enrollment Projection'!$C$33="","Must Complete 'Enrollment Projection' Tab",O49*P49)</f>
        <v>Must Complete 'Enrollment Projection' Tab</v>
      </c>
      <c r="R49" s="224" t="str">
        <f>IF(OR('Enrollment Projection'!$C$30="",'Enrollment Projection'!$C$31="",'Enrollment Projection'!$C$33="",'Enrollment Projection'!$C$34=""),"Must Complete 'Enrollment Projection' Tab",IF('School Information'!$A$13="","Must Complete 'School Information' Tab",ROUND(E49+H49+K49+N49+Q49,0)))</f>
        <v>Must Complete 'Enrollment Projection' Tab</v>
      </c>
      <c r="S49" s="225">
        <v>4550.0</v>
      </c>
      <c r="T49" s="221">
        <v>4550.0</v>
      </c>
      <c r="U49" s="226" t="str">
        <f>IF(OR('School Information'!$A$10="",'School Information'!$B$10=""),"Must Complete 'School Information' Tab",IF('School Information'!$B$10="No",$T49*C49,IF(AND('School Information'!$B$10="Yes",'School Information'!$A$10=$B49),$S49*C49,$T49*C49)))</f>
        <v>Must Complete 'School Information' Tab</v>
      </c>
      <c r="V49" s="227">
        <v>206.0</v>
      </c>
      <c r="W49" s="227">
        <f>IF('Enrollment Projection'!$C$31&gt;0,$C49*V49,0)</f>
        <v>0</v>
      </c>
      <c r="X49" s="227">
        <v>9.0</v>
      </c>
      <c r="Y49" s="226" t="str">
        <f>IF('Enrollment Projection'!$C$32="","Must Complete 'Enrollment Projection' Tab",IF('Enrollment Projection'!$C$32="Yes",$C49*X49,0))</f>
        <v>Must Complete 'Enrollment Projection' Tab</v>
      </c>
      <c r="Z49" s="227">
        <v>14.0</v>
      </c>
      <c r="AA49" s="226" t="str">
        <f>IF('Enrollment Projection'!$C$34="","Must Complete 'Enrollment Projection' Tab",IF(AND('Enrollment Projection'!$C$34&gt;0,SUM('Enrollment Projection'!$B$17:$C$20)&gt;0),$C49*Z49,0))</f>
        <v>Must Complete 'Enrollment Projection' Tab</v>
      </c>
      <c r="AB49" s="227">
        <v>385.0</v>
      </c>
      <c r="AC49" s="226" t="str">
        <f>IF('Enrollment Projection'!$C$38="","Must Complete 'Enrollment Projection' Tab",IF('Enrollment Projection'!$C$38&gt;=0.4,$C49*AB49,0))</f>
        <v>Must Complete 'Enrollment Projection' Tab</v>
      </c>
      <c r="AD49" s="227">
        <v>64.0</v>
      </c>
      <c r="AE49" s="227">
        <f t="shared" si="3"/>
        <v>0</v>
      </c>
      <c r="AF49" s="223">
        <f>$C49*'Enrollment Projection'!$C$37</f>
        <v>0</v>
      </c>
      <c r="AG49" s="227">
        <v>126.0</v>
      </c>
      <c r="AH49" s="226" t="str">
        <f>IF('Enrollment Projection'!$C$37="","Must Complete 'Enrollment Projection' Tab",AF49*AG49)</f>
        <v>Must Complete 'Enrollment Projection' Tab</v>
      </c>
    </row>
    <row r="50" ht="25.5" customHeight="1">
      <c r="A50" s="280">
        <v>45.0</v>
      </c>
      <c r="B50" s="229" t="s">
        <v>283</v>
      </c>
      <c r="C50" s="230"/>
      <c r="D50" s="231">
        <v>2394.420884052818</v>
      </c>
      <c r="E50" s="232">
        <f t="shared" si="2"/>
        <v>0</v>
      </c>
      <c r="F50" s="233">
        <f>$C50*'Enrollment Projection'!$C$30</f>
        <v>0</v>
      </c>
      <c r="G50" s="231">
        <v>269.0401413256691</v>
      </c>
      <c r="H50" s="234" t="str">
        <f>IF('Enrollment Projection'!$C$30="","Must Complete 'Enrollment Projection' Tab",F50*G50)</f>
        <v>Must Complete 'Enrollment Projection' Tab</v>
      </c>
      <c r="I50" s="233">
        <f>$C50*'Enrollment Projection'!$C$34</f>
        <v>0</v>
      </c>
      <c r="J50" s="231">
        <v>73.37458399790975</v>
      </c>
      <c r="K50" s="234" t="str">
        <f>IF('Enrollment Projection'!$C$34="","Must Complete 'Enrollment Projection' Tab",I50*J50)</f>
        <v>Must Complete 'Enrollment Projection' Tab</v>
      </c>
      <c r="L50" s="233">
        <f>$C50*'Enrollment Projection'!$C$31</f>
        <v>0</v>
      </c>
      <c r="M50" s="231">
        <v>1834.3645999477437</v>
      </c>
      <c r="N50" s="234" t="str">
        <f>IF('Enrollment Projection'!$C$31="","Must Complete 'Enrollment Projection' Tab",L50*M50)</f>
        <v>Must Complete 'Enrollment Projection' Tab</v>
      </c>
      <c r="O50" s="233">
        <f>$C50*'Enrollment Projection'!$C$33</f>
        <v>0</v>
      </c>
      <c r="P50" s="231">
        <v>733.7458399790974</v>
      </c>
      <c r="Q50" s="234" t="str">
        <f>IF('Enrollment Projection'!$C$33="","Must Complete 'Enrollment Projection' Tab",O50*P50)</f>
        <v>Must Complete 'Enrollment Projection' Tab</v>
      </c>
      <c r="R50" s="234" t="str">
        <f>IF(OR('Enrollment Projection'!$C$30="",'Enrollment Projection'!$C$31="",'Enrollment Projection'!$C$33="",'Enrollment Projection'!$C$34=""),"Must Complete 'Enrollment Projection' Tab",IF('School Information'!$A$13="","Must Complete 'School Information' Tab",ROUND(E50+H50+K50+N50+Q50,0)))</f>
        <v>Must Complete 'Enrollment Projection' Tab</v>
      </c>
      <c r="S50" s="235">
        <v>13158.0</v>
      </c>
      <c r="T50" s="231">
        <v>14847.0</v>
      </c>
      <c r="U50" s="236" t="str">
        <f>IF(OR('School Information'!$A$10="",'School Information'!$B$10=""),"Must Complete 'School Information' Tab",IF('School Information'!$B$10="No",$T50*C50,IF(AND('School Information'!$B$10="Yes",'School Information'!$A$10=$B50),$S50*C50,$T50*C50)))</f>
        <v>Must Complete 'School Information' Tab</v>
      </c>
      <c r="V50" s="237">
        <v>201.0</v>
      </c>
      <c r="W50" s="237">
        <f>IF('Enrollment Projection'!$C$31&gt;0,$C50*V50,0)</f>
        <v>0</v>
      </c>
      <c r="X50" s="237">
        <v>6.0</v>
      </c>
      <c r="Y50" s="236" t="str">
        <f>IF('Enrollment Projection'!$C$32="","Must Complete 'Enrollment Projection' Tab",IF('Enrollment Projection'!$C$32="Yes",$C50*X50,0))</f>
        <v>Must Complete 'Enrollment Projection' Tab</v>
      </c>
      <c r="Z50" s="237">
        <v>2.0</v>
      </c>
      <c r="AA50" s="236" t="str">
        <f>IF('Enrollment Projection'!$C$34="","Must Complete 'Enrollment Projection' Tab",IF(AND('Enrollment Projection'!$C$34&gt;0,SUM('Enrollment Projection'!$B$17:$C$20)&gt;0),$C50*Z50,0))</f>
        <v>Must Complete 'Enrollment Projection' Tab</v>
      </c>
      <c r="AB50" s="237">
        <v>175.0</v>
      </c>
      <c r="AC50" s="236" t="str">
        <f>IF('Enrollment Projection'!$C$38="","Must Complete 'Enrollment Projection' Tab",IF('Enrollment Projection'!$C$38&gt;=0.4,$C50*AB50,0))</f>
        <v>Must Complete 'Enrollment Projection' Tab</v>
      </c>
      <c r="AD50" s="237">
        <v>51.0</v>
      </c>
      <c r="AE50" s="237">
        <f t="shared" si="3"/>
        <v>0</v>
      </c>
      <c r="AF50" s="233">
        <f>$C50*'Enrollment Projection'!$C$37</f>
        <v>0</v>
      </c>
      <c r="AG50" s="237">
        <v>126.0</v>
      </c>
      <c r="AH50" s="236" t="str">
        <f>IF('Enrollment Projection'!$C$37="","Must Complete 'Enrollment Projection' Tab",AF50*AG50)</f>
        <v>Must Complete 'Enrollment Projection' Tab</v>
      </c>
    </row>
    <row r="51" ht="25.5" customHeight="1">
      <c r="A51" s="278">
        <v>46.0</v>
      </c>
      <c r="B51" s="209" t="s">
        <v>284</v>
      </c>
      <c r="C51" s="210"/>
      <c r="D51" s="211">
        <v>5895.873042045989</v>
      </c>
      <c r="E51" s="212">
        <f t="shared" si="2"/>
        <v>0</v>
      </c>
      <c r="F51" s="213">
        <f>$C51*'Enrollment Projection'!$C$30</f>
        <v>0</v>
      </c>
      <c r="G51" s="211">
        <v>731.3099366658478</v>
      </c>
      <c r="H51" s="214" t="str">
        <f>IF('Enrollment Projection'!$C$30="","Must Complete 'Enrollment Projection' Tab",F51*G51)</f>
        <v>Must Complete 'Enrollment Projection' Tab</v>
      </c>
      <c r="I51" s="213">
        <f>$C51*'Enrollment Projection'!$C$34</f>
        <v>0</v>
      </c>
      <c r="J51" s="211">
        <v>199.4481645452312</v>
      </c>
      <c r="K51" s="214" t="str">
        <f>IF('Enrollment Projection'!$C$34="","Must Complete 'Enrollment Projection' Tab",I51*J51)</f>
        <v>Must Complete 'Enrollment Projection' Tab</v>
      </c>
      <c r="L51" s="213">
        <f>$C51*'Enrollment Projection'!$C$31</f>
        <v>0</v>
      </c>
      <c r="M51" s="211">
        <v>4986.204113630781</v>
      </c>
      <c r="N51" s="214" t="str">
        <f>IF('Enrollment Projection'!$C$31="","Must Complete 'Enrollment Projection' Tab",L51*M51)</f>
        <v>Must Complete 'Enrollment Projection' Tab</v>
      </c>
      <c r="O51" s="213">
        <f>$C51*'Enrollment Projection'!$C$33</f>
        <v>0</v>
      </c>
      <c r="P51" s="211">
        <v>1994.4816454523123</v>
      </c>
      <c r="Q51" s="214" t="str">
        <f>IF('Enrollment Projection'!$C$33="","Must Complete 'Enrollment Projection' Tab",O51*P51)</f>
        <v>Must Complete 'Enrollment Projection' Tab</v>
      </c>
      <c r="R51" s="214" t="str">
        <f>IF(OR('Enrollment Projection'!$C$30="",'Enrollment Projection'!$C$31="",'Enrollment Projection'!$C$33="",'Enrollment Projection'!$C$34=""),"Must Complete 'Enrollment Projection' Tab",IF('School Information'!$A$13="","Must Complete 'School Information' Tab",ROUND(E51+H51+K51+N51+Q51,0)))</f>
        <v>Must Complete 'Enrollment Projection' Tab</v>
      </c>
      <c r="S51" s="215">
        <v>2217.0</v>
      </c>
      <c r="T51" s="211">
        <v>3751.0</v>
      </c>
      <c r="U51" s="216" t="str">
        <f>IF(OR('School Information'!$A$10="",'School Information'!$B$10=""),"Must Complete 'School Information' Tab",IF('School Information'!$B$10="No",$T51*C51,IF(AND('School Information'!$B$10="Yes",'School Information'!$A$10=$B51),$S51*C51,$T51*C51)))</f>
        <v>Must Complete 'School Information' Tab</v>
      </c>
      <c r="V51" s="217">
        <v>255.0</v>
      </c>
      <c r="W51" s="217">
        <f>IF('Enrollment Projection'!$C$31&gt;0,$C51*V51,0)</f>
        <v>0</v>
      </c>
      <c r="X51" s="217">
        <v>13.0</v>
      </c>
      <c r="Y51" s="216" t="str">
        <f>IF('Enrollment Projection'!$C$32="","Must Complete 'Enrollment Projection' Tab",IF('Enrollment Projection'!$C$32="Yes",$C51*X51,0))</f>
        <v>Must Complete 'Enrollment Projection' Tab</v>
      </c>
      <c r="Z51" s="217">
        <v>38.0</v>
      </c>
      <c r="AA51" s="216" t="str">
        <f>IF('Enrollment Projection'!$C$34="","Must Complete 'Enrollment Projection' Tab",IF(AND('Enrollment Projection'!$C$34&gt;0,SUM('Enrollment Projection'!$B$17:$C$20)&gt;0),$C51*Z51,0))</f>
        <v>Must Complete 'Enrollment Projection' Tab</v>
      </c>
      <c r="AB51" s="217">
        <v>811.0</v>
      </c>
      <c r="AC51" s="216" t="str">
        <f>IF('Enrollment Projection'!$C$38="","Must Complete 'Enrollment Projection' Tab",IF('Enrollment Projection'!$C$38&gt;=0.4,$C51*AB51,0))</f>
        <v>Must Complete 'Enrollment Projection' Tab</v>
      </c>
      <c r="AD51" s="217">
        <v>84.0</v>
      </c>
      <c r="AE51" s="217">
        <f t="shared" si="3"/>
        <v>0</v>
      </c>
      <c r="AF51" s="213">
        <f>$C51*'Enrollment Projection'!$C$37</f>
        <v>0</v>
      </c>
      <c r="AG51" s="217">
        <v>126.0</v>
      </c>
      <c r="AH51" s="216" t="str">
        <f>IF('Enrollment Projection'!$C$37="","Must Complete 'Enrollment Projection' Tab",AF51*AG51)</f>
        <v>Must Complete 'Enrollment Projection' Tab</v>
      </c>
    </row>
    <row r="52" ht="25.5" customHeight="1">
      <c r="A52" s="279">
        <v>47.0</v>
      </c>
      <c r="B52" s="219" t="s">
        <v>285</v>
      </c>
      <c r="C52" s="220"/>
      <c r="D52" s="221">
        <v>2525.945915348927</v>
      </c>
      <c r="E52" s="222">
        <f t="shared" si="2"/>
        <v>0</v>
      </c>
      <c r="F52" s="223">
        <f>$C52*'Enrollment Projection'!$C$30</f>
        <v>0</v>
      </c>
      <c r="G52" s="221">
        <v>260.98893858606624</v>
      </c>
      <c r="H52" s="224" t="str">
        <f>IF('Enrollment Projection'!$C$30="","Must Complete 'Enrollment Projection' Tab",F52*G52)</f>
        <v>Must Complete 'Enrollment Projection' Tab</v>
      </c>
      <c r="I52" s="223">
        <f>$C52*'Enrollment Projection'!$C$34</f>
        <v>0</v>
      </c>
      <c r="J52" s="221">
        <v>71.17880143256352</v>
      </c>
      <c r="K52" s="224" t="str">
        <f>IF('Enrollment Projection'!$C$34="","Must Complete 'Enrollment Projection' Tab",I52*J52)</f>
        <v>Must Complete 'Enrollment Projection' Tab</v>
      </c>
      <c r="L52" s="223">
        <f>$C52*'Enrollment Projection'!$C$31</f>
        <v>0</v>
      </c>
      <c r="M52" s="221">
        <v>1779.470035814088</v>
      </c>
      <c r="N52" s="224" t="str">
        <f>IF('Enrollment Projection'!$C$31="","Must Complete 'Enrollment Projection' Tab",L52*M52)</f>
        <v>Must Complete 'Enrollment Projection' Tab</v>
      </c>
      <c r="O52" s="223">
        <f>$C52*'Enrollment Projection'!$C$33</f>
        <v>0</v>
      </c>
      <c r="P52" s="221">
        <v>711.7880143256351</v>
      </c>
      <c r="Q52" s="224" t="str">
        <f>IF('Enrollment Projection'!$C$33="","Must Complete 'Enrollment Projection' Tab",O52*P52)</f>
        <v>Must Complete 'Enrollment Projection' Tab</v>
      </c>
      <c r="R52" s="224" t="str">
        <f>IF(OR('Enrollment Projection'!$C$30="",'Enrollment Projection'!$C$31="",'Enrollment Projection'!$C$33="",'Enrollment Projection'!$C$34=""),"Must Complete 'Enrollment Projection' Tab",IF('School Information'!$A$13="","Must Complete 'School Information' Tab",ROUND(E52+H52+K52+N52+Q52,0)))</f>
        <v>Must Complete 'Enrollment Projection' Tab</v>
      </c>
      <c r="S52" s="225">
        <v>13769.0</v>
      </c>
      <c r="T52" s="221">
        <v>15117.0</v>
      </c>
      <c r="U52" s="226" t="str">
        <f>IF(OR('School Information'!$A$10="",'School Information'!$B$10=""),"Must Complete 'School Information' Tab",IF('School Information'!$B$10="No",$T52*C52,IF(AND('School Information'!$B$10="Yes",'School Information'!$A$10=$B52),$S52*C52,$T52*C52)))</f>
        <v>Must Complete 'School Information' Tab</v>
      </c>
      <c r="V52" s="227">
        <v>219.0</v>
      </c>
      <c r="W52" s="227">
        <f>IF('Enrollment Projection'!$C$31&gt;0,$C52*V52,0)</f>
        <v>0</v>
      </c>
      <c r="X52" s="227">
        <v>9.0</v>
      </c>
      <c r="Y52" s="226" t="str">
        <f>IF('Enrollment Projection'!$C$32="","Must Complete 'Enrollment Projection' Tab",IF('Enrollment Projection'!$C$32="Yes",$C52*X52,0))</f>
        <v>Must Complete 'Enrollment Projection' Tab</v>
      </c>
      <c r="Z52" s="227">
        <v>24.0</v>
      </c>
      <c r="AA52" s="226" t="str">
        <f>IF('Enrollment Projection'!$C$34="","Must Complete 'Enrollment Projection' Tab",IF(AND('Enrollment Projection'!$C$34&gt;0,SUM('Enrollment Projection'!$B$17:$C$20)&gt;0),$C52*Z52,0))</f>
        <v>Must Complete 'Enrollment Projection' Tab</v>
      </c>
      <c r="AB52" s="227">
        <v>283.0</v>
      </c>
      <c r="AC52" s="226" t="str">
        <f>IF('Enrollment Projection'!$C$38="","Must Complete 'Enrollment Projection' Tab",IF('Enrollment Projection'!$C$38&gt;=0.4,$C52*AB52,0))</f>
        <v>Must Complete 'Enrollment Projection' Tab</v>
      </c>
      <c r="AD52" s="227">
        <v>53.0</v>
      </c>
      <c r="AE52" s="227">
        <f t="shared" si="3"/>
        <v>0</v>
      </c>
      <c r="AF52" s="223">
        <f>$C52*'Enrollment Projection'!$C$37</f>
        <v>0</v>
      </c>
      <c r="AG52" s="227">
        <v>126.0</v>
      </c>
      <c r="AH52" s="226" t="str">
        <f>IF('Enrollment Projection'!$C$37="","Must Complete 'Enrollment Projection' Tab",AF52*AG52)</f>
        <v>Must Complete 'Enrollment Projection' Tab</v>
      </c>
    </row>
    <row r="53" ht="25.5" customHeight="1">
      <c r="A53" s="279">
        <v>48.0</v>
      </c>
      <c r="B53" s="219" t="s">
        <v>286</v>
      </c>
      <c r="C53" s="220"/>
      <c r="D53" s="221">
        <v>3872.9902068417914</v>
      </c>
      <c r="E53" s="222">
        <f t="shared" si="2"/>
        <v>0</v>
      </c>
      <c r="F53" s="223">
        <f>$C53*'Enrollment Projection'!$C$30</f>
        <v>0</v>
      </c>
      <c r="G53" s="221">
        <v>502.9735922941848</v>
      </c>
      <c r="H53" s="224" t="str">
        <f>IF('Enrollment Projection'!$C$30="","Must Complete 'Enrollment Projection' Tab",F53*G53)</f>
        <v>Must Complete 'Enrollment Projection' Tab</v>
      </c>
      <c r="I53" s="223">
        <f>$C53*'Enrollment Projection'!$C$34</f>
        <v>0</v>
      </c>
      <c r="J53" s="221">
        <v>137.17461608023223</v>
      </c>
      <c r="K53" s="224" t="str">
        <f>IF('Enrollment Projection'!$C$34="","Must Complete 'Enrollment Projection' Tab",I53*J53)</f>
        <v>Must Complete 'Enrollment Projection' Tab</v>
      </c>
      <c r="L53" s="223">
        <f>$C53*'Enrollment Projection'!$C$31</f>
        <v>0</v>
      </c>
      <c r="M53" s="221">
        <v>3429.365402005805</v>
      </c>
      <c r="N53" s="224" t="str">
        <f>IF('Enrollment Projection'!$C$31="","Must Complete 'Enrollment Projection' Tab",L53*M53)</f>
        <v>Must Complete 'Enrollment Projection' Tab</v>
      </c>
      <c r="O53" s="223">
        <f>$C53*'Enrollment Projection'!$C$33</f>
        <v>0</v>
      </c>
      <c r="P53" s="221">
        <v>1371.7461608023218</v>
      </c>
      <c r="Q53" s="224" t="str">
        <f>IF('Enrollment Projection'!$C$33="","Must Complete 'Enrollment Projection' Tab",O53*P53)</f>
        <v>Must Complete 'Enrollment Projection' Tab</v>
      </c>
      <c r="R53" s="224" t="str">
        <f>IF(OR('Enrollment Projection'!$C$30="",'Enrollment Projection'!$C$31="",'Enrollment Projection'!$C$33="",'Enrollment Projection'!$C$34=""),"Must Complete 'Enrollment Projection' Tab",IF('School Information'!$A$13="","Must Complete 'School Information' Tab",ROUND(E53+H53+K53+N53+Q53,0)))</f>
        <v>Must Complete 'Enrollment Projection' Tab</v>
      </c>
      <c r="S53" s="225">
        <v>9784.0</v>
      </c>
      <c r="T53" s="221">
        <v>12572.0</v>
      </c>
      <c r="U53" s="226" t="str">
        <f>IF(OR('School Information'!$A$10="",'School Information'!$B$10=""),"Must Complete 'School Information' Tab",IF('School Information'!$B$10="No",$T53*C53,IF(AND('School Information'!$B$10="Yes",'School Information'!$A$10=$B53),$S53*C53,$T53*C53)))</f>
        <v>Must Complete 'School Information' Tab</v>
      </c>
      <c r="V53" s="227">
        <v>212.0</v>
      </c>
      <c r="W53" s="227">
        <f>IF('Enrollment Projection'!$C$31&gt;0,$C53*V53,0)</f>
        <v>0</v>
      </c>
      <c r="X53" s="227">
        <v>9.0</v>
      </c>
      <c r="Y53" s="226" t="str">
        <f>IF('Enrollment Projection'!$C$32="","Must Complete 'Enrollment Projection' Tab",IF('Enrollment Projection'!$C$32="Yes",$C53*X53,0))</f>
        <v>Must Complete 'Enrollment Projection' Tab</v>
      </c>
      <c r="Z53" s="227">
        <v>27.0</v>
      </c>
      <c r="AA53" s="226" t="str">
        <f>IF('Enrollment Projection'!$C$34="","Must Complete 'Enrollment Projection' Tab",IF(AND('Enrollment Projection'!$C$34&gt;0,SUM('Enrollment Projection'!$B$17:$C$20)&gt;0),$C53*Z53,0))</f>
        <v>Must Complete 'Enrollment Projection' Tab</v>
      </c>
      <c r="AB53" s="227">
        <v>358.0</v>
      </c>
      <c r="AC53" s="226" t="str">
        <f>IF('Enrollment Projection'!$C$38="","Must Complete 'Enrollment Projection' Tab",IF('Enrollment Projection'!$C$38&gt;=0.4,$C53*AB53,0))</f>
        <v>Must Complete 'Enrollment Projection' Tab</v>
      </c>
      <c r="AD53" s="227">
        <v>55.0</v>
      </c>
      <c r="AE53" s="227">
        <f t="shared" si="3"/>
        <v>0</v>
      </c>
      <c r="AF53" s="223">
        <f>$C53*'Enrollment Projection'!$C$37</f>
        <v>0</v>
      </c>
      <c r="AG53" s="227">
        <v>126.0</v>
      </c>
      <c r="AH53" s="226" t="str">
        <f>IF('Enrollment Projection'!$C$37="","Must Complete 'Enrollment Projection' Tab",AF53*AG53)</f>
        <v>Must Complete 'Enrollment Projection' Tab</v>
      </c>
    </row>
    <row r="54" ht="25.5" customHeight="1">
      <c r="A54" s="279">
        <v>49.0</v>
      </c>
      <c r="B54" s="219" t="s">
        <v>287</v>
      </c>
      <c r="C54" s="220"/>
      <c r="D54" s="221">
        <v>4834.63895375634</v>
      </c>
      <c r="E54" s="222">
        <f t="shared" si="2"/>
        <v>0</v>
      </c>
      <c r="F54" s="223">
        <f>$C54*'Enrollment Projection'!$C$30</f>
        <v>0</v>
      </c>
      <c r="G54" s="221">
        <v>658.3549298454637</v>
      </c>
      <c r="H54" s="224" t="str">
        <f>IF('Enrollment Projection'!$C$30="","Must Complete 'Enrollment Projection' Tab",F54*G54)</f>
        <v>Must Complete 'Enrollment Projection' Tab</v>
      </c>
      <c r="I54" s="223">
        <f>$C54*'Enrollment Projection'!$C$34</f>
        <v>0</v>
      </c>
      <c r="J54" s="221">
        <v>179.5513445033083</v>
      </c>
      <c r="K54" s="224" t="str">
        <f>IF('Enrollment Projection'!$C$34="","Must Complete 'Enrollment Projection' Tab",I54*J54)</f>
        <v>Must Complete 'Enrollment Projection' Tab</v>
      </c>
      <c r="L54" s="223">
        <f>$C54*'Enrollment Projection'!$C$31</f>
        <v>0</v>
      </c>
      <c r="M54" s="221">
        <v>4488.783612582707</v>
      </c>
      <c r="N54" s="224" t="str">
        <f>IF('Enrollment Projection'!$C$31="","Must Complete 'Enrollment Projection' Tab",L54*M54)</f>
        <v>Must Complete 'Enrollment Projection' Tab</v>
      </c>
      <c r="O54" s="223">
        <f>$C54*'Enrollment Projection'!$C$33</f>
        <v>0</v>
      </c>
      <c r="P54" s="221">
        <v>1795.5134450330825</v>
      </c>
      <c r="Q54" s="224" t="str">
        <f>IF('Enrollment Projection'!$C$33="","Must Complete 'Enrollment Projection' Tab",O54*P54)</f>
        <v>Must Complete 'Enrollment Projection' Tab</v>
      </c>
      <c r="R54" s="224" t="str">
        <f>IF(OR('Enrollment Projection'!$C$30="",'Enrollment Projection'!$C$31="",'Enrollment Projection'!$C$33="",'Enrollment Projection'!$C$34=""),"Must Complete 'Enrollment Projection' Tab",IF('School Information'!$A$13="","Must Complete 'School Information' Tab",ROUND(E54+H54+K54+N54+Q54,0)))</f>
        <v>Must Complete 'Enrollment Projection' Tab</v>
      </c>
      <c r="S54" s="225">
        <v>3445.0</v>
      </c>
      <c r="T54" s="221">
        <v>3445.0</v>
      </c>
      <c r="U54" s="226" t="str">
        <f>IF(OR('School Information'!$A$10="",'School Information'!$B$10=""),"Must Complete 'School Information' Tab",IF('School Information'!$B$10="No",$T54*C54,IF(AND('School Information'!$B$10="Yes",'School Information'!$A$10=$B54),$S54*C54,$T54*C54)))</f>
        <v>Must Complete 'School Information' Tab</v>
      </c>
      <c r="V54" s="227">
        <v>222.0</v>
      </c>
      <c r="W54" s="227">
        <f>IF('Enrollment Projection'!$C$31&gt;0,$C54*V54,0)</f>
        <v>0</v>
      </c>
      <c r="X54" s="227">
        <v>8.0</v>
      </c>
      <c r="Y54" s="226" t="str">
        <f>IF('Enrollment Projection'!$C$32="","Must Complete 'Enrollment Projection' Tab",IF('Enrollment Projection'!$C$32="Yes",$C54*X54,0))</f>
        <v>Must Complete 'Enrollment Projection' Tab</v>
      </c>
      <c r="Z54" s="227">
        <v>7.0</v>
      </c>
      <c r="AA54" s="226" t="str">
        <f>IF('Enrollment Projection'!$C$34="","Must Complete 'Enrollment Projection' Tab",IF(AND('Enrollment Projection'!$C$34&gt;0,SUM('Enrollment Projection'!$B$17:$C$20)&gt;0),$C54*Z54,0))</f>
        <v>Must Complete 'Enrollment Projection' Tab</v>
      </c>
      <c r="AB54" s="227">
        <v>552.0</v>
      </c>
      <c r="AC54" s="226" t="str">
        <f>IF('Enrollment Projection'!$C$38="","Must Complete 'Enrollment Projection' Tab",IF('Enrollment Projection'!$C$38&gt;=0.4,$C54*AB54,0))</f>
        <v>Must Complete 'Enrollment Projection' Tab</v>
      </c>
      <c r="AD54" s="227">
        <v>60.0</v>
      </c>
      <c r="AE54" s="227">
        <f t="shared" si="3"/>
        <v>0</v>
      </c>
      <c r="AF54" s="223">
        <f>$C54*'Enrollment Projection'!$C$37</f>
        <v>0</v>
      </c>
      <c r="AG54" s="227">
        <v>126.0</v>
      </c>
      <c r="AH54" s="226" t="str">
        <f>IF('Enrollment Projection'!$C$37="","Must Complete 'Enrollment Projection' Tab",AF54*AG54)</f>
        <v>Must Complete 'Enrollment Projection' Tab</v>
      </c>
    </row>
    <row r="55" ht="25.5" customHeight="1">
      <c r="A55" s="280">
        <v>50.0</v>
      </c>
      <c r="B55" s="229" t="s">
        <v>288</v>
      </c>
      <c r="C55" s="230"/>
      <c r="D55" s="231">
        <v>4707.275022586326</v>
      </c>
      <c r="E55" s="232">
        <f t="shared" si="2"/>
        <v>0</v>
      </c>
      <c r="F55" s="233">
        <f>$C55*'Enrollment Projection'!$C$30</f>
        <v>0</v>
      </c>
      <c r="G55" s="231">
        <v>638.6904652361037</v>
      </c>
      <c r="H55" s="234" t="str">
        <f>IF('Enrollment Projection'!$C$30="","Must Complete 'Enrollment Projection' Tab",F55*G55)</f>
        <v>Must Complete 'Enrollment Projection' Tab</v>
      </c>
      <c r="I55" s="233">
        <f>$C55*'Enrollment Projection'!$C$34</f>
        <v>0</v>
      </c>
      <c r="J55" s="231">
        <v>174.18830870075553</v>
      </c>
      <c r="K55" s="234" t="str">
        <f>IF('Enrollment Projection'!$C$34="","Must Complete 'Enrollment Projection' Tab",I55*J55)</f>
        <v>Must Complete 'Enrollment Projection' Tab</v>
      </c>
      <c r="L55" s="233">
        <f>$C55*'Enrollment Projection'!$C$31</f>
        <v>0</v>
      </c>
      <c r="M55" s="231">
        <v>4354.707717518888</v>
      </c>
      <c r="N55" s="234" t="str">
        <f>IF('Enrollment Projection'!$C$31="","Must Complete 'Enrollment Projection' Tab",L55*M55)</f>
        <v>Must Complete 'Enrollment Projection' Tab</v>
      </c>
      <c r="O55" s="233">
        <f>$C55*'Enrollment Projection'!$C$33</f>
        <v>0</v>
      </c>
      <c r="P55" s="231">
        <v>1741.883087007555</v>
      </c>
      <c r="Q55" s="234" t="str">
        <f>IF('Enrollment Projection'!$C$33="","Must Complete 'Enrollment Projection' Tab",O55*P55)</f>
        <v>Must Complete 'Enrollment Projection' Tab</v>
      </c>
      <c r="R55" s="234" t="str">
        <f>IF(OR('Enrollment Projection'!$C$30="",'Enrollment Projection'!$C$31="",'Enrollment Projection'!$C$33="",'Enrollment Projection'!$C$34=""),"Must Complete 'Enrollment Projection' Tab",IF('School Information'!$A$13="","Must Complete 'School Information' Tab",ROUND(E55+H55+K55+N55+Q55,0)))</f>
        <v>Must Complete 'Enrollment Projection' Tab</v>
      </c>
      <c r="S55" s="235">
        <v>3187.0</v>
      </c>
      <c r="T55" s="231">
        <v>4362.0</v>
      </c>
      <c r="U55" s="236" t="str">
        <f>IF(OR('School Information'!$A$10="",'School Information'!$B$10=""),"Must Complete 'School Information' Tab",IF('School Information'!$B$10="No",$T55*C55,IF(AND('School Information'!$B$10="Yes",'School Information'!$A$10=$B55),$S55*C55,$T55*C55)))</f>
        <v>Must Complete 'School Information' Tab</v>
      </c>
      <c r="V55" s="237">
        <v>213.0</v>
      </c>
      <c r="W55" s="237">
        <f>IF('Enrollment Projection'!$C$31&gt;0,$C55*V55,0)</f>
        <v>0</v>
      </c>
      <c r="X55" s="237">
        <v>6.0</v>
      </c>
      <c r="Y55" s="236" t="str">
        <f>IF('Enrollment Projection'!$C$32="","Must Complete 'Enrollment Projection' Tab",IF('Enrollment Projection'!$C$32="Yes",$C55*X55,0))</f>
        <v>Must Complete 'Enrollment Projection' Tab</v>
      </c>
      <c r="Z55" s="237">
        <v>16.0</v>
      </c>
      <c r="AA55" s="236" t="str">
        <f>IF('Enrollment Projection'!$C$34="","Must Complete 'Enrollment Projection' Tab",IF(AND('Enrollment Projection'!$C$34&gt;0,SUM('Enrollment Projection'!$B$17:$C$20)&gt;0),$C55*Z55,0))</f>
        <v>Must Complete 'Enrollment Projection' Tab</v>
      </c>
      <c r="AB55" s="237">
        <v>410.0</v>
      </c>
      <c r="AC55" s="236" t="str">
        <f>IF('Enrollment Projection'!$C$38="","Must Complete 'Enrollment Projection' Tab",IF('Enrollment Projection'!$C$38&gt;=0.4,$C55*AB55,0))</f>
        <v>Must Complete 'Enrollment Projection' Tab</v>
      </c>
      <c r="AD55" s="237">
        <v>62.0</v>
      </c>
      <c r="AE55" s="237">
        <f t="shared" si="3"/>
        <v>0</v>
      </c>
      <c r="AF55" s="233">
        <f>$C55*'Enrollment Projection'!$C$37</f>
        <v>0</v>
      </c>
      <c r="AG55" s="237">
        <v>126.0</v>
      </c>
      <c r="AH55" s="236" t="str">
        <f>IF('Enrollment Projection'!$C$37="","Must Complete 'Enrollment Projection' Tab",AF55*AG55)</f>
        <v>Must Complete 'Enrollment Projection' Tab</v>
      </c>
    </row>
    <row r="56" ht="25.5" customHeight="1">
      <c r="A56" s="278">
        <v>51.0</v>
      </c>
      <c r="B56" s="209" t="s">
        <v>289</v>
      </c>
      <c r="C56" s="210"/>
      <c r="D56" s="211">
        <v>4695.695585059897</v>
      </c>
      <c r="E56" s="212">
        <f t="shared" si="2"/>
        <v>0</v>
      </c>
      <c r="F56" s="213">
        <f>$C56*'Enrollment Projection'!$C$30</f>
        <v>0</v>
      </c>
      <c r="G56" s="211">
        <v>618.9389976118899</v>
      </c>
      <c r="H56" s="214" t="str">
        <f>IF('Enrollment Projection'!$C$30="","Must Complete 'Enrollment Projection' Tab",F56*G56)</f>
        <v>Must Complete 'Enrollment Projection' Tab</v>
      </c>
      <c r="I56" s="213">
        <f>$C56*'Enrollment Projection'!$C$34</f>
        <v>0</v>
      </c>
      <c r="J56" s="211">
        <v>168.80154480324273</v>
      </c>
      <c r="K56" s="214" t="str">
        <f>IF('Enrollment Projection'!$C$34="","Must Complete 'Enrollment Projection' Tab",I56*J56)</f>
        <v>Must Complete 'Enrollment Projection' Tab</v>
      </c>
      <c r="L56" s="213">
        <f>$C56*'Enrollment Projection'!$C$31</f>
        <v>0</v>
      </c>
      <c r="M56" s="211">
        <v>4220.038620081068</v>
      </c>
      <c r="N56" s="214" t="str">
        <f>IF('Enrollment Projection'!$C$31="","Must Complete 'Enrollment Projection' Tab",L56*M56)</f>
        <v>Must Complete 'Enrollment Projection' Tab</v>
      </c>
      <c r="O56" s="213">
        <f>$C56*'Enrollment Projection'!$C$33</f>
        <v>0</v>
      </c>
      <c r="P56" s="211">
        <v>1688.0154480324272</v>
      </c>
      <c r="Q56" s="214" t="str">
        <f>IF('Enrollment Projection'!$C$33="","Must Complete 'Enrollment Projection' Tab",O56*P56)</f>
        <v>Must Complete 'Enrollment Projection' Tab</v>
      </c>
      <c r="R56" s="214" t="str">
        <f>IF(OR('Enrollment Projection'!$C$30="",'Enrollment Projection'!$C$31="",'Enrollment Projection'!$C$33="",'Enrollment Projection'!$C$34=""),"Must Complete 'Enrollment Projection' Tab",IF('School Information'!$A$13="","Must Complete 'School Information' Tab",ROUND(E56+H56+K56+N56+Q56,0)))</f>
        <v>Must Complete 'Enrollment Projection' Tab</v>
      </c>
      <c r="S56" s="215">
        <v>5166.0</v>
      </c>
      <c r="T56" s="211">
        <v>5650.0</v>
      </c>
      <c r="U56" s="216" t="str">
        <f>IF(OR('School Information'!$A$10="",'School Information'!$B$10=""),"Must Complete 'School Information' Tab",IF('School Information'!$B$10="No",$T56*C56,IF(AND('School Information'!$B$10="Yes",'School Information'!$A$10=$B56),$S56*C56,$T56*C56)))</f>
        <v>Must Complete 'School Information' Tab</v>
      </c>
      <c r="V56" s="217">
        <v>230.0</v>
      </c>
      <c r="W56" s="217">
        <f>IF('Enrollment Projection'!$C$31&gt;0,$C56*V56,0)</f>
        <v>0</v>
      </c>
      <c r="X56" s="217">
        <v>7.0</v>
      </c>
      <c r="Y56" s="216" t="str">
        <f>IF('Enrollment Projection'!$C$32="","Must Complete 'Enrollment Projection' Tab",IF('Enrollment Projection'!$C$32="Yes",$C56*X56,0))</f>
        <v>Must Complete 'Enrollment Projection' Tab</v>
      </c>
      <c r="Z56" s="217">
        <v>48.0</v>
      </c>
      <c r="AA56" s="216" t="str">
        <f>IF('Enrollment Projection'!$C$34="","Must Complete 'Enrollment Projection' Tab",IF(AND('Enrollment Projection'!$C$34&gt;0,SUM('Enrollment Projection'!$B$17:$C$20)&gt;0),$C56*Z56,0))</f>
        <v>Must Complete 'Enrollment Projection' Tab</v>
      </c>
      <c r="AB56" s="217">
        <v>411.0</v>
      </c>
      <c r="AC56" s="216" t="str">
        <f>IF('Enrollment Projection'!$C$38="","Must Complete 'Enrollment Projection' Tab",IF('Enrollment Projection'!$C$38&gt;=0.4,$C56*AB56,0))</f>
        <v>Must Complete 'Enrollment Projection' Tab</v>
      </c>
      <c r="AD56" s="217">
        <v>64.0</v>
      </c>
      <c r="AE56" s="217">
        <f t="shared" si="3"/>
        <v>0</v>
      </c>
      <c r="AF56" s="213">
        <f>$C56*'Enrollment Projection'!$C$37</f>
        <v>0</v>
      </c>
      <c r="AG56" s="217">
        <v>126.0</v>
      </c>
      <c r="AH56" s="216" t="str">
        <f>IF('Enrollment Projection'!$C$37="","Must Complete 'Enrollment Projection' Tab",AF56*AG56)</f>
        <v>Must Complete 'Enrollment Projection' Tab</v>
      </c>
    </row>
    <row r="57" ht="25.5" customHeight="1">
      <c r="A57" s="279">
        <v>52.0</v>
      </c>
      <c r="B57" s="219" t="s">
        <v>290</v>
      </c>
      <c r="C57" s="220"/>
      <c r="D57" s="221">
        <v>4363.6319554066085</v>
      </c>
      <c r="E57" s="222">
        <f t="shared" si="2"/>
        <v>0</v>
      </c>
      <c r="F57" s="223">
        <f>$C57*'Enrollment Projection'!$C$30</f>
        <v>0</v>
      </c>
      <c r="G57" s="221">
        <v>589.2887888803152</v>
      </c>
      <c r="H57" s="224" t="str">
        <f>IF('Enrollment Projection'!$C$30="","Must Complete 'Enrollment Projection' Tab",F57*G57)</f>
        <v>Must Complete 'Enrollment Projection' Tab</v>
      </c>
      <c r="I57" s="223">
        <f>$C57*'Enrollment Projection'!$C$34</f>
        <v>0</v>
      </c>
      <c r="J57" s="221">
        <v>160.71512424008597</v>
      </c>
      <c r="K57" s="224" t="str">
        <f>IF('Enrollment Projection'!$C$34="","Must Complete 'Enrollment Projection' Tab",I57*J57)</f>
        <v>Must Complete 'Enrollment Projection' Tab</v>
      </c>
      <c r="L57" s="223">
        <f>$C57*'Enrollment Projection'!$C$31</f>
        <v>0</v>
      </c>
      <c r="M57" s="221">
        <v>4017.8781060021497</v>
      </c>
      <c r="N57" s="224" t="str">
        <f>IF('Enrollment Projection'!$C$31="","Must Complete 'Enrollment Projection' Tab",L57*M57)</f>
        <v>Must Complete 'Enrollment Projection' Tab</v>
      </c>
      <c r="O57" s="223">
        <f>$C57*'Enrollment Projection'!$C$33</f>
        <v>0</v>
      </c>
      <c r="P57" s="221">
        <v>1607.1512424008597</v>
      </c>
      <c r="Q57" s="224" t="str">
        <f>IF('Enrollment Projection'!$C$33="","Must Complete 'Enrollment Projection' Tab",O57*P57)</f>
        <v>Must Complete 'Enrollment Projection' Tab</v>
      </c>
      <c r="R57" s="224" t="str">
        <f>IF(OR('Enrollment Projection'!$C$30="",'Enrollment Projection'!$C$31="",'Enrollment Projection'!$C$33="",'Enrollment Projection'!$C$34=""),"Must Complete 'Enrollment Projection' Tab",IF('School Information'!$A$13="","Must Complete 'School Information' Tab",ROUND(E57+H57+K57+N57+Q57,0)))</f>
        <v>Must Complete 'Enrollment Projection' Tab</v>
      </c>
      <c r="S57" s="225">
        <v>6792.0</v>
      </c>
      <c r="T57" s="221">
        <v>7661.0</v>
      </c>
      <c r="U57" s="226" t="str">
        <f>IF(OR('School Information'!$A$10="",'School Information'!$B$10=""),"Must Complete 'School Information' Tab",IF('School Information'!$B$10="No",$T57*C57,IF(AND('School Information'!$B$10="Yes",'School Information'!$A$10=$B57),$S57*C57,$T57*C57)))</f>
        <v>Must Complete 'School Information' Tab</v>
      </c>
      <c r="V57" s="227">
        <v>227.0</v>
      </c>
      <c r="W57" s="227">
        <f>IF('Enrollment Projection'!$C$31&gt;0,$C57*V57,0)</f>
        <v>0</v>
      </c>
      <c r="X57" s="227">
        <v>5.0</v>
      </c>
      <c r="Y57" s="226" t="str">
        <f>IF('Enrollment Projection'!$C$32="","Must Complete 'Enrollment Projection' Tab",IF('Enrollment Projection'!$C$32="Yes",$C57*X57,0))</f>
        <v>Must Complete 'Enrollment Projection' Tab</v>
      </c>
      <c r="Z57" s="227">
        <v>6.0</v>
      </c>
      <c r="AA57" s="226" t="str">
        <f>IF('Enrollment Projection'!$C$34="","Must Complete 'Enrollment Projection' Tab",IF(AND('Enrollment Projection'!$C$34&gt;0,SUM('Enrollment Projection'!$B$17:$C$20)&gt;0),$C57*Z57,0))</f>
        <v>Must Complete 'Enrollment Projection' Tab</v>
      </c>
      <c r="AB57" s="227">
        <v>186.0</v>
      </c>
      <c r="AC57" s="226" t="str">
        <f>IF('Enrollment Projection'!$C$38="","Must Complete 'Enrollment Projection' Tab",IF('Enrollment Projection'!$C$38&gt;=0.4,$C57*AB57,0))</f>
        <v>Must Complete 'Enrollment Projection' Tab</v>
      </c>
      <c r="AD57" s="227">
        <v>43.0</v>
      </c>
      <c r="AE57" s="227">
        <f t="shared" si="3"/>
        <v>0</v>
      </c>
      <c r="AF57" s="223">
        <f>$C57*'Enrollment Projection'!$C$37</f>
        <v>0</v>
      </c>
      <c r="AG57" s="227">
        <v>126.0</v>
      </c>
      <c r="AH57" s="226" t="str">
        <f>IF('Enrollment Projection'!$C$37="","Must Complete 'Enrollment Projection' Tab",AF57*AG57)</f>
        <v>Must Complete 'Enrollment Projection' Tab</v>
      </c>
    </row>
    <row r="58" ht="25.5" customHeight="1">
      <c r="A58" s="279">
        <v>53.0</v>
      </c>
      <c r="B58" s="219" t="s">
        <v>291</v>
      </c>
      <c r="C58" s="220"/>
      <c r="D58" s="221">
        <v>5079.88316420138</v>
      </c>
      <c r="E58" s="222">
        <f t="shared" si="2"/>
        <v>0</v>
      </c>
      <c r="F58" s="223">
        <f>$C58*'Enrollment Projection'!$C$30</f>
        <v>0</v>
      </c>
      <c r="G58" s="221">
        <v>672.8626568196607</v>
      </c>
      <c r="H58" s="224" t="str">
        <f>IF('Enrollment Projection'!$C$30="","Must Complete 'Enrollment Projection' Tab",F58*G58)</f>
        <v>Must Complete 'Enrollment Projection' Tab</v>
      </c>
      <c r="I58" s="223">
        <f>$C58*'Enrollment Projection'!$C$34</f>
        <v>0</v>
      </c>
      <c r="J58" s="221">
        <v>183.50799731445292</v>
      </c>
      <c r="K58" s="224" t="str">
        <f>IF('Enrollment Projection'!$C$34="","Must Complete 'Enrollment Projection' Tab",I58*J58)</f>
        <v>Must Complete 'Enrollment Projection' Tab</v>
      </c>
      <c r="L58" s="223">
        <f>$C58*'Enrollment Projection'!$C$31</f>
        <v>0</v>
      </c>
      <c r="M58" s="221">
        <v>4587.699932861323</v>
      </c>
      <c r="N58" s="224" t="str">
        <f>IF('Enrollment Projection'!$C$31="","Must Complete 'Enrollment Projection' Tab",L58*M58)</f>
        <v>Must Complete 'Enrollment Projection' Tab</v>
      </c>
      <c r="O58" s="223">
        <f>$C58*'Enrollment Projection'!$C$33</f>
        <v>0</v>
      </c>
      <c r="P58" s="221">
        <v>1835.0799731445293</v>
      </c>
      <c r="Q58" s="224" t="str">
        <f>IF('Enrollment Projection'!$C$33="","Must Complete 'Enrollment Projection' Tab",O58*P58)</f>
        <v>Must Complete 'Enrollment Projection' Tab</v>
      </c>
      <c r="R58" s="224" t="str">
        <f>IF(OR('Enrollment Projection'!$C$30="",'Enrollment Projection'!$C$31="",'Enrollment Projection'!$C$33="",'Enrollment Projection'!$C$34=""),"Must Complete 'Enrollment Projection' Tab",IF('School Information'!$A$13="","Must Complete 'School Information' Tab",ROUND(E58+H58+K58+N58+Q58,0)))</f>
        <v>Must Complete 'Enrollment Projection' Tab</v>
      </c>
      <c r="S58" s="225">
        <v>3654.0</v>
      </c>
      <c r="T58" s="221">
        <v>4407.0</v>
      </c>
      <c r="U58" s="226" t="str">
        <f>IF(OR('School Information'!$A$10="",'School Information'!$B$10=""),"Must Complete 'School Information' Tab",IF('School Information'!$B$10="No",$T58*C58,IF(AND('School Information'!$B$10="Yes",'School Information'!$A$10=$B58),$S58*C58,$T58*C58)))</f>
        <v>Must Complete 'School Information' Tab</v>
      </c>
      <c r="V58" s="227">
        <v>213.0</v>
      </c>
      <c r="W58" s="227">
        <f>IF('Enrollment Projection'!$C$31&gt;0,$C58*V58,0)</f>
        <v>0</v>
      </c>
      <c r="X58" s="227">
        <v>6.0</v>
      </c>
      <c r="Y58" s="226" t="str">
        <f>IF('Enrollment Projection'!$C$32="","Must Complete 'Enrollment Projection' Tab",IF('Enrollment Projection'!$C$32="Yes",$C58*X58,0))</f>
        <v>Must Complete 'Enrollment Projection' Tab</v>
      </c>
      <c r="Z58" s="227">
        <v>0.0</v>
      </c>
      <c r="AA58" s="226" t="str">
        <f>IF('Enrollment Projection'!$C$34="","Must Complete 'Enrollment Projection' Tab",IF(AND('Enrollment Projection'!$C$34&gt;0,SUM('Enrollment Projection'!$B$17:$C$20)&gt;0),$C58*Z58,0))</f>
        <v>Must Complete 'Enrollment Projection' Tab</v>
      </c>
      <c r="AB58" s="227">
        <v>431.0</v>
      </c>
      <c r="AC58" s="226" t="str">
        <f>IF('Enrollment Projection'!$C$38="","Must Complete 'Enrollment Projection' Tab",IF('Enrollment Projection'!$C$38&gt;=0.4,$C58*AB58,0))</f>
        <v>Must Complete 'Enrollment Projection' Tab</v>
      </c>
      <c r="AD58" s="227">
        <v>57.0</v>
      </c>
      <c r="AE58" s="227">
        <f t="shared" si="3"/>
        <v>0</v>
      </c>
      <c r="AF58" s="223">
        <f>$C58*'Enrollment Projection'!$C$37</f>
        <v>0</v>
      </c>
      <c r="AG58" s="227">
        <v>126.0</v>
      </c>
      <c r="AH58" s="226" t="str">
        <f>IF('Enrollment Projection'!$C$37="","Must Complete 'Enrollment Projection' Tab",AF58*AG58)</f>
        <v>Must Complete 'Enrollment Projection' Tab</v>
      </c>
    </row>
    <row r="59" ht="25.5" customHeight="1">
      <c r="A59" s="279">
        <v>54.0</v>
      </c>
      <c r="B59" s="219" t="s">
        <v>292</v>
      </c>
      <c r="C59" s="220"/>
      <c r="D59" s="221">
        <v>3949.45196535147</v>
      </c>
      <c r="E59" s="222">
        <f t="shared" si="2"/>
        <v>0</v>
      </c>
      <c r="F59" s="223">
        <f>$C59*'Enrollment Projection'!$C$30</f>
        <v>0</v>
      </c>
      <c r="G59" s="221">
        <v>492.6513212662121</v>
      </c>
      <c r="H59" s="224" t="str">
        <f>IF('Enrollment Projection'!$C$30="","Must Complete 'Enrollment Projection' Tab",F59*G59)</f>
        <v>Must Complete 'Enrollment Projection' Tab</v>
      </c>
      <c r="I59" s="223">
        <f>$C59*'Enrollment Projection'!$C$34</f>
        <v>0</v>
      </c>
      <c r="J59" s="221">
        <v>134.35945125442151</v>
      </c>
      <c r="K59" s="224" t="str">
        <f>IF('Enrollment Projection'!$C$34="","Must Complete 'Enrollment Projection' Tab",I59*J59)</f>
        <v>Must Complete 'Enrollment Projection' Tab</v>
      </c>
      <c r="L59" s="223">
        <f>$C59*'Enrollment Projection'!$C$31</f>
        <v>0</v>
      </c>
      <c r="M59" s="221">
        <v>3358.9862813605373</v>
      </c>
      <c r="N59" s="224" t="str">
        <f>IF('Enrollment Projection'!$C$31="","Must Complete 'Enrollment Projection' Tab",L59*M59)</f>
        <v>Must Complete 'Enrollment Projection' Tab</v>
      </c>
      <c r="O59" s="223">
        <f>$C59*'Enrollment Projection'!$C$33</f>
        <v>0</v>
      </c>
      <c r="P59" s="221">
        <v>1343.5945125442151</v>
      </c>
      <c r="Q59" s="224" t="str">
        <f>IF('Enrollment Projection'!$C$33="","Must Complete 'Enrollment Projection' Tab",O59*P59)</f>
        <v>Must Complete 'Enrollment Projection' Tab</v>
      </c>
      <c r="R59" s="224" t="str">
        <f>IF(OR('Enrollment Projection'!$C$30="",'Enrollment Projection'!$C$31="",'Enrollment Projection'!$C$33="",'Enrollment Projection'!$C$34=""),"Must Complete 'Enrollment Projection' Tab",IF('School Information'!$A$13="","Must Complete 'School Information' Tab",ROUND(E59+H59+K59+N59+Q59,0)))</f>
        <v>Must Complete 'Enrollment Projection' Tab</v>
      </c>
      <c r="S59" s="225">
        <v>8124.0</v>
      </c>
      <c r="T59" s="221">
        <v>8124.0</v>
      </c>
      <c r="U59" s="226" t="str">
        <f>IF(OR('School Information'!$A$10="",'School Information'!$B$10=""),"Must Complete 'School Information' Tab",IF('School Information'!$B$10="No",$T59*C59,IF(AND('School Information'!$B$10="Yes",'School Information'!$A$10=$B59),$S59*C59,$T59*C59)))</f>
        <v>Must Complete 'School Information' Tab</v>
      </c>
      <c r="V59" s="227">
        <v>377.0</v>
      </c>
      <c r="W59" s="227">
        <f>IF('Enrollment Projection'!$C$31&gt;0,$C59*V59,0)</f>
        <v>0</v>
      </c>
      <c r="X59" s="227">
        <v>39.0</v>
      </c>
      <c r="Y59" s="226" t="str">
        <f>IF('Enrollment Projection'!$C$32="","Must Complete 'Enrollment Projection' Tab",IF('Enrollment Projection'!$C$32="Yes",$C59*X59,0))</f>
        <v>Must Complete 'Enrollment Projection' Tab</v>
      </c>
      <c r="Z59" s="227">
        <v>471.0</v>
      </c>
      <c r="AA59" s="226" t="str">
        <f>IF('Enrollment Projection'!$C$34="","Must Complete 'Enrollment Projection' Tab",IF(AND('Enrollment Projection'!$C$34&gt;0,SUM('Enrollment Projection'!$B$17:$C$20)&gt;0),$C59*Z59,0))</f>
        <v>Must Complete 'Enrollment Projection' Tab</v>
      </c>
      <c r="AB59" s="227">
        <v>1337.0</v>
      </c>
      <c r="AC59" s="226" t="str">
        <f>IF('Enrollment Projection'!$C$38="","Must Complete 'Enrollment Projection' Tab",IF('Enrollment Projection'!$C$38&gt;=0.4,$C59*AB59,0))</f>
        <v>Must Complete 'Enrollment Projection' Tab</v>
      </c>
      <c r="AD59" s="227">
        <v>67.0</v>
      </c>
      <c r="AE59" s="227">
        <f t="shared" si="3"/>
        <v>0</v>
      </c>
      <c r="AF59" s="223">
        <f>$C59*'Enrollment Projection'!$C$37</f>
        <v>0</v>
      </c>
      <c r="AG59" s="227">
        <v>126.0</v>
      </c>
      <c r="AH59" s="226" t="str">
        <f>IF('Enrollment Projection'!$C$37="","Must Complete 'Enrollment Projection' Tab",AF59*AG59)</f>
        <v>Must Complete 'Enrollment Projection' Tab</v>
      </c>
    </row>
    <row r="60" ht="25.5" customHeight="1">
      <c r="A60" s="280">
        <v>55.0</v>
      </c>
      <c r="B60" s="229" t="s">
        <v>293</v>
      </c>
      <c r="C60" s="230"/>
      <c r="D60" s="231">
        <v>4251.3207670658885</v>
      </c>
      <c r="E60" s="232">
        <f t="shared" si="2"/>
        <v>0</v>
      </c>
      <c r="F60" s="233">
        <f>$C60*'Enrollment Projection'!$C$30</f>
        <v>0</v>
      </c>
      <c r="G60" s="231">
        <v>562.6509211708524</v>
      </c>
      <c r="H60" s="234" t="str">
        <f>IF('Enrollment Projection'!$C$30="","Must Complete 'Enrollment Projection' Tab",F60*G60)</f>
        <v>Must Complete 'Enrollment Projection' Tab</v>
      </c>
      <c r="I60" s="233">
        <f>$C60*'Enrollment Projection'!$C$34</f>
        <v>0</v>
      </c>
      <c r="J60" s="231">
        <v>153.4502512284143</v>
      </c>
      <c r="K60" s="234" t="str">
        <f>IF('Enrollment Projection'!$C$34="","Must Complete 'Enrollment Projection' Tab",I60*J60)</f>
        <v>Must Complete 'Enrollment Projection' Tab</v>
      </c>
      <c r="L60" s="233">
        <f>$C60*'Enrollment Projection'!$C$31</f>
        <v>0</v>
      </c>
      <c r="M60" s="231">
        <v>3836.2562807103573</v>
      </c>
      <c r="N60" s="234" t="str">
        <f>IF('Enrollment Projection'!$C$31="","Must Complete 'Enrollment Projection' Tab",L60*M60)</f>
        <v>Must Complete 'Enrollment Projection' Tab</v>
      </c>
      <c r="O60" s="233">
        <f>$C60*'Enrollment Projection'!$C$33</f>
        <v>0</v>
      </c>
      <c r="P60" s="231">
        <v>1534.5025122841428</v>
      </c>
      <c r="Q60" s="234" t="str">
        <f>IF('Enrollment Projection'!$C$33="","Must Complete 'Enrollment Projection' Tab",O60*P60)</f>
        <v>Must Complete 'Enrollment Projection' Tab</v>
      </c>
      <c r="R60" s="234" t="str">
        <f>IF(OR('Enrollment Projection'!$C$30="",'Enrollment Projection'!$C$31="",'Enrollment Projection'!$C$33="",'Enrollment Projection'!$C$34=""),"Must Complete 'Enrollment Projection' Tab",IF('School Information'!$A$13="","Must Complete 'School Information' Tab",ROUND(E60+H60+K60+N60+Q60,0)))</f>
        <v>Must Complete 'Enrollment Projection' Tab</v>
      </c>
      <c r="S60" s="235">
        <v>5094.0</v>
      </c>
      <c r="T60" s="231">
        <v>5094.0</v>
      </c>
      <c r="U60" s="236" t="str">
        <f>IF(OR('School Information'!$A$10="",'School Information'!$B$10=""),"Must Complete 'School Information' Tab",IF('School Information'!$B$10="No",$T60*C60,IF(AND('School Information'!$B$10="Yes",'School Information'!$A$10=$B60),$S60*C60,$T60*C60)))</f>
        <v>Must Complete 'School Information' Tab</v>
      </c>
      <c r="V60" s="237">
        <v>213.0</v>
      </c>
      <c r="W60" s="237">
        <f>IF('Enrollment Projection'!$C$31&gt;0,$C60*V60,0)</f>
        <v>0</v>
      </c>
      <c r="X60" s="237">
        <v>7.0</v>
      </c>
      <c r="Y60" s="236" t="str">
        <f>IF('Enrollment Projection'!$C$32="","Must Complete 'Enrollment Projection' Tab",IF('Enrollment Projection'!$C$32="Yes",$C60*X60,0))</f>
        <v>Must Complete 'Enrollment Projection' Tab</v>
      </c>
      <c r="Z60" s="237">
        <v>2.0</v>
      </c>
      <c r="AA60" s="236" t="str">
        <f>IF('Enrollment Projection'!$C$34="","Must Complete 'Enrollment Projection' Tab",IF(AND('Enrollment Projection'!$C$34&gt;0,SUM('Enrollment Projection'!$B$17:$C$20)&gt;0),$C60*Z60,0))</f>
        <v>Must Complete 'Enrollment Projection' Tab</v>
      </c>
      <c r="AB60" s="237">
        <v>402.0</v>
      </c>
      <c r="AC60" s="236" t="str">
        <f>IF('Enrollment Projection'!$C$38="","Must Complete 'Enrollment Projection' Tab",IF('Enrollment Projection'!$C$38&gt;=0.4,$C60*AB60,0))</f>
        <v>Must Complete 'Enrollment Projection' Tab</v>
      </c>
      <c r="AD60" s="237">
        <v>55.0</v>
      </c>
      <c r="AE60" s="237">
        <f t="shared" si="3"/>
        <v>0</v>
      </c>
      <c r="AF60" s="233">
        <f>$C60*'Enrollment Projection'!$C$37</f>
        <v>0</v>
      </c>
      <c r="AG60" s="237">
        <v>126.0</v>
      </c>
      <c r="AH60" s="236" t="str">
        <f>IF('Enrollment Projection'!$C$37="","Must Complete 'Enrollment Projection' Tab",AF60*AG60)</f>
        <v>Must Complete 'Enrollment Projection' Tab</v>
      </c>
    </row>
    <row r="61" ht="25.5" customHeight="1">
      <c r="A61" s="278">
        <v>56.0</v>
      </c>
      <c r="B61" s="209" t="s">
        <v>294</v>
      </c>
      <c r="C61" s="210"/>
      <c r="D61" s="211">
        <v>5131.754268443289</v>
      </c>
      <c r="E61" s="212">
        <f t="shared" si="2"/>
        <v>0</v>
      </c>
      <c r="F61" s="213">
        <f>$C61*'Enrollment Projection'!$C$30</f>
        <v>0</v>
      </c>
      <c r="G61" s="211">
        <v>680.111915528112</v>
      </c>
      <c r="H61" s="214" t="str">
        <f>IF('Enrollment Projection'!$C$30="","Must Complete 'Enrollment Projection' Tab",F61*G61)</f>
        <v>Must Complete 'Enrollment Projection' Tab</v>
      </c>
      <c r="I61" s="213">
        <f>$C61*'Enrollment Projection'!$C$34</f>
        <v>0</v>
      </c>
      <c r="J61" s="211">
        <v>185.48506787130327</v>
      </c>
      <c r="K61" s="214" t="str">
        <f>IF('Enrollment Projection'!$C$34="","Must Complete 'Enrollment Projection' Tab",I61*J61)</f>
        <v>Must Complete 'Enrollment Projection' Tab</v>
      </c>
      <c r="L61" s="213">
        <f>$C61*'Enrollment Projection'!$C$31</f>
        <v>0</v>
      </c>
      <c r="M61" s="211">
        <v>4637.126696782582</v>
      </c>
      <c r="N61" s="214" t="str">
        <f>IF('Enrollment Projection'!$C$31="","Must Complete 'Enrollment Projection' Tab",L61*M61)</f>
        <v>Must Complete 'Enrollment Projection' Tab</v>
      </c>
      <c r="O61" s="213">
        <f>$C61*'Enrollment Projection'!$C$33</f>
        <v>0</v>
      </c>
      <c r="P61" s="211">
        <v>1854.850678713033</v>
      </c>
      <c r="Q61" s="214" t="str">
        <f>IF('Enrollment Projection'!$C$33="","Must Complete 'Enrollment Projection' Tab",O61*P61)</f>
        <v>Must Complete 'Enrollment Projection' Tab</v>
      </c>
      <c r="R61" s="214" t="str">
        <f>IF(OR('Enrollment Projection'!$C$30="",'Enrollment Projection'!$C$31="",'Enrollment Projection'!$C$33="",'Enrollment Projection'!$C$34=""),"Must Complete 'Enrollment Projection' Tab",IF('School Information'!$A$13="","Must Complete 'School Information' Tab",ROUND(E61+H61+K61+N61+Q61,0)))</f>
        <v>Must Complete 'Enrollment Projection' Tab</v>
      </c>
      <c r="S61" s="215">
        <v>3828.0</v>
      </c>
      <c r="T61" s="211">
        <v>4705.0</v>
      </c>
      <c r="U61" s="216" t="str">
        <f>IF(OR('School Information'!$A$10="",'School Information'!$B$10=""),"Must Complete 'School Information' Tab",IF('School Information'!$B$10="No",$T61*C61,IF(AND('School Information'!$B$10="Yes",'School Information'!$A$10=$B61),$S61*C61,$T61*C61)))</f>
        <v>Must Complete 'School Information' Tab</v>
      </c>
      <c r="V61" s="217">
        <v>235.0</v>
      </c>
      <c r="W61" s="217">
        <f>IF('Enrollment Projection'!$C$31&gt;0,$C61*V61,0)</f>
        <v>0</v>
      </c>
      <c r="X61" s="217">
        <v>9.0</v>
      </c>
      <c r="Y61" s="216" t="str">
        <f>IF('Enrollment Projection'!$C$32="","Must Complete 'Enrollment Projection' Tab",IF('Enrollment Projection'!$C$32="Yes",$C61*X61,0))</f>
        <v>Must Complete 'Enrollment Projection' Tab</v>
      </c>
      <c r="Z61" s="217">
        <v>56.0</v>
      </c>
      <c r="AA61" s="216" t="str">
        <f>IF('Enrollment Projection'!$C$34="","Must Complete 'Enrollment Projection' Tab",IF(AND('Enrollment Projection'!$C$34&gt;0,SUM('Enrollment Projection'!$B$17:$C$20)&gt;0),$C61*Z61,0))</f>
        <v>Must Complete 'Enrollment Projection' Tab</v>
      </c>
      <c r="AB61" s="217">
        <v>688.0</v>
      </c>
      <c r="AC61" s="216" t="str">
        <f>IF('Enrollment Projection'!$C$38="","Must Complete 'Enrollment Projection' Tab",IF('Enrollment Projection'!$C$38&gt;=0.4,$C61*AB61,0))</f>
        <v>Must Complete 'Enrollment Projection' Tab</v>
      </c>
      <c r="AD61" s="217">
        <v>66.0</v>
      </c>
      <c r="AE61" s="217">
        <f t="shared" si="3"/>
        <v>0</v>
      </c>
      <c r="AF61" s="213">
        <f>$C61*'Enrollment Projection'!$C$37</f>
        <v>0</v>
      </c>
      <c r="AG61" s="217">
        <v>126.0</v>
      </c>
      <c r="AH61" s="216" t="str">
        <f>IF('Enrollment Projection'!$C$37="","Must Complete 'Enrollment Projection' Tab",AF61*AG61)</f>
        <v>Must Complete 'Enrollment Projection' Tab</v>
      </c>
    </row>
    <row r="62" ht="25.5" customHeight="1">
      <c r="A62" s="279">
        <v>57.0</v>
      </c>
      <c r="B62" s="219" t="s">
        <v>295</v>
      </c>
      <c r="C62" s="220"/>
      <c r="D62" s="221">
        <v>5219.938047396008</v>
      </c>
      <c r="E62" s="222">
        <f t="shared" si="2"/>
        <v>0</v>
      </c>
      <c r="F62" s="223">
        <f>$C62*'Enrollment Projection'!$C$30</f>
        <v>0</v>
      </c>
      <c r="G62" s="221">
        <v>697.1253356445131</v>
      </c>
      <c r="H62" s="224" t="str">
        <f>IF('Enrollment Projection'!$C$30="","Must Complete 'Enrollment Projection' Tab",F62*G62)</f>
        <v>Must Complete 'Enrollment Projection' Tab</v>
      </c>
      <c r="I62" s="223">
        <f>$C62*'Enrollment Projection'!$C$34</f>
        <v>0</v>
      </c>
      <c r="J62" s="221">
        <v>190.12509153941264</v>
      </c>
      <c r="K62" s="224" t="str">
        <f>IF('Enrollment Projection'!$C$34="","Must Complete 'Enrollment Projection' Tab",I62*J62)</f>
        <v>Must Complete 'Enrollment Projection' Tab</v>
      </c>
      <c r="L62" s="223">
        <f>$C62*'Enrollment Projection'!$C$31</f>
        <v>0</v>
      </c>
      <c r="M62" s="221">
        <v>4753.127288485315</v>
      </c>
      <c r="N62" s="224" t="str">
        <f>IF('Enrollment Projection'!$C$31="","Must Complete 'Enrollment Projection' Tab",L62*M62)</f>
        <v>Must Complete 'Enrollment Projection' Tab</v>
      </c>
      <c r="O62" s="223">
        <f>$C62*'Enrollment Projection'!$C$33</f>
        <v>0</v>
      </c>
      <c r="P62" s="221">
        <v>1901.2509153941264</v>
      </c>
      <c r="Q62" s="224" t="str">
        <f>IF('Enrollment Projection'!$C$33="","Must Complete 'Enrollment Projection' Tab",O62*P62)</f>
        <v>Must Complete 'Enrollment Projection' Tab</v>
      </c>
      <c r="R62" s="224" t="str">
        <f>IF(OR('Enrollment Projection'!$C$30="",'Enrollment Projection'!$C$31="",'Enrollment Projection'!$C$33="",'Enrollment Projection'!$C$34=""),"Must Complete 'Enrollment Projection' Tab",IF('School Information'!$A$13="","Must Complete 'School Information' Tab",ROUND(E62+H62+K62+N62+Q62,0)))</f>
        <v>Must Complete 'Enrollment Projection' Tab</v>
      </c>
      <c r="S62" s="225">
        <v>2934.0</v>
      </c>
      <c r="T62" s="221">
        <v>2934.0</v>
      </c>
      <c r="U62" s="226" t="str">
        <f>IF(OR('School Information'!$A$10="",'School Information'!$B$10=""),"Must Complete 'School Information' Tab",IF('School Information'!$B$10="No",$T62*C62,IF(AND('School Information'!$B$10="Yes",'School Information'!$A$10=$B62),$S62*C62,$T62*C62)))</f>
        <v>Must Complete 'School Information' Tab</v>
      </c>
      <c r="V62" s="227">
        <v>210.0</v>
      </c>
      <c r="W62" s="227">
        <f>IF('Enrollment Projection'!$C$31&gt;0,$C62*V62,0)</f>
        <v>0</v>
      </c>
      <c r="X62" s="227">
        <v>8.0</v>
      </c>
      <c r="Y62" s="226" t="str">
        <f>IF('Enrollment Projection'!$C$32="","Must Complete 'Enrollment Projection' Tab",IF('Enrollment Projection'!$C$32="Yes",$C62*X62,0))</f>
        <v>Must Complete 'Enrollment Projection' Tab</v>
      </c>
      <c r="Z62" s="227">
        <v>11.0</v>
      </c>
      <c r="AA62" s="226" t="str">
        <f>IF('Enrollment Projection'!$C$34="","Must Complete 'Enrollment Projection' Tab",IF(AND('Enrollment Projection'!$C$34&gt;0,SUM('Enrollment Projection'!$B$17:$C$20)&gt;0),$C62*Z62,0))</f>
        <v>Must Complete 'Enrollment Projection' Tab</v>
      </c>
      <c r="AB62" s="227">
        <v>317.0</v>
      </c>
      <c r="AC62" s="226" t="str">
        <f>IF('Enrollment Projection'!$C$38="","Must Complete 'Enrollment Projection' Tab",IF('Enrollment Projection'!$C$38&gt;=0.4,$C62*AB62,0))</f>
        <v>Must Complete 'Enrollment Projection' Tab</v>
      </c>
      <c r="AD62" s="227">
        <v>52.0</v>
      </c>
      <c r="AE62" s="227">
        <f t="shared" si="3"/>
        <v>0</v>
      </c>
      <c r="AF62" s="223">
        <f>$C62*'Enrollment Projection'!$C$37</f>
        <v>0</v>
      </c>
      <c r="AG62" s="227">
        <v>126.0</v>
      </c>
      <c r="AH62" s="226" t="str">
        <f>IF('Enrollment Projection'!$C$37="","Must Complete 'Enrollment Projection' Tab",AF62*AG62)</f>
        <v>Must Complete 'Enrollment Projection' Tab</v>
      </c>
    </row>
    <row r="63" ht="25.5" customHeight="1">
      <c r="A63" s="279">
        <v>58.0</v>
      </c>
      <c r="B63" s="219" t="s">
        <v>296</v>
      </c>
      <c r="C63" s="220"/>
      <c r="D63" s="221">
        <v>5402.477254373622</v>
      </c>
      <c r="E63" s="222">
        <f t="shared" si="2"/>
        <v>0</v>
      </c>
      <c r="F63" s="223">
        <f>$C63*'Enrollment Projection'!$C$30</f>
        <v>0</v>
      </c>
      <c r="G63" s="221">
        <v>716.2673672535522</v>
      </c>
      <c r="H63" s="224" t="str">
        <f>IF('Enrollment Projection'!$C$30="","Must Complete 'Enrollment Projection' Tab",F63*G63)</f>
        <v>Must Complete 'Enrollment Projection' Tab</v>
      </c>
      <c r="I63" s="223">
        <f>$C63*'Enrollment Projection'!$C$34</f>
        <v>0</v>
      </c>
      <c r="J63" s="221">
        <v>195.34564561460513</v>
      </c>
      <c r="K63" s="224" t="str">
        <f>IF('Enrollment Projection'!$C$34="","Must Complete 'Enrollment Projection' Tab",I63*J63)</f>
        <v>Must Complete 'Enrollment Projection' Tab</v>
      </c>
      <c r="L63" s="223">
        <f>$C63*'Enrollment Projection'!$C$31</f>
        <v>0</v>
      </c>
      <c r="M63" s="221">
        <v>4883.641140365128</v>
      </c>
      <c r="N63" s="224" t="str">
        <f>IF('Enrollment Projection'!$C$31="","Must Complete 'Enrollment Projection' Tab",L63*M63)</f>
        <v>Must Complete 'Enrollment Projection' Tab</v>
      </c>
      <c r="O63" s="223">
        <f>$C63*'Enrollment Projection'!$C$33</f>
        <v>0</v>
      </c>
      <c r="P63" s="221">
        <v>1953.4564561460513</v>
      </c>
      <c r="Q63" s="224" t="str">
        <f>IF('Enrollment Projection'!$C$33="","Must Complete 'Enrollment Projection' Tab",O63*P63)</f>
        <v>Must Complete 'Enrollment Projection' Tab</v>
      </c>
      <c r="R63" s="224" t="str">
        <f>IF(OR('Enrollment Projection'!$C$30="",'Enrollment Projection'!$C$31="",'Enrollment Projection'!$C$33="",'Enrollment Projection'!$C$34=""),"Must Complete 'Enrollment Projection' Tab",IF('School Information'!$A$13="","Must Complete 'School Information' Tab",ROUND(E63+H63+K63+N63+Q63,0)))</f>
        <v>Must Complete 'Enrollment Projection' Tab</v>
      </c>
      <c r="S63" s="225">
        <v>2782.0</v>
      </c>
      <c r="T63" s="221">
        <v>3309.0</v>
      </c>
      <c r="U63" s="226" t="str">
        <f>IF(OR('School Information'!$A$10="",'School Information'!$B$10=""),"Must Complete 'School Information' Tab",IF('School Information'!$B$10="No",$T63*C63,IF(AND('School Information'!$B$10="Yes",'School Information'!$A$10=$B63),$S63*C63,$T63*C63)))</f>
        <v>Must Complete 'School Information' Tab</v>
      </c>
      <c r="V63" s="227">
        <v>221.0</v>
      </c>
      <c r="W63" s="227">
        <f>IF('Enrollment Projection'!$C$31&gt;0,$C63*V63,0)</f>
        <v>0</v>
      </c>
      <c r="X63" s="227">
        <v>9.0</v>
      </c>
      <c r="Y63" s="226" t="str">
        <f>IF('Enrollment Projection'!$C$32="","Must Complete 'Enrollment Projection' Tab",IF('Enrollment Projection'!$C$32="Yes",$C63*X63,0))</f>
        <v>Must Complete 'Enrollment Projection' Tab</v>
      </c>
      <c r="Z63" s="227">
        <v>8.0</v>
      </c>
      <c r="AA63" s="226" t="str">
        <f>IF('Enrollment Projection'!$C$34="","Must Complete 'Enrollment Projection' Tab",IF(AND('Enrollment Projection'!$C$34&gt;0,SUM('Enrollment Projection'!$B$17:$C$20)&gt;0),$C63*Z63,0))</f>
        <v>Must Complete 'Enrollment Projection' Tab</v>
      </c>
      <c r="AB63" s="227">
        <v>262.0</v>
      </c>
      <c r="AC63" s="226" t="str">
        <f>IF('Enrollment Projection'!$C$38="","Must Complete 'Enrollment Projection' Tab",IF('Enrollment Projection'!$C$38&gt;=0.4,$C63*AB63,0))</f>
        <v>Must Complete 'Enrollment Projection' Tab</v>
      </c>
      <c r="AD63" s="227">
        <v>57.0</v>
      </c>
      <c r="AE63" s="227">
        <f t="shared" si="3"/>
        <v>0</v>
      </c>
      <c r="AF63" s="223">
        <f>$C63*'Enrollment Projection'!$C$37</f>
        <v>0</v>
      </c>
      <c r="AG63" s="227">
        <v>126.0</v>
      </c>
      <c r="AH63" s="226" t="str">
        <f>IF('Enrollment Projection'!$C$37="","Must Complete 'Enrollment Projection' Tab",AF63*AG63)</f>
        <v>Must Complete 'Enrollment Projection' Tab</v>
      </c>
    </row>
    <row r="64" ht="25.5" customHeight="1">
      <c r="A64" s="279">
        <v>59.0</v>
      </c>
      <c r="B64" s="219" t="s">
        <v>297</v>
      </c>
      <c r="C64" s="220"/>
      <c r="D64" s="221">
        <v>5528.716271367135</v>
      </c>
      <c r="E64" s="222">
        <f t="shared" si="2"/>
        <v>0</v>
      </c>
      <c r="F64" s="223">
        <f>$C64*'Enrollment Projection'!$C$30</f>
        <v>0</v>
      </c>
      <c r="G64" s="221">
        <v>783.7543341999207</v>
      </c>
      <c r="H64" s="224" t="str">
        <f>IF('Enrollment Projection'!$C$30="","Must Complete 'Enrollment Projection' Tab",F64*G64)</f>
        <v>Must Complete 'Enrollment Projection' Tab</v>
      </c>
      <c r="I64" s="223">
        <f>$C64*'Enrollment Projection'!$C$34</f>
        <v>0</v>
      </c>
      <c r="J64" s="221">
        <v>213.75118205452387</v>
      </c>
      <c r="K64" s="224" t="str">
        <f>IF('Enrollment Projection'!$C$34="","Must Complete 'Enrollment Projection' Tab",I64*J64)</f>
        <v>Must Complete 'Enrollment Projection' Tab</v>
      </c>
      <c r="L64" s="223">
        <f>$C64*'Enrollment Projection'!$C$31</f>
        <v>0</v>
      </c>
      <c r="M64" s="221">
        <v>5343.779551363096</v>
      </c>
      <c r="N64" s="224" t="str">
        <f>IF('Enrollment Projection'!$C$31="","Must Complete 'Enrollment Projection' Tab",L64*M64)</f>
        <v>Must Complete 'Enrollment Projection' Tab</v>
      </c>
      <c r="O64" s="223">
        <f>$C64*'Enrollment Projection'!$C$33</f>
        <v>0</v>
      </c>
      <c r="P64" s="221">
        <v>2137.5118205452386</v>
      </c>
      <c r="Q64" s="224" t="str">
        <f>IF('Enrollment Projection'!$C$33="","Must Complete 'Enrollment Projection' Tab",O64*P64)</f>
        <v>Must Complete 'Enrollment Projection' Tab</v>
      </c>
      <c r="R64" s="224" t="str">
        <f>IF(OR('Enrollment Projection'!$C$30="",'Enrollment Projection'!$C$31="",'Enrollment Projection'!$C$33="",'Enrollment Projection'!$C$34=""),"Must Complete 'Enrollment Projection' Tab",IF('School Information'!$A$13="","Must Complete 'School Information' Tab",ROUND(E64+H64+K64+N64+Q64,0)))</f>
        <v>Must Complete 'Enrollment Projection' Tab</v>
      </c>
      <c r="S64" s="225">
        <v>2018.0</v>
      </c>
      <c r="T64" s="221">
        <v>2261.0</v>
      </c>
      <c r="U64" s="226" t="str">
        <f>IF(OR('School Information'!$A$10="",'School Information'!$B$10=""),"Must Complete 'School Information' Tab",IF('School Information'!$B$10="No",$T64*C64,IF(AND('School Information'!$B$10="Yes",'School Information'!$A$10=$B64),$S64*C64,$T64*C64)))</f>
        <v>Must Complete 'School Information' Tab</v>
      </c>
      <c r="V64" s="227">
        <v>242.0</v>
      </c>
      <c r="W64" s="227">
        <f>IF('Enrollment Projection'!$C$31&gt;0,$C64*V64,0)</f>
        <v>0</v>
      </c>
      <c r="X64" s="227">
        <v>10.0</v>
      </c>
      <c r="Y64" s="226" t="str">
        <f>IF('Enrollment Projection'!$C$32="","Must Complete 'Enrollment Projection' Tab",IF('Enrollment Projection'!$C$32="Yes",$C64*X64,0))</f>
        <v>Must Complete 'Enrollment Projection' Tab</v>
      </c>
      <c r="Z64" s="227">
        <v>16.0</v>
      </c>
      <c r="AA64" s="226" t="str">
        <f>IF('Enrollment Projection'!$C$34="","Must Complete 'Enrollment Projection' Tab",IF(AND('Enrollment Projection'!$C$34&gt;0,SUM('Enrollment Projection'!$B$17:$C$20)&gt;0),$C64*Z64,0))</f>
        <v>Must Complete 'Enrollment Projection' Tab</v>
      </c>
      <c r="AB64" s="227">
        <v>395.0</v>
      </c>
      <c r="AC64" s="226" t="str">
        <f>IF('Enrollment Projection'!$C$38="","Must Complete 'Enrollment Projection' Tab",IF('Enrollment Projection'!$C$38&gt;=0.4,$C64*AB64,0))</f>
        <v>Must Complete 'Enrollment Projection' Tab</v>
      </c>
      <c r="AD64" s="227">
        <v>61.0</v>
      </c>
      <c r="AE64" s="227">
        <f t="shared" si="3"/>
        <v>0</v>
      </c>
      <c r="AF64" s="223">
        <f>$C64*'Enrollment Projection'!$C$37</f>
        <v>0</v>
      </c>
      <c r="AG64" s="227">
        <v>126.0</v>
      </c>
      <c r="AH64" s="226" t="str">
        <f>IF('Enrollment Projection'!$C$37="","Must Complete 'Enrollment Projection' Tab",AF64*AG64)</f>
        <v>Must Complete 'Enrollment Projection' Tab</v>
      </c>
    </row>
    <row r="65" ht="25.5" customHeight="1">
      <c r="A65" s="280">
        <v>60.0</v>
      </c>
      <c r="B65" s="229" t="s">
        <v>298</v>
      </c>
      <c r="C65" s="230"/>
      <c r="D65" s="231">
        <v>4849.817552636035</v>
      </c>
      <c r="E65" s="232">
        <f t="shared" si="2"/>
        <v>0</v>
      </c>
      <c r="F65" s="233">
        <f>$C65*'Enrollment Projection'!$C$30</f>
        <v>0</v>
      </c>
      <c r="G65" s="231">
        <v>649.462218604721</v>
      </c>
      <c r="H65" s="234" t="str">
        <f>IF('Enrollment Projection'!$C$30="","Must Complete 'Enrollment Projection' Tab",F65*G65)</f>
        <v>Must Complete 'Enrollment Projection' Tab</v>
      </c>
      <c r="I65" s="233">
        <f>$C65*'Enrollment Projection'!$C$34</f>
        <v>0</v>
      </c>
      <c r="J65" s="231">
        <v>177.12605961946934</v>
      </c>
      <c r="K65" s="234" t="str">
        <f>IF('Enrollment Projection'!$C$34="","Must Complete 'Enrollment Projection' Tab",I65*J65)</f>
        <v>Must Complete 'Enrollment Projection' Tab</v>
      </c>
      <c r="L65" s="233">
        <f>$C65*'Enrollment Projection'!$C$31</f>
        <v>0</v>
      </c>
      <c r="M65" s="231">
        <v>4428.151490486734</v>
      </c>
      <c r="N65" s="234" t="str">
        <f>IF('Enrollment Projection'!$C$31="","Must Complete 'Enrollment Projection' Tab",L65*M65)</f>
        <v>Must Complete 'Enrollment Projection' Tab</v>
      </c>
      <c r="O65" s="233">
        <f>$C65*'Enrollment Projection'!$C$33</f>
        <v>0</v>
      </c>
      <c r="P65" s="231">
        <v>1771.260596194693</v>
      </c>
      <c r="Q65" s="234" t="str">
        <f>IF('Enrollment Projection'!$C$33="","Must Complete 'Enrollment Projection' Tab",O65*P65)</f>
        <v>Must Complete 'Enrollment Projection' Tab</v>
      </c>
      <c r="R65" s="234" t="str">
        <f>IF(OR('Enrollment Projection'!$C$30="",'Enrollment Projection'!$C$31="",'Enrollment Projection'!$C$33="",'Enrollment Projection'!$C$34=""),"Must Complete 'Enrollment Projection' Tab",IF('School Information'!$A$13="","Must Complete 'School Information' Tab",ROUND(E65+H65+K65+N65+Q65,0)))</f>
        <v>Must Complete 'Enrollment Projection' Tab</v>
      </c>
      <c r="S65" s="235">
        <v>4454.0</v>
      </c>
      <c r="T65" s="231">
        <v>5812.0</v>
      </c>
      <c r="U65" s="236" t="str">
        <f>IF(OR('School Information'!$A$10="",'School Information'!$B$10=""),"Must Complete 'School Information' Tab",IF('School Information'!$B$10="No",$T65*C65,IF(AND('School Information'!$B$10="Yes",'School Information'!$A$10=$B65),$S65*C65,$T65*C65)))</f>
        <v>Must Complete 'School Information' Tab</v>
      </c>
      <c r="V65" s="237">
        <v>216.0</v>
      </c>
      <c r="W65" s="237">
        <f>IF('Enrollment Projection'!$C$31&gt;0,$C65*V65,0)</f>
        <v>0</v>
      </c>
      <c r="X65" s="237">
        <v>6.0</v>
      </c>
      <c r="Y65" s="236" t="str">
        <f>IF('Enrollment Projection'!$C$32="","Must Complete 'Enrollment Projection' Tab",IF('Enrollment Projection'!$C$32="Yes",$C65*X65,0))</f>
        <v>Must Complete 'Enrollment Projection' Tab</v>
      </c>
      <c r="Z65" s="237">
        <v>8.0</v>
      </c>
      <c r="AA65" s="236" t="str">
        <f>IF('Enrollment Projection'!$C$34="","Must Complete 'Enrollment Projection' Tab",IF(AND('Enrollment Projection'!$C$34&gt;0,SUM('Enrollment Projection'!$B$17:$C$20)&gt;0),$C65*Z65,0))</f>
        <v>Must Complete 'Enrollment Projection' Tab</v>
      </c>
      <c r="AB65" s="237">
        <v>466.0</v>
      </c>
      <c r="AC65" s="236" t="str">
        <f>IF('Enrollment Projection'!$C$38="","Must Complete 'Enrollment Projection' Tab",IF('Enrollment Projection'!$C$38&gt;=0.4,$C65*AB65,0))</f>
        <v>Must Complete 'Enrollment Projection' Tab</v>
      </c>
      <c r="AD65" s="237">
        <v>61.0</v>
      </c>
      <c r="AE65" s="237">
        <f t="shared" si="3"/>
        <v>0</v>
      </c>
      <c r="AF65" s="233">
        <f>$C65*'Enrollment Projection'!$C$37</f>
        <v>0</v>
      </c>
      <c r="AG65" s="237">
        <v>126.0</v>
      </c>
      <c r="AH65" s="236" t="str">
        <f>IF('Enrollment Projection'!$C$37="","Must Complete 'Enrollment Projection' Tab",AF65*AG65)</f>
        <v>Must Complete 'Enrollment Projection' Tab</v>
      </c>
    </row>
    <row r="66" ht="25.5" customHeight="1">
      <c r="A66" s="278">
        <v>61.0</v>
      </c>
      <c r="B66" s="209" t="s">
        <v>299</v>
      </c>
      <c r="C66" s="210"/>
      <c r="D66" s="211">
        <v>3119.230208433015</v>
      </c>
      <c r="E66" s="212">
        <f t="shared" si="2"/>
        <v>0</v>
      </c>
      <c r="F66" s="213">
        <f>$C66*'Enrollment Projection'!$C$30</f>
        <v>0</v>
      </c>
      <c r="G66" s="211">
        <v>420.1656077122268</v>
      </c>
      <c r="H66" s="214" t="str">
        <f>IF('Enrollment Projection'!$C$30="","Must Complete 'Enrollment Projection' Tab",F66*G66)</f>
        <v>Must Complete 'Enrollment Projection' Tab</v>
      </c>
      <c r="I66" s="213">
        <f>$C66*'Enrollment Projection'!$C$34</f>
        <v>0</v>
      </c>
      <c r="J66" s="211">
        <v>114.59062028515278</v>
      </c>
      <c r="K66" s="214" t="str">
        <f>IF('Enrollment Projection'!$C$34="","Must Complete 'Enrollment Projection' Tab",I66*J66)</f>
        <v>Must Complete 'Enrollment Projection' Tab</v>
      </c>
      <c r="L66" s="213">
        <f>$C66*'Enrollment Projection'!$C$31</f>
        <v>0</v>
      </c>
      <c r="M66" s="211">
        <v>2864.76550712882</v>
      </c>
      <c r="N66" s="214" t="str">
        <f>IF('Enrollment Projection'!$C$31="","Must Complete 'Enrollment Projection' Tab",L66*M66)</f>
        <v>Must Complete 'Enrollment Projection' Tab</v>
      </c>
      <c r="O66" s="213">
        <f>$C66*'Enrollment Projection'!$C$33</f>
        <v>0</v>
      </c>
      <c r="P66" s="211">
        <v>1145.9062028515277</v>
      </c>
      <c r="Q66" s="214" t="str">
        <f>IF('Enrollment Projection'!$C$33="","Must Complete 'Enrollment Projection' Tab",O66*P66)</f>
        <v>Must Complete 'Enrollment Projection' Tab</v>
      </c>
      <c r="R66" s="214" t="str">
        <f>IF(OR('Enrollment Projection'!$C$30="",'Enrollment Projection'!$C$31="",'Enrollment Projection'!$C$33="",'Enrollment Projection'!$C$34=""),"Must Complete 'Enrollment Projection' Tab",IF('School Information'!$A$13="","Must Complete 'School Information' Tab",ROUND(E66+H66+K66+N66+Q66,0)))</f>
        <v>Must Complete 'Enrollment Projection' Tab</v>
      </c>
      <c r="S66" s="215">
        <v>10816.0</v>
      </c>
      <c r="T66" s="211">
        <v>12542.0</v>
      </c>
      <c r="U66" s="216" t="str">
        <f>IF(OR('School Information'!$A$10="",'School Information'!$B$10=""),"Must Complete 'School Information' Tab",IF('School Information'!$B$10="No",$T66*C66,IF(AND('School Information'!$B$10="Yes",'School Information'!$A$10=$B66),$S66*C66,$T66*C66)))</f>
        <v>Must Complete 'School Information' Tab</v>
      </c>
      <c r="V66" s="217">
        <v>205.0</v>
      </c>
      <c r="W66" s="217">
        <f>IF('Enrollment Projection'!$C$31&gt;0,$C66*V66,0)</f>
        <v>0</v>
      </c>
      <c r="X66" s="217">
        <v>4.0</v>
      </c>
      <c r="Y66" s="216" t="str">
        <f>IF('Enrollment Projection'!$C$32="","Must Complete 'Enrollment Projection' Tab",IF('Enrollment Projection'!$C$32="Yes",$C66*X66,0))</f>
        <v>Must Complete 'Enrollment Projection' Tab</v>
      </c>
      <c r="Z66" s="217">
        <v>7.0</v>
      </c>
      <c r="AA66" s="216" t="str">
        <f>IF('Enrollment Projection'!$C$34="","Must Complete 'Enrollment Projection' Tab",IF(AND('Enrollment Projection'!$C$34&gt;0,SUM('Enrollment Projection'!$B$17:$C$20)&gt;0),$C66*Z66,0))</f>
        <v>Must Complete 'Enrollment Projection' Tab</v>
      </c>
      <c r="AB66" s="217">
        <v>265.0</v>
      </c>
      <c r="AC66" s="216" t="str">
        <f>IF('Enrollment Projection'!$C$38="","Must Complete 'Enrollment Projection' Tab",IF('Enrollment Projection'!$C$38&gt;=0.4,$C66*AB66,0))</f>
        <v>Must Complete 'Enrollment Projection' Tab</v>
      </c>
      <c r="AD66" s="217">
        <v>55.0</v>
      </c>
      <c r="AE66" s="217">
        <f t="shared" si="3"/>
        <v>0</v>
      </c>
      <c r="AF66" s="213">
        <f>$C66*'Enrollment Projection'!$C$37</f>
        <v>0</v>
      </c>
      <c r="AG66" s="217">
        <v>126.0</v>
      </c>
      <c r="AH66" s="216" t="str">
        <f>IF('Enrollment Projection'!$C$37="","Must Complete 'Enrollment Projection' Tab",AF66*AG66)</f>
        <v>Must Complete 'Enrollment Projection' Tab</v>
      </c>
    </row>
    <row r="67" ht="25.5" customHeight="1">
      <c r="A67" s="279">
        <v>62.0</v>
      </c>
      <c r="B67" s="219" t="s">
        <v>300</v>
      </c>
      <c r="C67" s="220"/>
      <c r="D67" s="221">
        <v>5230.448714456057</v>
      </c>
      <c r="E67" s="222">
        <f t="shared" si="2"/>
        <v>0</v>
      </c>
      <c r="F67" s="223">
        <f>$C67*'Enrollment Projection'!$C$30</f>
        <v>0</v>
      </c>
      <c r="G67" s="221">
        <v>723.2923153886193</v>
      </c>
      <c r="H67" s="224" t="str">
        <f>IF('Enrollment Projection'!$C$30="","Must Complete 'Enrollment Projection' Tab",F67*G67)</f>
        <v>Must Complete 'Enrollment Projection' Tab</v>
      </c>
      <c r="I67" s="223">
        <f>$C67*'Enrollment Projection'!$C$34</f>
        <v>0</v>
      </c>
      <c r="J67" s="221">
        <v>197.2615405605325</v>
      </c>
      <c r="K67" s="224" t="str">
        <f>IF('Enrollment Projection'!$C$34="","Must Complete 'Enrollment Projection' Tab",I67*J67)</f>
        <v>Must Complete 'Enrollment Projection' Tab</v>
      </c>
      <c r="L67" s="223">
        <f>$C67*'Enrollment Projection'!$C$31</f>
        <v>0</v>
      </c>
      <c r="M67" s="221">
        <v>4931.538514013313</v>
      </c>
      <c r="N67" s="224" t="str">
        <f>IF('Enrollment Projection'!$C$31="","Must Complete 'Enrollment Projection' Tab",L67*M67)</f>
        <v>Must Complete 'Enrollment Projection' Tab</v>
      </c>
      <c r="O67" s="223">
        <f>$C67*'Enrollment Projection'!$C$33</f>
        <v>0</v>
      </c>
      <c r="P67" s="221">
        <v>1972.615405605325</v>
      </c>
      <c r="Q67" s="224" t="str">
        <f>IF('Enrollment Projection'!$C$33="","Must Complete 'Enrollment Projection' Tab",O67*P67)</f>
        <v>Must Complete 'Enrollment Projection' Tab</v>
      </c>
      <c r="R67" s="224" t="str">
        <f>IF(OR('Enrollment Projection'!$C$30="",'Enrollment Projection'!$C$31="",'Enrollment Projection'!$C$33="",'Enrollment Projection'!$C$34=""),"Must Complete 'Enrollment Projection' Tab",IF('School Information'!$A$13="","Must Complete 'School Information' Tab",ROUND(E67+H67+K67+N67+Q67,0)))</f>
        <v>Must Complete 'Enrollment Projection' Tab</v>
      </c>
      <c r="S67" s="225">
        <v>3311.0</v>
      </c>
      <c r="T67" s="221">
        <v>3311.0</v>
      </c>
      <c r="U67" s="226" t="str">
        <f>IF(OR('School Information'!$A$10="",'School Information'!$B$10=""),"Must Complete 'School Information' Tab",IF('School Information'!$B$10="No",$T67*C67,IF(AND('School Information'!$B$10="Yes",'School Information'!$A$10=$B67),$S67*C67,$T67*C67)))</f>
        <v>Must Complete 'School Information' Tab</v>
      </c>
      <c r="V67" s="227">
        <v>224.0</v>
      </c>
      <c r="W67" s="227">
        <f>IF('Enrollment Projection'!$C$31&gt;0,$C67*V67,0)</f>
        <v>0</v>
      </c>
      <c r="X67" s="227">
        <v>12.0</v>
      </c>
      <c r="Y67" s="226" t="str">
        <f>IF('Enrollment Projection'!$C$32="","Must Complete 'Enrollment Projection' Tab",IF('Enrollment Projection'!$C$32="Yes",$C67*X67,0))</f>
        <v>Must Complete 'Enrollment Projection' Tab</v>
      </c>
      <c r="Z67" s="227">
        <v>12.0</v>
      </c>
      <c r="AA67" s="226" t="str">
        <f>IF('Enrollment Projection'!$C$34="","Must Complete 'Enrollment Projection' Tab",IF(AND('Enrollment Projection'!$C$34&gt;0,SUM('Enrollment Projection'!$B$17:$C$20)&gt;0),$C67*Z67,0))</f>
        <v>Must Complete 'Enrollment Projection' Tab</v>
      </c>
      <c r="AB67" s="227">
        <v>414.0</v>
      </c>
      <c r="AC67" s="226" t="str">
        <f>IF('Enrollment Projection'!$C$38="","Must Complete 'Enrollment Projection' Tab",IF('Enrollment Projection'!$C$38&gt;=0.4,$C67*AB67,0))</f>
        <v>Must Complete 'Enrollment Projection' Tab</v>
      </c>
      <c r="AD67" s="227">
        <v>66.0</v>
      </c>
      <c r="AE67" s="227">
        <f t="shared" si="3"/>
        <v>0</v>
      </c>
      <c r="AF67" s="223">
        <f>$C67*'Enrollment Projection'!$C$37</f>
        <v>0</v>
      </c>
      <c r="AG67" s="227">
        <v>126.0</v>
      </c>
      <c r="AH67" s="226" t="str">
        <f>IF('Enrollment Projection'!$C$37="","Must Complete 'Enrollment Projection' Tab",AF67*AG67)</f>
        <v>Must Complete 'Enrollment Projection' Tab</v>
      </c>
    </row>
    <row r="68" ht="25.5" customHeight="1">
      <c r="A68" s="279">
        <v>63.0</v>
      </c>
      <c r="B68" s="219" t="s">
        <v>301</v>
      </c>
      <c r="C68" s="220"/>
      <c r="D68" s="221">
        <v>3061.5696617394196</v>
      </c>
      <c r="E68" s="222">
        <f t="shared" si="2"/>
        <v>0</v>
      </c>
      <c r="F68" s="223">
        <f>$C68*'Enrollment Projection'!$C$30</f>
        <v>0</v>
      </c>
      <c r="G68" s="221">
        <v>392.24651837459936</v>
      </c>
      <c r="H68" s="224" t="str">
        <f>IF('Enrollment Projection'!$C$30="","Must Complete 'Enrollment Projection' Tab",F68*G68)</f>
        <v>Must Complete 'Enrollment Projection' Tab</v>
      </c>
      <c r="I68" s="223">
        <f>$C68*'Enrollment Projection'!$C$34</f>
        <v>0</v>
      </c>
      <c r="J68" s="221">
        <v>106.97632319307253</v>
      </c>
      <c r="K68" s="224" t="str">
        <f>IF('Enrollment Projection'!$C$34="","Must Complete 'Enrollment Projection' Tab",I68*J68)</f>
        <v>Must Complete 'Enrollment Projection' Tab</v>
      </c>
      <c r="L68" s="223">
        <f>$C68*'Enrollment Projection'!$C$31</f>
        <v>0</v>
      </c>
      <c r="M68" s="221">
        <v>2674.4080798268133</v>
      </c>
      <c r="N68" s="224" t="str">
        <f>IF('Enrollment Projection'!$C$31="","Must Complete 'Enrollment Projection' Tab",L68*M68)</f>
        <v>Must Complete 'Enrollment Projection' Tab</v>
      </c>
      <c r="O68" s="223">
        <f>$C68*'Enrollment Projection'!$C$33</f>
        <v>0</v>
      </c>
      <c r="P68" s="221">
        <v>1069.7632319307254</v>
      </c>
      <c r="Q68" s="224" t="str">
        <f>IF('Enrollment Projection'!$C$33="","Must Complete 'Enrollment Projection' Tab",O68*P68)</f>
        <v>Must Complete 'Enrollment Projection' Tab</v>
      </c>
      <c r="R68" s="224" t="str">
        <f>IF(OR('Enrollment Projection'!$C$30="",'Enrollment Projection'!$C$31="",'Enrollment Projection'!$C$33="",'Enrollment Projection'!$C$34=""),"Must Complete 'Enrollment Projection' Tab",IF('School Information'!$A$13="","Must Complete 'School Information' Tab",ROUND(E68+H68+K68+N68+Q68,0)))</f>
        <v>Must Complete 'Enrollment Projection' Tab</v>
      </c>
      <c r="S68" s="225">
        <v>10801.0</v>
      </c>
      <c r="T68" s="221">
        <v>12474.0</v>
      </c>
      <c r="U68" s="226" t="str">
        <f>IF(OR('School Information'!$A$10="",'School Information'!$B$10=""),"Must Complete 'School Information' Tab",IF('School Information'!$B$10="No",$T68*C68,IF(AND('School Information'!$B$10="Yes",'School Information'!$A$10=$B68),$S68*C68,$T68*C68)))</f>
        <v>Must Complete 'School Information' Tab</v>
      </c>
      <c r="V68" s="227">
        <v>212.0</v>
      </c>
      <c r="W68" s="227">
        <f>IF('Enrollment Projection'!$C$31&gt;0,$C68*V68,0)</f>
        <v>0</v>
      </c>
      <c r="X68" s="227">
        <v>4.0</v>
      </c>
      <c r="Y68" s="226" t="str">
        <f>IF('Enrollment Projection'!$C$32="","Must Complete 'Enrollment Projection' Tab",IF('Enrollment Projection'!$C$32="Yes",$C68*X68,0))</f>
        <v>Must Complete 'Enrollment Projection' Tab</v>
      </c>
      <c r="Z68" s="227">
        <v>14.0</v>
      </c>
      <c r="AA68" s="226" t="str">
        <f>IF('Enrollment Projection'!$C$34="","Must Complete 'Enrollment Projection' Tab",IF(AND('Enrollment Projection'!$C$34&gt;0,SUM('Enrollment Projection'!$B$17:$C$20)&gt;0),$C68*Z68,0))</f>
        <v>Must Complete 'Enrollment Projection' Tab</v>
      </c>
      <c r="AB68" s="227">
        <v>178.0</v>
      </c>
      <c r="AC68" s="226" t="str">
        <f>IF('Enrollment Projection'!$C$38="","Must Complete 'Enrollment Projection' Tab",IF('Enrollment Projection'!$C$38&gt;=0.4,$C68*AB68,0))</f>
        <v>Must Complete 'Enrollment Projection' Tab</v>
      </c>
      <c r="AD68" s="227">
        <v>46.0</v>
      </c>
      <c r="AE68" s="227">
        <f t="shared" si="3"/>
        <v>0</v>
      </c>
      <c r="AF68" s="223">
        <f>$C68*'Enrollment Projection'!$C$37</f>
        <v>0</v>
      </c>
      <c r="AG68" s="227">
        <v>126.0</v>
      </c>
      <c r="AH68" s="226" t="str">
        <f>IF('Enrollment Projection'!$C$37="","Must Complete 'Enrollment Projection' Tab",AF68*AG68)</f>
        <v>Must Complete 'Enrollment Projection' Tab</v>
      </c>
    </row>
    <row r="69" ht="25.5" customHeight="1">
      <c r="A69" s="279">
        <v>64.0</v>
      </c>
      <c r="B69" s="219" t="s">
        <v>302</v>
      </c>
      <c r="C69" s="220"/>
      <c r="D69" s="221">
        <v>5332.105095552718</v>
      </c>
      <c r="E69" s="222">
        <f t="shared" si="2"/>
        <v>0</v>
      </c>
      <c r="F69" s="223">
        <f>$C69*'Enrollment Projection'!$C$30</f>
        <v>0</v>
      </c>
      <c r="G69" s="221">
        <v>697.1290906738635</v>
      </c>
      <c r="H69" s="224" t="str">
        <f>IF('Enrollment Projection'!$C$30="","Must Complete 'Enrollment Projection' Tab",F69*G69)</f>
        <v>Must Complete 'Enrollment Projection' Tab</v>
      </c>
      <c r="I69" s="223">
        <f>$C69*'Enrollment Projection'!$C$34</f>
        <v>0</v>
      </c>
      <c r="J69" s="221">
        <v>190.1261156383264</v>
      </c>
      <c r="K69" s="224" t="str">
        <f>IF('Enrollment Projection'!$C$34="","Must Complete 'Enrollment Projection' Tab",I69*J69)</f>
        <v>Must Complete 'Enrollment Projection' Tab</v>
      </c>
      <c r="L69" s="223">
        <f>$C69*'Enrollment Projection'!$C$31</f>
        <v>0</v>
      </c>
      <c r="M69" s="221">
        <v>4753.15289095816</v>
      </c>
      <c r="N69" s="224" t="str">
        <f>IF('Enrollment Projection'!$C$31="","Must Complete 'Enrollment Projection' Tab",L69*M69)</f>
        <v>Must Complete 'Enrollment Projection' Tab</v>
      </c>
      <c r="O69" s="223">
        <f>$C69*'Enrollment Projection'!$C$33</f>
        <v>0</v>
      </c>
      <c r="P69" s="221">
        <v>1901.261156383264</v>
      </c>
      <c r="Q69" s="224" t="str">
        <f>IF('Enrollment Projection'!$C$33="","Must Complete 'Enrollment Projection' Tab",O69*P69)</f>
        <v>Must Complete 'Enrollment Projection' Tab</v>
      </c>
      <c r="R69" s="224" t="str">
        <f>IF(OR('Enrollment Projection'!$C$30="",'Enrollment Projection'!$C$31="",'Enrollment Projection'!$C$33="",'Enrollment Projection'!$C$34=""),"Must Complete 'Enrollment Projection' Tab",IF('School Information'!$A$13="","Must Complete 'School Information' Tab",ROUND(E69+H69+K69+N69+Q69,0)))</f>
        <v>Must Complete 'Enrollment Projection' Tab</v>
      </c>
      <c r="S69" s="225">
        <v>3453.0</v>
      </c>
      <c r="T69" s="221">
        <v>3665.0</v>
      </c>
      <c r="U69" s="226" t="str">
        <f>IF(OR('School Information'!$A$10="",'School Information'!$B$10=""),"Must Complete 'School Information' Tab",IF('School Information'!$B$10="No",$T69*C69,IF(AND('School Information'!$B$10="Yes",'School Information'!$A$10=$B69),$S69*C69,$T69*C69)))</f>
        <v>Must Complete 'School Information' Tab</v>
      </c>
      <c r="V69" s="227">
        <v>240.0</v>
      </c>
      <c r="W69" s="227">
        <f>IF('Enrollment Projection'!$C$31&gt;0,$C69*V69,0)</f>
        <v>0</v>
      </c>
      <c r="X69" s="227">
        <v>18.0</v>
      </c>
      <c r="Y69" s="226" t="str">
        <f>IF('Enrollment Projection'!$C$32="","Must Complete 'Enrollment Projection' Tab",IF('Enrollment Projection'!$C$32="Yes",$C69*X69,0))</f>
        <v>Must Complete 'Enrollment Projection' Tab</v>
      </c>
      <c r="Z69" s="227">
        <v>60.0</v>
      </c>
      <c r="AA69" s="226" t="str">
        <f>IF('Enrollment Projection'!$C$34="","Must Complete 'Enrollment Projection' Tab",IF(AND('Enrollment Projection'!$C$34&gt;0,SUM('Enrollment Projection'!$B$17:$C$20)&gt;0),$C69*Z69,0))</f>
        <v>Must Complete 'Enrollment Projection' Tab</v>
      </c>
      <c r="AB69" s="227">
        <v>403.0</v>
      </c>
      <c r="AC69" s="226" t="str">
        <f>IF('Enrollment Projection'!$C$38="","Must Complete 'Enrollment Projection' Tab",IF('Enrollment Projection'!$C$38&gt;=0.4,$C69*AB69,0))</f>
        <v>Must Complete 'Enrollment Projection' Tab</v>
      </c>
      <c r="AD69" s="227">
        <v>66.0</v>
      </c>
      <c r="AE69" s="227">
        <f t="shared" si="3"/>
        <v>0</v>
      </c>
      <c r="AF69" s="223">
        <f>$C69*'Enrollment Projection'!$C$37</f>
        <v>0</v>
      </c>
      <c r="AG69" s="227">
        <v>126.0</v>
      </c>
      <c r="AH69" s="226" t="str">
        <f>IF('Enrollment Projection'!$C$37="","Must Complete 'Enrollment Projection' Tab",AF69*AG69)</f>
        <v>Must Complete 'Enrollment Projection' Tab</v>
      </c>
    </row>
    <row r="70" ht="25.5" customHeight="1">
      <c r="A70" s="280">
        <v>65.0</v>
      </c>
      <c r="B70" s="229" t="s">
        <v>303</v>
      </c>
      <c r="C70" s="230"/>
      <c r="D70" s="231">
        <v>4590.785219916759</v>
      </c>
      <c r="E70" s="232">
        <f t="shared" si="2"/>
        <v>0</v>
      </c>
      <c r="F70" s="233">
        <f>$C70*'Enrollment Projection'!$C$30</f>
        <v>0</v>
      </c>
      <c r="G70" s="231">
        <v>592.2375058186994</v>
      </c>
      <c r="H70" s="234" t="str">
        <f>IF('Enrollment Projection'!$C$30="","Must Complete 'Enrollment Projection' Tab",F70*G70)</f>
        <v>Must Complete 'Enrollment Projection' Tab</v>
      </c>
      <c r="I70" s="233">
        <f>$C70*'Enrollment Projection'!$C$34</f>
        <v>0</v>
      </c>
      <c r="J70" s="231">
        <v>161.5193197687362</v>
      </c>
      <c r="K70" s="234" t="str">
        <f>IF('Enrollment Projection'!$C$34="","Must Complete 'Enrollment Projection' Tab",I70*J70)</f>
        <v>Must Complete 'Enrollment Projection' Tab</v>
      </c>
      <c r="L70" s="233">
        <f>$C70*'Enrollment Projection'!$C$31</f>
        <v>0</v>
      </c>
      <c r="M70" s="231">
        <v>4037.9829942184056</v>
      </c>
      <c r="N70" s="234" t="str">
        <f>IF('Enrollment Projection'!$C$31="","Must Complete 'Enrollment Projection' Tab",L70*M70)</f>
        <v>Must Complete 'Enrollment Projection' Tab</v>
      </c>
      <c r="O70" s="233">
        <f>$C70*'Enrollment Projection'!$C$33</f>
        <v>0</v>
      </c>
      <c r="P70" s="231">
        <v>1615.193197687362</v>
      </c>
      <c r="Q70" s="234" t="str">
        <f>IF('Enrollment Projection'!$C$33="","Must Complete 'Enrollment Projection' Tab",O70*P70)</f>
        <v>Must Complete 'Enrollment Projection' Tab</v>
      </c>
      <c r="R70" s="234" t="str">
        <f>IF(OR('Enrollment Projection'!$C$30="",'Enrollment Projection'!$C$31="",'Enrollment Projection'!$C$33="",'Enrollment Projection'!$C$34=""),"Must Complete 'Enrollment Projection' Tab",IF('School Information'!$A$13="","Must Complete 'School Information' Tab",ROUND(E70+H70+K70+N70+Q70,0)))</f>
        <v>Must Complete 'Enrollment Projection' Tab</v>
      </c>
      <c r="S70" s="235">
        <v>5053.0</v>
      </c>
      <c r="T70" s="231">
        <v>5397.0</v>
      </c>
      <c r="U70" s="236" t="str">
        <f>IF(OR('School Information'!$A$10="",'School Information'!$B$10=""),"Must Complete 'School Information' Tab",IF('School Information'!$B$10="No",$T70*C70,IF(AND('School Information'!$B$10="Yes",'School Information'!$A$10=$B70),$S70*C70,$T70*C70)))</f>
        <v>Must Complete 'School Information' Tab</v>
      </c>
      <c r="V70" s="237">
        <v>242.0</v>
      </c>
      <c r="W70" s="237">
        <f>IF('Enrollment Projection'!$C$31&gt;0,$C70*V70,0)</f>
        <v>0</v>
      </c>
      <c r="X70" s="237">
        <v>9.0</v>
      </c>
      <c r="Y70" s="236" t="str">
        <f>IF('Enrollment Projection'!$C$32="","Must Complete 'Enrollment Projection' Tab",IF('Enrollment Projection'!$C$32="Yes",$C70*X70,0))</f>
        <v>Must Complete 'Enrollment Projection' Tab</v>
      </c>
      <c r="Z70" s="237">
        <v>4.0</v>
      </c>
      <c r="AA70" s="236" t="str">
        <f>IF('Enrollment Projection'!$C$34="","Must Complete 'Enrollment Projection' Tab",IF(AND('Enrollment Projection'!$C$34&gt;0,SUM('Enrollment Projection'!$B$17:$C$20)&gt;0),$C70*Z70,0))</f>
        <v>Must Complete 'Enrollment Projection' Tab</v>
      </c>
      <c r="AB70" s="237">
        <v>782.0</v>
      </c>
      <c r="AC70" s="236" t="str">
        <f>IF('Enrollment Projection'!$C$38="","Must Complete 'Enrollment Projection' Tab",IF('Enrollment Projection'!$C$38&gt;=0.4,$C70*AB70,0))</f>
        <v>Must Complete 'Enrollment Projection' Tab</v>
      </c>
      <c r="AD70" s="237">
        <v>65.0</v>
      </c>
      <c r="AE70" s="237">
        <f t="shared" si="3"/>
        <v>0</v>
      </c>
      <c r="AF70" s="233">
        <f>$C70*'Enrollment Projection'!$C$37</f>
        <v>0</v>
      </c>
      <c r="AG70" s="237">
        <v>126.0</v>
      </c>
      <c r="AH70" s="236" t="str">
        <f>IF('Enrollment Projection'!$C$37="","Must Complete 'Enrollment Projection' Tab",AF70*AG70)</f>
        <v>Must Complete 'Enrollment Projection' Tab</v>
      </c>
    </row>
    <row r="71" ht="25.5" customHeight="1">
      <c r="A71" s="278">
        <v>66.0</v>
      </c>
      <c r="B71" s="209" t="s">
        <v>304</v>
      </c>
      <c r="C71" s="210"/>
      <c r="D71" s="211">
        <v>4904.538751051887</v>
      </c>
      <c r="E71" s="212">
        <f t="shared" si="2"/>
        <v>0</v>
      </c>
      <c r="F71" s="213">
        <f>$C71*'Enrollment Projection'!$C$30</f>
        <v>0</v>
      </c>
      <c r="G71" s="211">
        <v>624.5364242520898</v>
      </c>
      <c r="H71" s="214" t="str">
        <f>IF('Enrollment Projection'!$C$30="","Must Complete 'Enrollment Projection' Tab",F71*G71)</f>
        <v>Must Complete 'Enrollment Projection' Tab</v>
      </c>
      <c r="I71" s="213">
        <f>$C71*'Enrollment Projection'!$C$34</f>
        <v>0</v>
      </c>
      <c r="J71" s="211">
        <v>170.3281157051154</v>
      </c>
      <c r="K71" s="214" t="str">
        <f>IF('Enrollment Projection'!$C$34="","Must Complete 'Enrollment Projection' Tab",I71*J71)</f>
        <v>Must Complete 'Enrollment Projection' Tab</v>
      </c>
      <c r="L71" s="213">
        <f>$C71*'Enrollment Projection'!$C$31</f>
        <v>0</v>
      </c>
      <c r="M71" s="211">
        <v>4258.202892627885</v>
      </c>
      <c r="N71" s="214" t="str">
        <f>IF('Enrollment Projection'!$C$31="","Must Complete 'Enrollment Projection' Tab",L71*M71)</f>
        <v>Must Complete 'Enrollment Projection' Tab</v>
      </c>
      <c r="O71" s="213">
        <f>$C71*'Enrollment Projection'!$C$33</f>
        <v>0</v>
      </c>
      <c r="P71" s="211">
        <v>1703.2811570511542</v>
      </c>
      <c r="Q71" s="214" t="str">
        <f>IF('Enrollment Projection'!$C$33="","Must Complete 'Enrollment Projection' Tab",O71*P71)</f>
        <v>Must Complete 'Enrollment Projection' Tab</v>
      </c>
      <c r="R71" s="214" t="str">
        <f>IF(OR('Enrollment Projection'!$C$30="",'Enrollment Projection'!$C$31="",'Enrollment Projection'!$C$33="",'Enrollment Projection'!$C$34=""),"Must Complete 'Enrollment Projection' Tab",IF('School Information'!$A$13="","Must Complete 'School Information' Tab",ROUND(E71+H71+K71+N71+Q71,0)))</f>
        <v>Must Complete 'Enrollment Projection' Tab</v>
      </c>
      <c r="S71" s="215">
        <v>5609.0</v>
      </c>
      <c r="T71" s="211">
        <v>5609.0</v>
      </c>
      <c r="U71" s="216" t="str">
        <f>IF(OR('School Information'!$A$10="",'School Information'!$B$10=""),"Must Complete 'School Information' Tab",IF('School Information'!$B$10="No",$T71*C71,IF(AND('School Information'!$B$10="Yes",'School Information'!$A$10=$B71),$S71*C71,$T71*C71)))</f>
        <v>Must Complete 'School Information' Tab</v>
      </c>
      <c r="V71" s="217">
        <v>270.0</v>
      </c>
      <c r="W71" s="217">
        <f>IF('Enrollment Projection'!$C$31&gt;0,$C71*V71,0)</f>
        <v>0</v>
      </c>
      <c r="X71" s="217">
        <v>12.0</v>
      </c>
      <c r="Y71" s="216" t="str">
        <f>IF('Enrollment Projection'!$C$32="","Must Complete 'Enrollment Projection' Tab",IF('Enrollment Projection'!$C$32="Yes",$C71*X71,0))</f>
        <v>Must Complete 'Enrollment Projection' Tab</v>
      </c>
      <c r="Z71" s="217">
        <v>27.0</v>
      </c>
      <c r="AA71" s="216" t="str">
        <f>IF('Enrollment Projection'!$C$34="","Must Complete 'Enrollment Projection' Tab",IF(AND('Enrollment Projection'!$C$34&gt;0,SUM('Enrollment Projection'!$B$17:$C$20)&gt;0),$C71*Z71,0))</f>
        <v>Must Complete 'Enrollment Projection' Tab</v>
      </c>
      <c r="AB71" s="217">
        <v>816.0</v>
      </c>
      <c r="AC71" s="216" t="str">
        <f>IF('Enrollment Projection'!$C$38="","Must Complete 'Enrollment Projection' Tab",IF('Enrollment Projection'!$C$38&gt;=0.4,$C71*AB71,0))</f>
        <v>Must Complete 'Enrollment Projection' Tab</v>
      </c>
      <c r="AD71" s="217">
        <v>71.0</v>
      </c>
      <c r="AE71" s="217">
        <f t="shared" si="3"/>
        <v>0</v>
      </c>
      <c r="AF71" s="213">
        <f>$C71*'Enrollment Projection'!$C$37</f>
        <v>0</v>
      </c>
      <c r="AG71" s="217">
        <v>126.0</v>
      </c>
      <c r="AH71" s="216" t="str">
        <f>IF('Enrollment Projection'!$C$37="","Must Complete 'Enrollment Projection' Tab",AF71*AG71)</f>
        <v>Must Complete 'Enrollment Projection' Tab</v>
      </c>
    </row>
    <row r="72" ht="25.5" customHeight="1">
      <c r="A72" s="279">
        <v>67.0</v>
      </c>
      <c r="B72" s="219" t="s">
        <v>305</v>
      </c>
      <c r="C72" s="220"/>
      <c r="D72" s="221">
        <v>5041.960111117395</v>
      </c>
      <c r="E72" s="222">
        <f t="shared" si="2"/>
        <v>0</v>
      </c>
      <c r="F72" s="223">
        <f>$C72*'Enrollment Projection'!$C$30</f>
        <v>0</v>
      </c>
      <c r="G72" s="221">
        <v>669.168179291724</v>
      </c>
      <c r="H72" s="224" t="str">
        <f>IF('Enrollment Projection'!$C$30="","Must Complete 'Enrollment Projection' Tab",F72*G72)</f>
        <v>Must Complete 'Enrollment Projection' Tab</v>
      </c>
      <c r="I72" s="223">
        <f>$C72*'Enrollment Projection'!$C$34</f>
        <v>0</v>
      </c>
      <c r="J72" s="221">
        <v>182.50041253410652</v>
      </c>
      <c r="K72" s="224" t="str">
        <f>IF('Enrollment Projection'!$C$34="","Must Complete 'Enrollment Projection' Tab",I72*J72)</f>
        <v>Must Complete 'Enrollment Projection' Tab</v>
      </c>
      <c r="L72" s="223">
        <f>$C72*'Enrollment Projection'!$C$31</f>
        <v>0</v>
      </c>
      <c r="M72" s="221">
        <v>4562.510313352664</v>
      </c>
      <c r="N72" s="224" t="str">
        <f>IF('Enrollment Projection'!$C$31="","Must Complete 'Enrollment Projection' Tab",L72*M72)</f>
        <v>Must Complete 'Enrollment Projection' Tab</v>
      </c>
      <c r="O72" s="223">
        <f>$C72*'Enrollment Projection'!$C$33</f>
        <v>0</v>
      </c>
      <c r="P72" s="221">
        <v>1825.004125341065</v>
      </c>
      <c r="Q72" s="224" t="str">
        <f>IF('Enrollment Projection'!$C$33="","Must Complete 'Enrollment Projection' Tab",O72*P72)</f>
        <v>Must Complete 'Enrollment Projection' Tab</v>
      </c>
      <c r="R72" s="224" t="str">
        <f>IF(OR('Enrollment Projection'!$C$30="",'Enrollment Projection'!$C$31="",'Enrollment Projection'!$C$33="",'Enrollment Projection'!$C$34=""),"Must Complete 'Enrollment Projection' Tab",IF('School Information'!$A$13="","Must Complete 'School Information' Tab",ROUND(E72+H72+K72+N72+Q72,0)))</f>
        <v>Must Complete 'Enrollment Projection' Tab</v>
      </c>
      <c r="S72" s="225">
        <v>4355.0</v>
      </c>
      <c r="T72" s="221">
        <v>4355.0</v>
      </c>
      <c r="U72" s="226" t="str">
        <f>IF(OR('School Information'!$A$10="",'School Information'!$B$10=""),"Must Complete 'School Information' Tab",IF('School Information'!$B$10="No",$T72*C72,IF(AND('School Information'!$B$10="Yes",'School Information'!$A$10=$B72),$S72*C72,$T72*C72)))</f>
        <v>Must Complete 'School Information' Tab</v>
      </c>
      <c r="V72" s="227">
        <v>175.0</v>
      </c>
      <c r="W72" s="227">
        <f>IF('Enrollment Projection'!$C$31&gt;0,$C72*V72,0)</f>
        <v>0</v>
      </c>
      <c r="X72" s="227">
        <v>2.0</v>
      </c>
      <c r="Y72" s="226" t="str">
        <f>IF('Enrollment Projection'!$C$32="","Must Complete 'Enrollment Projection' Tab",IF('Enrollment Projection'!$C$32="Yes",$C72*X72,0))</f>
        <v>Must Complete 'Enrollment Projection' Tab</v>
      </c>
      <c r="Z72" s="227">
        <v>4.0</v>
      </c>
      <c r="AA72" s="226" t="str">
        <f>IF('Enrollment Projection'!$C$34="","Must Complete 'Enrollment Projection' Tab",IF(AND('Enrollment Projection'!$C$34&gt;0,SUM('Enrollment Projection'!$B$17:$C$20)&gt;0),$C72*Z72,0))</f>
        <v>Must Complete 'Enrollment Projection' Tab</v>
      </c>
      <c r="AB72" s="227">
        <v>166.0</v>
      </c>
      <c r="AC72" s="226" t="str">
        <f>IF('Enrollment Projection'!$C$38="","Must Complete 'Enrollment Projection' Tab",IF('Enrollment Projection'!$C$38&gt;=0.4,$C72*AB72,0))</f>
        <v>Must Complete 'Enrollment Projection' Tab</v>
      </c>
      <c r="AD72" s="227">
        <v>49.0</v>
      </c>
      <c r="AE72" s="227">
        <f t="shared" si="3"/>
        <v>0</v>
      </c>
      <c r="AF72" s="223">
        <f>$C72*'Enrollment Projection'!$C$37</f>
        <v>0</v>
      </c>
      <c r="AG72" s="227">
        <v>126.0</v>
      </c>
      <c r="AH72" s="226" t="str">
        <f>IF('Enrollment Projection'!$C$37="","Must Complete 'Enrollment Projection' Tab",AF72*AG72)</f>
        <v>Must Complete 'Enrollment Projection' Tab</v>
      </c>
    </row>
    <row r="73" ht="25.5" customHeight="1">
      <c r="A73" s="279">
        <v>68.0</v>
      </c>
      <c r="B73" s="219" t="s">
        <v>306</v>
      </c>
      <c r="C73" s="220"/>
      <c r="D73" s="221">
        <v>5354.621103680676</v>
      </c>
      <c r="E73" s="222">
        <f t="shared" si="2"/>
        <v>0</v>
      </c>
      <c r="F73" s="223">
        <f>$C73*'Enrollment Projection'!$C$30</f>
        <v>0</v>
      </c>
      <c r="G73" s="221">
        <v>680.9537584011466</v>
      </c>
      <c r="H73" s="224" t="str">
        <f>IF('Enrollment Projection'!$C$30="","Must Complete 'Enrollment Projection' Tab",F73*G73)</f>
        <v>Must Complete 'Enrollment Projection' Tab</v>
      </c>
      <c r="I73" s="223">
        <f>$C73*'Enrollment Projection'!$C$34</f>
        <v>0</v>
      </c>
      <c r="J73" s="221">
        <v>185.71466138213088</v>
      </c>
      <c r="K73" s="224" t="str">
        <f>IF('Enrollment Projection'!$C$34="","Must Complete 'Enrollment Projection' Tab",I73*J73)</f>
        <v>Must Complete 'Enrollment Projection' Tab</v>
      </c>
      <c r="L73" s="223">
        <f>$C73*'Enrollment Projection'!$C$31</f>
        <v>0</v>
      </c>
      <c r="M73" s="221">
        <v>4642.866534553272</v>
      </c>
      <c r="N73" s="224" t="str">
        <f>IF('Enrollment Projection'!$C$31="","Must Complete 'Enrollment Projection' Tab",L73*M73)</f>
        <v>Must Complete 'Enrollment Projection' Tab</v>
      </c>
      <c r="O73" s="223">
        <f>$C73*'Enrollment Projection'!$C$33</f>
        <v>0</v>
      </c>
      <c r="P73" s="221">
        <v>1857.1466138213086</v>
      </c>
      <c r="Q73" s="224" t="str">
        <f>IF('Enrollment Projection'!$C$33="","Must Complete 'Enrollment Projection' Tab",O73*P73)</f>
        <v>Must Complete 'Enrollment Projection' Tab</v>
      </c>
      <c r="R73" s="224" t="str">
        <f>IF(OR('Enrollment Projection'!$C$30="",'Enrollment Projection'!$C$31="",'Enrollment Projection'!$C$33="",'Enrollment Projection'!$C$34=""),"Must Complete 'Enrollment Projection' Tab",IF('School Information'!$A$13="","Must Complete 'School Information' Tab",ROUND(E73+H73+K73+N73+Q73,0)))</f>
        <v>Must Complete 'Enrollment Projection' Tab</v>
      </c>
      <c r="S73" s="225">
        <v>4275.0</v>
      </c>
      <c r="T73" s="221">
        <v>4275.0</v>
      </c>
      <c r="U73" s="226" t="str">
        <f>IF(OR('School Information'!$A$10="",'School Information'!$B$10=""),"Must Complete 'School Information' Tab",IF('School Information'!$B$10="No",$T73*C73,IF(AND('School Information'!$B$10="Yes",'School Information'!$A$10=$B73),$S73*C73,$T73*C73)))</f>
        <v>Must Complete 'School Information' Tab</v>
      </c>
      <c r="V73" s="227">
        <v>254.0</v>
      </c>
      <c r="W73" s="227">
        <f>IF('Enrollment Projection'!$C$31&gt;0,$C73*V73,0)</f>
        <v>0</v>
      </c>
      <c r="X73" s="227">
        <v>6.0</v>
      </c>
      <c r="Y73" s="226" t="str">
        <f>IF('Enrollment Projection'!$C$32="","Must Complete 'Enrollment Projection' Tab",IF('Enrollment Projection'!$C$32="Yes",$C73*X73,0))</f>
        <v>Must Complete 'Enrollment Projection' Tab</v>
      </c>
      <c r="Z73" s="227">
        <v>41.0</v>
      </c>
      <c r="AA73" s="226" t="str">
        <f>IF('Enrollment Projection'!$C$34="","Must Complete 'Enrollment Projection' Tab",IF(AND('Enrollment Projection'!$C$34&gt;0,SUM('Enrollment Projection'!$B$17:$C$20)&gt;0),$C73*Z73,0))</f>
        <v>Must Complete 'Enrollment Projection' Tab</v>
      </c>
      <c r="AB73" s="227">
        <v>937.0</v>
      </c>
      <c r="AC73" s="226" t="str">
        <f>IF('Enrollment Projection'!$C$38="","Must Complete 'Enrollment Projection' Tab",IF('Enrollment Projection'!$C$38&gt;=0.4,$C73*AB73,0))</f>
        <v>Must Complete 'Enrollment Projection' Tab</v>
      </c>
      <c r="AD73" s="227">
        <v>79.0</v>
      </c>
      <c r="AE73" s="227">
        <f t="shared" si="3"/>
        <v>0</v>
      </c>
      <c r="AF73" s="223">
        <f>$C73*'Enrollment Projection'!$C$37</f>
        <v>0</v>
      </c>
      <c r="AG73" s="227">
        <v>126.0</v>
      </c>
      <c r="AH73" s="226" t="str">
        <f>IF('Enrollment Projection'!$C$37="","Must Complete 'Enrollment Projection' Tab",AF73*AG73)</f>
        <v>Must Complete 'Enrollment Projection' Tab</v>
      </c>
    </row>
    <row r="74" ht="25.5" customHeight="1">
      <c r="A74" s="279">
        <v>69.0</v>
      </c>
      <c r="B74" s="219" t="s">
        <v>307</v>
      </c>
      <c r="C74" s="220"/>
      <c r="D74" s="238">
        <v>5460.4643958485085</v>
      </c>
      <c r="E74" s="222">
        <f t="shared" si="2"/>
        <v>0</v>
      </c>
      <c r="F74" s="223">
        <f>$C74*'Enrollment Projection'!$C$30</f>
        <v>0</v>
      </c>
      <c r="G74" s="238">
        <v>717.005936882422</v>
      </c>
      <c r="H74" s="224" t="str">
        <f>IF('Enrollment Projection'!$C$30="","Must Complete 'Enrollment Projection' Tab",F74*G74)</f>
        <v>Must Complete 'Enrollment Projection' Tab</v>
      </c>
      <c r="I74" s="223">
        <f>$C74*'Enrollment Projection'!$C$34</f>
        <v>0</v>
      </c>
      <c r="J74" s="238">
        <v>195.54707369520594</v>
      </c>
      <c r="K74" s="224" t="str">
        <f>IF('Enrollment Projection'!$C$34="","Must Complete 'Enrollment Projection' Tab",I74*J74)</f>
        <v>Must Complete 'Enrollment Projection' Tab</v>
      </c>
      <c r="L74" s="223">
        <f>$C74*'Enrollment Projection'!$C$31</f>
        <v>0</v>
      </c>
      <c r="M74" s="238">
        <v>4888.6768423801495</v>
      </c>
      <c r="N74" s="224" t="str">
        <f>IF('Enrollment Projection'!$C$31="","Must Complete 'Enrollment Projection' Tab",L74*M74)</f>
        <v>Must Complete 'Enrollment Projection' Tab</v>
      </c>
      <c r="O74" s="223">
        <f>$C74*'Enrollment Projection'!$C$33</f>
        <v>0</v>
      </c>
      <c r="P74" s="238">
        <v>1955.4707369520597</v>
      </c>
      <c r="Q74" s="224" t="str">
        <f>IF('Enrollment Projection'!$C$33="","Must Complete 'Enrollment Projection' Tab",O74*P74)</f>
        <v>Must Complete 'Enrollment Projection' Tab</v>
      </c>
      <c r="R74" s="224" t="str">
        <f>IF(OR('Enrollment Projection'!$C$30="",'Enrollment Projection'!$C$31="",'Enrollment Projection'!$C$33="",'Enrollment Projection'!$C$34=""),"Must Complete 'Enrollment Projection' Tab",IF('School Information'!$A$13="","Must Complete 'School Information' Tab",ROUND(E74+H74+K74+N74+Q74,0)))</f>
        <v>Must Complete 'Enrollment Projection' Tab</v>
      </c>
      <c r="S74" s="239">
        <v>3546.0</v>
      </c>
      <c r="T74" s="238">
        <v>4961.0</v>
      </c>
      <c r="U74" s="226" t="str">
        <f>IF(OR('School Information'!$A$10="",'School Information'!$B$10=""),"Must Complete 'School Information' Tab",IF('School Information'!$B$10="No",$T74*C74,IF(AND('School Information'!$B$10="Yes",'School Information'!$A$10=$B74),$S74*C74,$T74*C74)))</f>
        <v>Must Complete 'School Information' Tab</v>
      </c>
      <c r="V74" s="227">
        <v>177.0</v>
      </c>
      <c r="W74" s="227">
        <f>IF('Enrollment Projection'!$C$31&gt;0,$C74*V74,0)</f>
        <v>0</v>
      </c>
      <c r="X74" s="227">
        <v>2.0</v>
      </c>
      <c r="Y74" s="226" t="str">
        <f>IF('Enrollment Projection'!$C$32="","Must Complete 'Enrollment Projection' Tab",IF('Enrollment Projection'!$C$32="Yes",$C74*X74,0))</f>
        <v>Must Complete 'Enrollment Projection' Tab</v>
      </c>
      <c r="Z74" s="227">
        <v>2.0</v>
      </c>
      <c r="AA74" s="226" t="str">
        <f>IF('Enrollment Projection'!$C$34="","Must Complete 'Enrollment Projection' Tab",IF(AND('Enrollment Projection'!$C$34&gt;0,SUM('Enrollment Projection'!$B$17:$C$20)&gt;0),$C74*Z74,0))</f>
        <v>Must Complete 'Enrollment Projection' Tab</v>
      </c>
      <c r="AB74" s="227">
        <v>115.0</v>
      </c>
      <c r="AC74" s="226" t="str">
        <f>IF('Enrollment Projection'!$C$38="","Must Complete 'Enrollment Projection' Tab",IF('Enrollment Projection'!$C$38&gt;=0.4,$C74*AB74,0))</f>
        <v>Must Complete 'Enrollment Projection' Tab</v>
      </c>
      <c r="AD74" s="227">
        <v>39.0</v>
      </c>
      <c r="AE74" s="227">
        <f t="shared" si="3"/>
        <v>0</v>
      </c>
      <c r="AF74" s="223">
        <f>$C74*'Enrollment Projection'!$C$37</f>
        <v>0</v>
      </c>
      <c r="AG74" s="227">
        <v>126.0</v>
      </c>
      <c r="AH74" s="226" t="str">
        <f>IF('Enrollment Projection'!$C$37="","Must Complete 'Enrollment Projection' Tab",AF74*AG74)</f>
        <v>Must Complete 'Enrollment Projection' Tab</v>
      </c>
    </row>
    <row r="75" ht="51.75" customHeight="1">
      <c r="A75" s="240" t="s">
        <v>308</v>
      </c>
      <c r="B75" s="241"/>
      <c r="C75" s="242">
        <f>IF(SUM(C6:C74)='Enrollment Projection'!$C$24,SUM(C6:C74),CONCATENATE(SUM(C6:C74)," Does Not Agree to 'Enrollment Projection' Tab"))</f>
        <v>0</v>
      </c>
      <c r="D75" s="243"/>
      <c r="E75" s="244">
        <f t="shared" ref="E75:F75" si="4">SUM(E6:E74)</f>
        <v>0</v>
      </c>
      <c r="F75" s="245">
        <f t="shared" si="4"/>
        <v>0</v>
      </c>
      <c r="G75" s="243"/>
      <c r="H75" s="246" t="str">
        <f>IF('Enrollment Projection'!$C$30="","Must Complete 'Enrollment Projection' Tab",SUM(H6:H74))</f>
        <v>Must Complete 'Enrollment Projection' Tab</v>
      </c>
      <c r="I75" s="247">
        <f>SUM(I6:I74)</f>
        <v>0</v>
      </c>
      <c r="J75" s="243"/>
      <c r="K75" s="246" t="str">
        <f>IF('Enrollment Projection'!$C$34="","Must Complete 'Enrollment Projection' Tab",SUM(K6:K74))</f>
        <v>Must Complete 'Enrollment Projection' Tab</v>
      </c>
      <c r="L75" s="245">
        <f>SUM(L6:L74)</f>
        <v>0</v>
      </c>
      <c r="M75" s="243"/>
      <c r="N75" s="246" t="str">
        <f>IF('Enrollment Projection'!$C$31="","Must Complete 'Enrollment Projection' Tab",SUM(N6:N74))</f>
        <v>Must Complete 'Enrollment Projection' Tab</v>
      </c>
      <c r="O75" s="245">
        <f>SUM(O6:O74)</f>
        <v>0</v>
      </c>
      <c r="P75" s="243"/>
      <c r="Q75" s="246" t="str">
        <f>IF('Enrollment Projection'!$C$33="","Must Complete 'Enrollment Projection' Tab",SUM(Q6:Q74))</f>
        <v>Must Complete 'Enrollment Projection' Tab</v>
      </c>
      <c r="R75" s="246" t="str">
        <f>IF(OR('Enrollment Projection'!$C$30="",'Enrollment Projection'!$C$31="",'Enrollment Projection'!$C$33="",'Enrollment Projection'!$C$34=""),"Must Complete 'Enrollment Projection' Tab",IF('School Information'!$A$13="","Must Complete 'School Information' Tab",IF($C$75='Enrollment Projection'!$C$24,SUM(R6:R74),"Enrollment must agree to 'Enrollment Projection' Tab")))</f>
        <v>Must Complete 'Enrollment Projection' Tab</v>
      </c>
      <c r="S75" s="243"/>
      <c r="T75" s="243"/>
      <c r="U75" s="246" t="str">
        <f>IF(OR('School Information'!$A$10="",'School Information'!$B$10=""),"Must Complete 'School Information' Tab",IF($C$75='Enrollment Projection'!$C$24,SUM(U6:U74),"Enrollment must agree to 'Enrollment Projection' Tab"))</f>
        <v>Must Complete 'School Information' Tab</v>
      </c>
      <c r="V75" s="243"/>
      <c r="W75" s="244">
        <f>SUM(W6:W74)</f>
        <v>0</v>
      </c>
      <c r="X75" s="244"/>
      <c r="Y75" s="244" t="str">
        <f>IF('Enrollment Projection'!$C$32="","Must Complete 'Enrollment Projection' Tab",SUM(Y6:Y74))</f>
        <v>Must Complete 'Enrollment Projection' Tab</v>
      </c>
      <c r="Z75" s="244"/>
      <c r="AA75" s="244" t="str">
        <f>IF('Enrollment Projection'!$C$34="","Must Complete 'Enrollment Projection' Tab",IF(SUM(AA6:AA74)&lt;15000,0,SUM(AA6:AA74)))</f>
        <v>Must Complete 'Enrollment Projection' Tab</v>
      </c>
      <c r="AB75" s="244"/>
      <c r="AC75" s="244" t="str">
        <f>IF('Enrollment Projection'!$C$38="","Must Complete 'Enrollment Projection' Tab",SUM(AC6:AC74))</f>
        <v>Must Complete 'Enrollment Projection' Tab</v>
      </c>
      <c r="AD75" s="244"/>
      <c r="AE75" s="244">
        <f t="shared" ref="AE75:AF75" si="5">SUM(AE6:AE74)</f>
        <v>0</v>
      </c>
      <c r="AF75" s="242">
        <f t="shared" si="5"/>
        <v>0</v>
      </c>
      <c r="AG75" s="244"/>
      <c r="AH75" s="244" t="str">
        <f>IF('Enrollment Projection'!$C$37="","Must Complete 'Enrollment Projection' Tab",IF(SUM(AH6:AH74)&lt;10000,0,SUM(AH6:AH74)))</f>
        <v>Must Complete 'Enrollment Projection' Tab</v>
      </c>
    </row>
    <row r="76" ht="53.25" customHeight="1">
      <c r="A76" s="249" t="str">
        <f>IF('School Information'!$A$13="","Must Complete 'School Information' Tab",IF('School Information'!$A$13="Yes","Virtual Charter Schools Receive 90% per Charter Law",""))</f>
        <v>Must Complete 'School Information' Tab</v>
      </c>
      <c r="B76" s="250"/>
      <c r="C76" s="251"/>
      <c r="D76" s="251"/>
      <c r="E76" s="251"/>
      <c r="F76" s="251"/>
      <c r="G76" s="251"/>
      <c r="H76" s="251"/>
      <c r="I76" s="251"/>
      <c r="J76" s="251"/>
      <c r="K76" s="251"/>
      <c r="L76" s="251"/>
      <c r="M76" s="251"/>
      <c r="N76" s="251"/>
      <c r="O76" s="251"/>
      <c r="P76" s="251"/>
      <c r="Q76" s="251"/>
      <c r="R76" s="246" t="str">
        <f>IF(OR('Enrollment Projection'!$C$30="",'Enrollment Projection'!$C$31="",'Enrollment Projection'!$C$33="",'Enrollment Projection'!$C$34=""),"Must Complete 'Enrollment Projection' Tab",IF('School Information'!$A$13="","Must Complete 'School Information' Tab",IF('School Information'!$A$13="No","",IF(AND($C75='Enrollment Projection'!$C$24,'School Information'!$A$13="Yes"),ROUND(SUM(R6:R74)*0.9,0),"Enrollment must agree to 'Enrollment Projection' Tab"))))</f>
        <v>Must Complete 'Enrollment Projection' Tab</v>
      </c>
      <c r="S76" s="251"/>
      <c r="T76" s="251"/>
      <c r="U76" s="246" t="str">
        <f>IF(OR('School Information'!$A$10="",'School Information'!$B$10=""),"Must Complete 'School Information' Tab",IF('School Information'!$A$13="No","",IF(AND($C75='Enrollment Projection'!$C$24,'School Information'!$A$13="Yes"),ROUND(SUM(U6:U74)*0.9,0),"Enrollment must agree to 'Enrollment Projection' Tab")))</f>
        <v>Must Complete 'School Information' Tab</v>
      </c>
      <c r="V76" s="251"/>
      <c r="W76" s="251"/>
      <c r="X76" s="251"/>
      <c r="Y76" s="251"/>
      <c r="Z76" s="251"/>
      <c r="AA76" s="251"/>
      <c r="AB76" s="251"/>
      <c r="AC76" s="251"/>
      <c r="AD76" s="251"/>
      <c r="AE76" s="251"/>
      <c r="AF76" s="251"/>
      <c r="AG76" s="251"/>
      <c r="AH76" s="251"/>
    </row>
  </sheetData>
  <mergeCells count="23">
    <mergeCell ref="L2:N2"/>
    <mergeCell ref="O2:Q2"/>
    <mergeCell ref="A75:B75"/>
    <mergeCell ref="A76:B76"/>
    <mergeCell ref="A1:B3"/>
    <mergeCell ref="C1:K1"/>
    <mergeCell ref="L1:R1"/>
    <mergeCell ref="S1:U1"/>
    <mergeCell ref="V1:AH1"/>
    <mergeCell ref="C2:C3"/>
    <mergeCell ref="D2:E2"/>
    <mergeCell ref="F2:H2"/>
    <mergeCell ref="I2:K2"/>
    <mergeCell ref="R2:R3"/>
    <mergeCell ref="S2:S3"/>
    <mergeCell ref="T2:T3"/>
    <mergeCell ref="U2:U3"/>
    <mergeCell ref="V2:W2"/>
    <mergeCell ref="X2:Y2"/>
    <mergeCell ref="Z2:AA2"/>
    <mergeCell ref="AB2:AC2"/>
    <mergeCell ref="AD2:AE2"/>
    <mergeCell ref="AF2:AH2"/>
  </mergeCells>
  <conditionalFormatting sqref="R75">
    <cfRule type="containsText" dxfId="0" priority="1" operator="containsText" text="Must">
      <formula>NOT(ISERROR(SEARCH(("Must"),(R75))))</formula>
    </cfRule>
  </conditionalFormatting>
  <conditionalFormatting sqref="U75">
    <cfRule type="containsText" dxfId="0" priority="2" operator="containsText" text="Must">
      <formula>NOT(ISERROR(SEARCH(("Must"),(U75))))</formula>
    </cfRule>
  </conditionalFormatting>
  <conditionalFormatting sqref="E75">
    <cfRule type="containsText" dxfId="0" priority="3" operator="containsText" text="Must">
      <formula>NOT(ISERROR(SEARCH(("Must"),(E75))))</formula>
    </cfRule>
  </conditionalFormatting>
  <conditionalFormatting sqref="H75">
    <cfRule type="containsText" dxfId="0" priority="4" operator="containsText" text="Must">
      <formula>NOT(ISERROR(SEARCH(("Must"),(H75))))</formula>
    </cfRule>
  </conditionalFormatting>
  <conditionalFormatting sqref="K75">
    <cfRule type="containsText" dxfId="0" priority="5" operator="containsText" text="Must">
      <formula>NOT(ISERROR(SEARCH(("Must"),(K75))))</formula>
    </cfRule>
  </conditionalFormatting>
  <conditionalFormatting sqref="N75">
    <cfRule type="containsText" dxfId="0" priority="6" operator="containsText" text="Must">
      <formula>NOT(ISERROR(SEARCH(("Must"),(N75))))</formula>
    </cfRule>
  </conditionalFormatting>
  <conditionalFormatting sqref="Q75">
    <cfRule type="containsText" dxfId="0" priority="7" operator="containsText" text="Must">
      <formula>NOT(ISERROR(SEARCH(("Must"),(Q75))))</formula>
    </cfRule>
  </conditionalFormatting>
  <conditionalFormatting sqref="R76">
    <cfRule type="expression" dxfId="1" priority="8">
      <formula>$A$76="Virtual Charter Schools Receive 90% per Charter Law"</formula>
    </cfRule>
  </conditionalFormatting>
  <conditionalFormatting sqref="R76">
    <cfRule type="containsText" dxfId="0" priority="9" operator="containsText" text="Must">
      <formula>NOT(ISERROR(SEARCH(("Must"),(R76))))</formula>
    </cfRule>
  </conditionalFormatting>
  <conditionalFormatting sqref="A76">
    <cfRule type="expression" dxfId="1" priority="10">
      <formula>$A$76="Virtual Charter Schools Receive 90% per Charter Law"</formula>
    </cfRule>
  </conditionalFormatting>
  <conditionalFormatting sqref="A76">
    <cfRule type="containsText" dxfId="0" priority="11" operator="containsText" text="Must">
      <formula>NOT(ISERROR(SEARCH(("Must"),(A76))))</formula>
    </cfRule>
  </conditionalFormatting>
  <conditionalFormatting sqref="U76">
    <cfRule type="expression" dxfId="1" priority="12">
      <formula>$A$76="Virtual Charter Schools Receive 90% per Charter Law"</formula>
    </cfRule>
  </conditionalFormatting>
  <conditionalFormatting sqref="U76">
    <cfRule type="containsText" dxfId="0" priority="13" operator="containsText" text="Must">
      <formula>NOT(ISERROR(SEARCH(("Must"),(U76))))</formula>
    </cfRule>
  </conditionalFormatting>
  <conditionalFormatting sqref="C75">
    <cfRule type="containsText" dxfId="0" priority="14" operator="containsText" text="Not">
      <formula>NOT(ISERROR(SEARCH(("Not"),(C75))))</formula>
    </cfRule>
  </conditionalFormatting>
  <conditionalFormatting sqref="C75">
    <cfRule type="containsText" dxfId="0" priority="15" operator="containsText" text="Must">
      <formula>NOT(ISERROR(SEARCH(("Must"),(C75))))</formula>
    </cfRule>
  </conditionalFormatting>
  <printOptions horizontalCentered="1"/>
  <pageMargins bottom="0.4" footer="0.0" header="0.0" left="0.3" right="0.3" top="0.4"/>
  <pageSetup scale="70" orientation="portrait"/>
  <headerFooter>
    <oddFooter>&amp;R&amp;P</oddFooter>
  </headerFooter>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0"/>
  <cols>
    <col customWidth="1" min="1" max="1" width="5.0"/>
    <col customWidth="1" min="2" max="2" width="20.13"/>
    <col customWidth="1" min="3" max="3" width="14.63"/>
    <col customWidth="1" min="4" max="4" width="13.88"/>
    <col customWidth="1" min="5" max="5" width="15.75"/>
    <col customWidth="1" min="6" max="6" width="10.63"/>
    <col customWidth="1" min="7" max="7" width="8.75"/>
    <col customWidth="1" min="8" max="8" width="15.75"/>
    <col customWidth="1" min="9" max="9" width="10.63"/>
    <col customWidth="1" min="10" max="10" width="8.75"/>
    <col customWidth="1" min="11" max="11" width="15.75"/>
    <col customWidth="1" min="12" max="12" width="10.63"/>
    <col customWidth="1" min="13" max="13" width="8.75"/>
    <col customWidth="1" min="14" max="14" width="15.75"/>
    <col customWidth="1" min="15" max="15" width="10.63"/>
    <col customWidth="1" min="16" max="16" width="8.75"/>
    <col customWidth="1" min="17" max="17" width="15.75"/>
    <col customWidth="1" min="18" max="18" width="18.75"/>
    <col customWidth="1" min="19" max="20" width="15.88"/>
    <col customWidth="1" min="21" max="21" width="18.38"/>
    <col customWidth="1" min="22" max="22" width="8.75"/>
    <col customWidth="1" min="23" max="23" width="15.75"/>
    <col customWidth="1" min="24" max="24" width="8.75"/>
    <col customWidth="1" min="25" max="25" width="15.75"/>
    <col customWidth="1" min="26" max="26" width="8.75"/>
    <col customWidth="1" min="27" max="27" width="15.75"/>
    <col customWidth="1" min="28" max="28" width="8.75"/>
    <col customWidth="1" min="29" max="29" width="15.75"/>
    <col customWidth="1" min="30" max="30" width="8.75"/>
    <col customWidth="1" min="31" max="31" width="15.75"/>
    <col customWidth="1" min="32" max="32" width="13.88"/>
    <col customWidth="1" min="33" max="33" width="8.75"/>
    <col customWidth="1" min="34" max="34" width="15.75"/>
    <col customWidth="1" min="35" max="35" width="8.88"/>
  </cols>
  <sheetData>
    <row r="1" ht="19.5" customHeight="1">
      <c r="A1" s="252" t="s">
        <v>194</v>
      </c>
      <c r="B1" s="173"/>
      <c r="C1" s="253" t="s">
        <v>195</v>
      </c>
      <c r="D1" s="254"/>
      <c r="E1" s="254"/>
      <c r="F1" s="254"/>
      <c r="G1" s="254"/>
      <c r="H1" s="254"/>
      <c r="I1" s="254"/>
      <c r="J1" s="254"/>
      <c r="K1" s="255"/>
      <c r="L1" s="256" t="s">
        <v>196</v>
      </c>
      <c r="M1" s="254"/>
      <c r="N1" s="254"/>
      <c r="O1" s="254"/>
      <c r="P1" s="254"/>
      <c r="Q1" s="254"/>
      <c r="R1" s="255"/>
      <c r="S1" s="257" t="s">
        <v>197</v>
      </c>
      <c r="T1" s="14"/>
      <c r="U1" s="15"/>
      <c r="V1" s="258" t="s">
        <v>198</v>
      </c>
      <c r="W1" s="254"/>
      <c r="X1" s="254"/>
      <c r="Y1" s="254"/>
      <c r="Z1" s="254"/>
      <c r="AA1" s="254"/>
      <c r="AB1" s="254"/>
      <c r="AC1" s="254"/>
      <c r="AD1" s="254"/>
      <c r="AE1" s="254"/>
      <c r="AF1" s="254"/>
      <c r="AG1" s="254"/>
      <c r="AH1" s="255"/>
      <c r="AI1" s="281"/>
    </row>
    <row r="2" ht="21.0" customHeight="1">
      <c r="A2" s="179"/>
      <c r="B2" s="180"/>
      <c r="C2" s="259" t="s">
        <v>314</v>
      </c>
      <c r="D2" s="260" t="s">
        <v>200</v>
      </c>
      <c r="E2" s="261"/>
      <c r="F2" s="262" t="s">
        <v>201</v>
      </c>
      <c r="G2" s="126"/>
      <c r="H2" s="261"/>
      <c r="I2" s="262" t="s">
        <v>202</v>
      </c>
      <c r="J2" s="126"/>
      <c r="K2" s="261"/>
      <c r="L2" s="262" t="s">
        <v>203</v>
      </c>
      <c r="M2" s="126"/>
      <c r="N2" s="261"/>
      <c r="O2" s="262" t="s">
        <v>204</v>
      </c>
      <c r="P2" s="126"/>
      <c r="Q2" s="261"/>
      <c r="R2" s="263" t="s">
        <v>205</v>
      </c>
      <c r="S2" s="264" t="s">
        <v>315</v>
      </c>
      <c r="T2" s="264" t="s">
        <v>316</v>
      </c>
      <c r="U2" s="265" t="s">
        <v>208</v>
      </c>
      <c r="V2" s="266" t="s">
        <v>209</v>
      </c>
      <c r="W2" s="194"/>
      <c r="X2" s="266" t="s">
        <v>210</v>
      </c>
      <c r="Y2" s="194"/>
      <c r="Z2" s="266" t="s">
        <v>211</v>
      </c>
      <c r="AA2" s="194"/>
      <c r="AB2" s="266" t="s">
        <v>212</v>
      </c>
      <c r="AC2" s="194"/>
      <c r="AD2" s="266" t="s">
        <v>213</v>
      </c>
      <c r="AE2" s="194"/>
      <c r="AF2" s="266" t="s">
        <v>214</v>
      </c>
      <c r="AG2" s="267"/>
      <c r="AH2" s="194"/>
      <c r="AI2" s="281"/>
    </row>
    <row r="3" ht="82.5" customHeight="1">
      <c r="A3" s="193"/>
      <c r="B3" s="194"/>
      <c r="C3" s="194"/>
      <c r="D3" s="268" t="s">
        <v>215</v>
      </c>
      <c r="E3" s="269" t="s">
        <v>216</v>
      </c>
      <c r="F3" s="268" t="s">
        <v>217</v>
      </c>
      <c r="G3" s="268" t="s">
        <v>218</v>
      </c>
      <c r="H3" s="269" t="s">
        <v>216</v>
      </c>
      <c r="I3" s="268" t="s">
        <v>217</v>
      </c>
      <c r="J3" s="268" t="s">
        <v>218</v>
      </c>
      <c r="K3" s="269" t="s">
        <v>216</v>
      </c>
      <c r="L3" s="268" t="s">
        <v>217</v>
      </c>
      <c r="M3" s="268" t="s">
        <v>219</v>
      </c>
      <c r="N3" s="269" t="s">
        <v>216</v>
      </c>
      <c r="O3" s="268" t="s">
        <v>217</v>
      </c>
      <c r="P3" s="268" t="s">
        <v>219</v>
      </c>
      <c r="Q3" s="269" t="s">
        <v>216</v>
      </c>
      <c r="R3" s="194"/>
      <c r="S3" s="127"/>
      <c r="T3" s="127"/>
      <c r="U3" s="270"/>
      <c r="V3" s="271" t="s">
        <v>218</v>
      </c>
      <c r="W3" s="272" t="s">
        <v>220</v>
      </c>
      <c r="X3" s="271" t="s">
        <v>218</v>
      </c>
      <c r="Y3" s="272" t="s">
        <v>220</v>
      </c>
      <c r="Z3" s="271" t="s">
        <v>218</v>
      </c>
      <c r="AA3" s="272" t="s">
        <v>317</v>
      </c>
      <c r="AB3" s="271" t="s">
        <v>218</v>
      </c>
      <c r="AC3" s="272" t="s">
        <v>220</v>
      </c>
      <c r="AD3" s="271" t="s">
        <v>218</v>
      </c>
      <c r="AE3" s="272" t="s">
        <v>220</v>
      </c>
      <c r="AF3" s="271" t="s">
        <v>222</v>
      </c>
      <c r="AG3" s="271" t="s">
        <v>218</v>
      </c>
      <c r="AH3" s="272" t="s">
        <v>318</v>
      </c>
      <c r="AI3" s="281"/>
    </row>
    <row r="4" ht="15.75" customHeight="1">
      <c r="A4" s="282"/>
      <c r="B4" s="283"/>
      <c r="C4" s="284">
        <v>1.0</v>
      </c>
      <c r="D4" s="284">
        <f t="shared" ref="D4:AH4" si="1">C4+1</f>
        <v>2</v>
      </c>
      <c r="E4" s="284">
        <f t="shared" si="1"/>
        <v>3</v>
      </c>
      <c r="F4" s="284">
        <f t="shared" si="1"/>
        <v>4</v>
      </c>
      <c r="G4" s="284">
        <f t="shared" si="1"/>
        <v>5</v>
      </c>
      <c r="H4" s="284">
        <f t="shared" si="1"/>
        <v>6</v>
      </c>
      <c r="I4" s="284">
        <f t="shared" si="1"/>
        <v>7</v>
      </c>
      <c r="J4" s="284">
        <f t="shared" si="1"/>
        <v>8</v>
      </c>
      <c r="K4" s="284">
        <f t="shared" si="1"/>
        <v>9</v>
      </c>
      <c r="L4" s="284">
        <f t="shared" si="1"/>
        <v>10</v>
      </c>
      <c r="M4" s="284">
        <f t="shared" si="1"/>
        <v>11</v>
      </c>
      <c r="N4" s="284">
        <f t="shared" si="1"/>
        <v>12</v>
      </c>
      <c r="O4" s="284">
        <f t="shared" si="1"/>
        <v>13</v>
      </c>
      <c r="P4" s="284">
        <f t="shared" si="1"/>
        <v>14</v>
      </c>
      <c r="Q4" s="284">
        <f t="shared" si="1"/>
        <v>15</v>
      </c>
      <c r="R4" s="284">
        <f t="shared" si="1"/>
        <v>16</v>
      </c>
      <c r="S4" s="284">
        <f t="shared" si="1"/>
        <v>17</v>
      </c>
      <c r="T4" s="284">
        <f t="shared" si="1"/>
        <v>18</v>
      </c>
      <c r="U4" s="284">
        <f t="shared" si="1"/>
        <v>19</v>
      </c>
      <c r="V4" s="284">
        <f t="shared" si="1"/>
        <v>20</v>
      </c>
      <c r="W4" s="284">
        <f t="shared" si="1"/>
        <v>21</v>
      </c>
      <c r="X4" s="284">
        <f t="shared" si="1"/>
        <v>22</v>
      </c>
      <c r="Y4" s="284">
        <f t="shared" si="1"/>
        <v>23</v>
      </c>
      <c r="Z4" s="284">
        <f t="shared" si="1"/>
        <v>24</v>
      </c>
      <c r="AA4" s="284">
        <f t="shared" si="1"/>
        <v>25</v>
      </c>
      <c r="AB4" s="284">
        <f t="shared" si="1"/>
        <v>26</v>
      </c>
      <c r="AC4" s="284">
        <f t="shared" si="1"/>
        <v>27</v>
      </c>
      <c r="AD4" s="284">
        <f t="shared" si="1"/>
        <v>28</v>
      </c>
      <c r="AE4" s="284">
        <f t="shared" si="1"/>
        <v>29</v>
      </c>
      <c r="AF4" s="284">
        <f t="shared" si="1"/>
        <v>30</v>
      </c>
      <c r="AG4" s="284">
        <f t="shared" si="1"/>
        <v>31</v>
      </c>
      <c r="AH4" s="284">
        <f t="shared" si="1"/>
        <v>32</v>
      </c>
      <c r="AI4" s="285"/>
    </row>
    <row r="5" ht="72.0" customHeight="1">
      <c r="A5" s="282"/>
      <c r="B5" s="286" t="s">
        <v>224</v>
      </c>
      <c r="C5" s="286" t="s">
        <v>225</v>
      </c>
      <c r="D5" s="286" t="s">
        <v>226</v>
      </c>
      <c r="E5" s="286" t="s">
        <v>227</v>
      </c>
      <c r="F5" s="286" t="s">
        <v>225</v>
      </c>
      <c r="G5" s="286" t="s">
        <v>228</v>
      </c>
      <c r="H5" s="286" t="s">
        <v>229</v>
      </c>
      <c r="I5" s="286" t="s">
        <v>225</v>
      </c>
      <c r="J5" s="286" t="s">
        <v>230</v>
      </c>
      <c r="K5" s="286" t="s">
        <v>231</v>
      </c>
      <c r="L5" s="286" t="s">
        <v>225</v>
      </c>
      <c r="M5" s="286" t="s">
        <v>232</v>
      </c>
      <c r="N5" s="286" t="s">
        <v>233</v>
      </c>
      <c r="O5" s="286" t="s">
        <v>225</v>
      </c>
      <c r="P5" s="286" t="s">
        <v>234</v>
      </c>
      <c r="Q5" s="286" t="s">
        <v>235</v>
      </c>
      <c r="R5" s="286" t="s">
        <v>236</v>
      </c>
      <c r="S5" s="286" t="s">
        <v>237</v>
      </c>
      <c r="T5" s="286" t="s">
        <v>238</v>
      </c>
      <c r="U5" s="286" t="s">
        <v>225</v>
      </c>
      <c r="V5" s="283"/>
      <c r="W5" s="283"/>
      <c r="X5" s="283"/>
      <c r="Y5" s="283"/>
      <c r="Z5" s="283"/>
      <c r="AA5" s="283"/>
      <c r="AB5" s="283"/>
      <c r="AC5" s="283"/>
      <c r="AD5" s="283"/>
      <c r="AE5" s="283"/>
      <c r="AF5" s="283"/>
      <c r="AG5" s="283"/>
      <c r="AH5" s="283"/>
      <c r="AI5" s="287"/>
    </row>
    <row r="6" ht="25.5" customHeight="1">
      <c r="A6" s="278">
        <v>1.0</v>
      </c>
      <c r="B6" s="209" t="s">
        <v>239</v>
      </c>
      <c r="C6" s="210"/>
      <c r="D6" s="211">
        <v>5060.631686356253</v>
      </c>
      <c r="E6" s="212">
        <f t="shared" ref="E6:E74" si="2">C6*D6</f>
        <v>0</v>
      </c>
      <c r="F6" s="213">
        <f>$C6*'Enrollment Projection'!$D$30</f>
        <v>0</v>
      </c>
      <c r="G6" s="211">
        <v>671.9845220775123</v>
      </c>
      <c r="H6" s="214" t="str">
        <f>IF('Enrollment Projection'!$D$30="","Must Complete 'Enrollment Projection' Tab",F6*G6)</f>
        <v>Must Complete 'Enrollment Projection' Tab</v>
      </c>
      <c r="I6" s="213">
        <f>$C6*'Enrollment Projection'!$D$34</f>
        <v>0</v>
      </c>
      <c r="J6" s="211">
        <v>183.26850602113973</v>
      </c>
      <c r="K6" s="214" t="str">
        <f>IF('Enrollment Projection'!$D$34="","Must Complete 'Enrollment Projection' Tab",I6*J6)</f>
        <v>Must Complete 'Enrollment Projection' Tab</v>
      </c>
      <c r="L6" s="213">
        <f>$C6*'Enrollment Projection'!$D$31</f>
        <v>0</v>
      </c>
      <c r="M6" s="211">
        <v>4581.712650528493</v>
      </c>
      <c r="N6" s="214" t="str">
        <f>IF('Enrollment Projection'!$D$31="","Must Complete 'Enrollment Projection' Tab",L6*M6)</f>
        <v>Must Complete 'Enrollment Projection' Tab</v>
      </c>
      <c r="O6" s="213">
        <f>$C6*'Enrollment Projection'!$D$33</f>
        <v>0</v>
      </c>
      <c r="P6" s="211">
        <v>1832.6850602113973</v>
      </c>
      <c r="Q6" s="214" t="str">
        <f>IF('Enrollment Projection'!$D$33="","Must Complete 'Enrollment Projection' Tab",O6*P6)</f>
        <v>Must Complete 'Enrollment Projection' Tab</v>
      </c>
      <c r="R6" s="214" t="str">
        <f>IF(OR('Enrollment Projection'!$D$30="",'Enrollment Projection'!$D$31="",'Enrollment Projection'!$D$33="",'Enrollment Projection'!$D$34=""),"Must Complete 'Enrollment Projection' Tab",IF('School Information'!$A$13="","Must Complete 'School Information' Tab",ROUND(E6+H6+K6+N6+Q6,0)))</f>
        <v>Must Complete 'Enrollment Projection' Tab</v>
      </c>
      <c r="S6" s="215">
        <v>3090.0</v>
      </c>
      <c r="T6" s="211">
        <v>3090.0</v>
      </c>
      <c r="U6" s="216" t="str">
        <f>IF(OR('School Information'!$A$10="",'School Information'!$B$10=""),"Must Complete 'School Information' Tab",IF('School Information'!$B$10="No",$T6*C6,IF(AND('School Information'!$B$10="Yes",'School Information'!$A$10=$B6),$S6*C6,$T6*C6)))</f>
        <v>Must Complete 'School Information' Tab</v>
      </c>
      <c r="V6" s="217">
        <v>198.0</v>
      </c>
      <c r="W6" s="217">
        <f>IF('Enrollment Projection'!$D$31&gt;0,$C6*V6,0)</f>
        <v>0</v>
      </c>
      <c r="X6" s="217">
        <v>5.0</v>
      </c>
      <c r="Y6" s="216" t="str">
        <f>IF('Enrollment Projection'!$D$32="","Must Complete 'Enrollment Projection' Tab",IF('Enrollment Projection'!$D$32="Yes",$C6*X6,0))</f>
        <v>Must Complete 'Enrollment Projection' Tab</v>
      </c>
      <c r="Z6" s="217">
        <v>12.0</v>
      </c>
      <c r="AA6" s="216" t="str">
        <f>IF('Enrollment Projection'!$D$34="","Must Complete 'Enrollment Projection' Tab",IF(AND('Enrollment Projection'!$D$34&gt;0,SUM('Enrollment Projection'!$B$17:$D$20)&gt;0),$C6*Z6,0))</f>
        <v>Must Complete 'Enrollment Projection' Tab</v>
      </c>
      <c r="AB6" s="217">
        <v>519.0</v>
      </c>
      <c r="AC6" s="216" t="str">
        <f>IF('Enrollment Projection'!$D$38="","Must Complete 'Enrollment Projection' Tab",IF('Enrollment Projection'!$D$38&gt;=0.4,$C6*AB6,0))</f>
        <v>Must Complete 'Enrollment Projection' Tab</v>
      </c>
      <c r="AD6" s="217">
        <v>54.0</v>
      </c>
      <c r="AE6" s="217">
        <f t="shared" ref="AE6:AE74" si="3">$C6*AD6</f>
        <v>0</v>
      </c>
      <c r="AF6" s="213">
        <f>$C6*'Enrollment Projection'!$D$37</f>
        <v>0</v>
      </c>
      <c r="AG6" s="217">
        <v>126.0</v>
      </c>
      <c r="AH6" s="216" t="str">
        <f>IF('Enrollment Projection'!$D$37="","Must Complete 'Enrollment Projection' Tab",AF6*AG6)</f>
        <v>Must Complete 'Enrollment Projection' Tab</v>
      </c>
      <c r="AI6" s="285"/>
    </row>
    <row r="7" ht="25.5" customHeight="1">
      <c r="A7" s="279">
        <v>2.0</v>
      </c>
      <c r="B7" s="219" t="s">
        <v>240</v>
      </c>
      <c r="C7" s="220"/>
      <c r="D7" s="221">
        <v>5822.701765908233</v>
      </c>
      <c r="E7" s="222">
        <f t="shared" si="2"/>
        <v>0</v>
      </c>
      <c r="F7" s="223">
        <f>$C7*'Enrollment Projection'!$D$30</f>
        <v>0</v>
      </c>
      <c r="G7" s="221">
        <v>741.1151717458845</v>
      </c>
      <c r="H7" s="224" t="str">
        <f>IF('Enrollment Projection'!$D$30="","Must Complete 'Enrollment Projection' Tab",F7*G7)</f>
        <v>Must Complete 'Enrollment Projection' Tab</v>
      </c>
      <c r="I7" s="223">
        <f>$C7*'Enrollment Projection'!$D$34</f>
        <v>0</v>
      </c>
      <c r="J7" s="221">
        <v>202.12231956705944</v>
      </c>
      <c r="K7" s="224" t="str">
        <f>IF('Enrollment Projection'!$D$34="","Must Complete 'Enrollment Projection' Tab",I7*J7)</f>
        <v>Must Complete 'Enrollment Projection' Tab</v>
      </c>
      <c r="L7" s="223">
        <f>$C7*'Enrollment Projection'!$D$31</f>
        <v>0</v>
      </c>
      <c r="M7" s="221">
        <v>5053.057989176486</v>
      </c>
      <c r="N7" s="224" t="str">
        <f>IF('Enrollment Projection'!$D$31="","Must Complete 'Enrollment Projection' Tab",L7*M7)</f>
        <v>Must Complete 'Enrollment Projection' Tab</v>
      </c>
      <c r="O7" s="223">
        <f>$C7*'Enrollment Projection'!$D$33</f>
        <v>0</v>
      </c>
      <c r="P7" s="221">
        <v>2021.2231956705944</v>
      </c>
      <c r="Q7" s="224" t="str">
        <f>IF('Enrollment Projection'!$D$33="","Must Complete 'Enrollment Projection' Tab",O7*P7)</f>
        <v>Must Complete 'Enrollment Projection' Tab</v>
      </c>
      <c r="R7" s="224" t="str">
        <f>IF(OR('Enrollment Projection'!$D$30="",'Enrollment Projection'!$D$31="",'Enrollment Projection'!$D$33="",'Enrollment Projection'!$D$34=""),"Must Complete 'Enrollment Projection' Tab",IF('School Information'!$A$13="","Must Complete 'School Information' Tab",ROUND(E7+H7+K7+N7+Q7,0)))</f>
        <v>Must Complete 'Enrollment Projection' Tab</v>
      </c>
      <c r="S7" s="225">
        <v>3285.0</v>
      </c>
      <c r="T7" s="221">
        <v>3855.0</v>
      </c>
      <c r="U7" s="226" t="str">
        <f>IF(OR('School Information'!$A$10="",'School Information'!$B$10=""),"Must Complete 'School Information' Tab",IF('School Information'!$B$10="No",$T7*C7,IF(AND('School Information'!$B$10="Yes",'School Information'!$A$10=$B7),$S7*C7,$T7*C7)))</f>
        <v>Must Complete 'School Information' Tab</v>
      </c>
      <c r="V7" s="227">
        <v>216.0</v>
      </c>
      <c r="W7" s="227">
        <f>IF('Enrollment Projection'!$D$31&gt;0,$C7*V7,0)</f>
        <v>0</v>
      </c>
      <c r="X7" s="227">
        <v>7.0</v>
      </c>
      <c r="Y7" s="226" t="str">
        <f>IF('Enrollment Projection'!$D$32="","Must Complete 'Enrollment Projection' Tab",IF('Enrollment Projection'!$D$32="Yes",$C7*X7,0))</f>
        <v>Must Complete 'Enrollment Projection' Tab</v>
      </c>
      <c r="Z7" s="227">
        <v>14.0</v>
      </c>
      <c r="AA7" s="226" t="str">
        <f>IF('Enrollment Projection'!$D$34="","Must Complete 'Enrollment Projection' Tab",IF(AND('Enrollment Projection'!$D$34&gt;0,SUM('Enrollment Projection'!$B$17:$D$20)&gt;0),$C7*Z7,0))</f>
        <v>Must Complete 'Enrollment Projection' Tab</v>
      </c>
      <c r="AB7" s="227">
        <v>278.0</v>
      </c>
      <c r="AC7" s="226" t="str">
        <f>IF('Enrollment Projection'!$D$38="","Must Complete 'Enrollment Projection' Tab",IF('Enrollment Projection'!$D$38&gt;=0.4,$C7*AB7,0))</f>
        <v>Must Complete 'Enrollment Projection' Tab</v>
      </c>
      <c r="AD7" s="227">
        <v>62.0</v>
      </c>
      <c r="AE7" s="227">
        <f t="shared" si="3"/>
        <v>0</v>
      </c>
      <c r="AF7" s="223">
        <f>$C7*'Enrollment Projection'!$D$37</f>
        <v>0</v>
      </c>
      <c r="AG7" s="227">
        <v>126.0</v>
      </c>
      <c r="AH7" s="226" t="str">
        <f>IF('Enrollment Projection'!$D$37="","Must Complete 'Enrollment Projection' Tab",AF7*AG7)</f>
        <v>Must Complete 'Enrollment Projection' Tab</v>
      </c>
      <c r="AI7" s="285"/>
    </row>
    <row r="8" ht="25.5" customHeight="1">
      <c r="A8" s="279">
        <v>3.0</v>
      </c>
      <c r="B8" s="219" t="s">
        <v>241</v>
      </c>
      <c r="C8" s="220"/>
      <c r="D8" s="221">
        <v>4034.373837806394</v>
      </c>
      <c r="E8" s="222">
        <f t="shared" si="2"/>
        <v>0</v>
      </c>
      <c r="F8" s="223">
        <f>$C8*'Enrollment Projection'!$D$30</f>
        <v>0</v>
      </c>
      <c r="G8" s="221">
        <v>566.2486063707103</v>
      </c>
      <c r="H8" s="224" t="str">
        <f>IF('Enrollment Projection'!$D$30="","Must Complete 'Enrollment Projection' Tab",F8*G8)</f>
        <v>Must Complete 'Enrollment Projection' Tab</v>
      </c>
      <c r="I8" s="223">
        <f>$C8*'Enrollment Projection'!$D$34</f>
        <v>0</v>
      </c>
      <c r="J8" s="221">
        <v>154.43143810110277</v>
      </c>
      <c r="K8" s="224" t="str">
        <f>IF('Enrollment Projection'!$D$34="","Must Complete 'Enrollment Projection' Tab",I8*J8)</f>
        <v>Must Complete 'Enrollment Projection' Tab</v>
      </c>
      <c r="L8" s="223">
        <f>$C8*'Enrollment Projection'!$D$31</f>
        <v>0</v>
      </c>
      <c r="M8" s="221">
        <v>3860.7859525275703</v>
      </c>
      <c r="N8" s="224" t="str">
        <f>IF('Enrollment Projection'!$D$31="","Must Complete 'Enrollment Projection' Tab",L8*M8)</f>
        <v>Must Complete 'Enrollment Projection' Tab</v>
      </c>
      <c r="O8" s="223">
        <f>$C8*'Enrollment Projection'!$D$33</f>
        <v>0</v>
      </c>
      <c r="P8" s="221">
        <v>1544.3143810110278</v>
      </c>
      <c r="Q8" s="224" t="str">
        <f>IF('Enrollment Projection'!$D$33="","Must Complete 'Enrollment Projection' Tab",O8*P8)</f>
        <v>Must Complete 'Enrollment Projection' Tab</v>
      </c>
      <c r="R8" s="224" t="str">
        <f>IF(OR('Enrollment Projection'!$D$30="",'Enrollment Projection'!$D$31="",'Enrollment Projection'!$D$33="",'Enrollment Projection'!$D$34=""),"Must Complete 'Enrollment Projection' Tab",IF('School Information'!$A$13="","Must Complete 'School Information' Tab",ROUND(E8+H8+K8+N8+Q8,0)))</f>
        <v>Must Complete 'Enrollment Projection' Tab</v>
      </c>
      <c r="S8" s="225">
        <v>6489.0</v>
      </c>
      <c r="T8" s="221">
        <v>7463.0</v>
      </c>
      <c r="U8" s="226" t="str">
        <f>IF(OR('School Information'!$A$10="",'School Information'!$B$10=""),"Must Complete 'School Information' Tab",IF('School Information'!$B$10="No",$T8*C8,IF(AND('School Information'!$B$10="Yes",'School Information'!$A$10=$B8),$S8*C8,$T8*C8)))</f>
        <v>Must Complete 'School Information' Tab</v>
      </c>
      <c r="V8" s="227">
        <v>194.0</v>
      </c>
      <c r="W8" s="227">
        <f>IF('Enrollment Projection'!$D$31&gt;0,$C8*V8,0)</f>
        <v>0</v>
      </c>
      <c r="X8" s="227">
        <v>5.0</v>
      </c>
      <c r="Y8" s="226" t="str">
        <f>IF('Enrollment Projection'!$D$32="","Must Complete 'Enrollment Projection' Tab",IF('Enrollment Projection'!$D$32="Yes",$C8*X8,0))</f>
        <v>Must Complete 'Enrollment Projection' Tab</v>
      </c>
      <c r="Z8" s="227">
        <v>10.0</v>
      </c>
      <c r="AA8" s="226" t="str">
        <f>IF('Enrollment Projection'!$D$34="","Must Complete 'Enrollment Projection' Tab",IF(AND('Enrollment Projection'!$D$34&gt;0,SUM('Enrollment Projection'!$B$17:$D$20)&gt;0),$C8*Z8,0))</f>
        <v>Must Complete 'Enrollment Projection' Tab</v>
      </c>
      <c r="AB8" s="227">
        <v>163.0</v>
      </c>
      <c r="AC8" s="226" t="str">
        <f>IF('Enrollment Projection'!$D$38="","Must Complete 'Enrollment Projection' Tab",IF('Enrollment Projection'!$D$38&gt;=0.4,$C8*AB8,0))</f>
        <v>Must Complete 'Enrollment Projection' Tab</v>
      </c>
      <c r="AD8" s="227">
        <v>45.0</v>
      </c>
      <c r="AE8" s="227">
        <f t="shared" si="3"/>
        <v>0</v>
      </c>
      <c r="AF8" s="223">
        <f>$C8*'Enrollment Projection'!$D$37</f>
        <v>0</v>
      </c>
      <c r="AG8" s="227">
        <v>126.0</v>
      </c>
      <c r="AH8" s="226" t="str">
        <f>IF('Enrollment Projection'!$D$37="","Must Complete 'Enrollment Projection' Tab",AF8*AG8)</f>
        <v>Must Complete 'Enrollment Projection' Tab</v>
      </c>
      <c r="AI8" s="285"/>
    </row>
    <row r="9" ht="25.5" customHeight="1">
      <c r="A9" s="279">
        <v>4.0</v>
      </c>
      <c r="B9" s="219" t="s">
        <v>242</v>
      </c>
      <c r="C9" s="220"/>
      <c r="D9" s="221">
        <v>5033.586378868474</v>
      </c>
      <c r="E9" s="222">
        <f t="shared" si="2"/>
        <v>0</v>
      </c>
      <c r="F9" s="223">
        <f>$C9*'Enrollment Projection'!$D$30</f>
        <v>0</v>
      </c>
      <c r="G9" s="221">
        <v>667.9529912255795</v>
      </c>
      <c r="H9" s="224" t="str">
        <f>IF('Enrollment Projection'!$D$30="","Must Complete 'Enrollment Projection' Tab",F9*G9)</f>
        <v>Must Complete 'Enrollment Projection' Tab</v>
      </c>
      <c r="I9" s="223">
        <f>$C9*'Enrollment Projection'!$D$34</f>
        <v>0</v>
      </c>
      <c r="J9" s="221">
        <v>182.1689976069762</v>
      </c>
      <c r="K9" s="224" t="str">
        <f>IF('Enrollment Projection'!$D$34="","Must Complete 'Enrollment Projection' Tab",I9*J9)</f>
        <v>Must Complete 'Enrollment Projection' Tab</v>
      </c>
      <c r="L9" s="223">
        <f>$C9*'Enrollment Projection'!$D$31</f>
        <v>0</v>
      </c>
      <c r="M9" s="221">
        <v>4554.224940174406</v>
      </c>
      <c r="N9" s="224" t="str">
        <f>IF('Enrollment Projection'!$D$31="","Must Complete 'Enrollment Projection' Tab",L9*M9)</f>
        <v>Must Complete 'Enrollment Projection' Tab</v>
      </c>
      <c r="O9" s="223">
        <f>$C9*'Enrollment Projection'!$D$33</f>
        <v>0</v>
      </c>
      <c r="P9" s="221">
        <v>1821.689976069762</v>
      </c>
      <c r="Q9" s="224" t="str">
        <f>IF('Enrollment Projection'!$D$33="","Must Complete 'Enrollment Projection' Tab",O9*P9)</f>
        <v>Must Complete 'Enrollment Projection' Tab</v>
      </c>
      <c r="R9" s="224" t="str">
        <f>IF(OR('Enrollment Projection'!$D$30="",'Enrollment Projection'!$D$31="",'Enrollment Projection'!$D$33="",'Enrollment Projection'!$D$34=""),"Must Complete 'Enrollment Projection' Tab",IF('School Information'!$A$13="","Must Complete 'School Information' Tab",ROUND(E9+H9+K9+N9+Q9,0)))</f>
        <v>Must Complete 'Enrollment Projection' Tab</v>
      </c>
      <c r="S9" s="225">
        <v>4809.0</v>
      </c>
      <c r="T9" s="221">
        <v>4809.0</v>
      </c>
      <c r="U9" s="226" t="str">
        <f>IF(OR('School Information'!$A$10="",'School Information'!$B$10=""),"Must Complete 'School Information' Tab",IF('School Information'!$B$10="No",$T9*C9,IF(AND('School Information'!$B$10="Yes",'School Information'!$A$10=$B9),$S9*C9,$T9*C9)))</f>
        <v>Must Complete 'School Information' Tab</v>
      </c>
      <c r="V9" s="227">
        <v>244.0</v>
      </c>
      <c r="W9" s="227">
        <f>IF('Enrollment Projection'!$D$31&gt;0,$C9*V9,0)</f>
        <v>0</v>
      </c>
      <c r="X9" s="227">
        <v>20.0</v>
      </c>
      <c r="Y9" s="226" t="str">
        <f>IF('Enrollment Projection'!$D$32="","Must Complete 'Enrollment Projection' Tab",IF('Enrollment Projection'!$D$32="Yes",$C9*X9,0))</f>
        <v>Must Complete 'Enrollment Projection' Tab</v>
      </c>
      <c r="Z9" s="227">
        <v>14.0</v>
      </c>
      <c r="AA9" s="226" t="str">
        <f>IF('Enrollment Projection'!$D$34="","Must Complete 'Enrollment Projection' Tab",IF(AND('Enrollment Projection'!$D$34&gt;0,SUM('Enrollment Projection'!$B$17:$D$20)&gt;0),$C9*Z9,0))</f>
        <v>Must Complete 'Enrollment Projection' Tab</v>
      </c>
      <c r="AB9" s="227">
        <v>372.0</v>
      </c>
      <c r="AC9" s="226" t="str">
        <f>IF('Enrollment Projection'!$D$38="","Must Complete 'Enrollment Projection' Tab",IF('Enrollment Projection'!$D$38&gt;=0.4,$C9*AB9,0))</f>
        <v>Must Complete 'Enrollment Projection' Tab</v>
      </c>
      <c r="AD9" s="227">
        <v>61.0</v>
      </c>
      <c r="AE9" s="227">
        <f t="shared" si="3"/>
        <v>0</v>
      </c>
      <c r="AF9" s="223">
        <f>$C9*'Enrollment Projection'!$D$37</f>
        <v>0</v>
      </c>
      <c r="AG9" s="227">
        <v>126.0</v>
      </c>
      <c r="AH9" s="226" t="str">
        <f>IF('Enrollment Projection'!$D$37="","Must Complete 'Enrollment Projection' Tab",AF9*AG9)</f>
        <v>Must Complete 'Enrollment Projection' Tab</v>
      </c>
      <c r="AI9" s="285"/>
    </row>
    <row r="10" ht="25.5" customHeight="1">
      <c r="A10" s="280">
        <v>5.0</v>
      </c>
      <c r="B10" s="229" t="s">
        <v>243</v>
      </c>
      <c r="C10" s="230"/>
      <c r="D10" s="231">
        <v>5030.65604725432</v>
      </c>
      <c r="E10" s="232">
        <f t="shared" si="2"/>
        <v>0</v>
      </c>
      <c r="F10" s="233">
        <f>$C10*'Enrollment Projection'!$D$30</f>
        <v>0</v>
      </c>
      <c r="G10" s="231">
        <v>709.2952676047975</v>
      </c>
      <c r="H10" s="234" t="str">
        <f>IF('Enrollment Projection'!$D$30="","Must Complete 'Enrollment Projection' Tab",F10*G10)</f>
        <v>Must Complete 'Enrollment Projection' Tab</v>
      </c>
      <c r="I10" s="233">
        <f>$C10*'Enrollment Projection'!$D$34</f>
        <v>0</v>
      </c>
      <c r="J10" s="231">
        <v>193.44416389221746</v>
      </c>
      <c r="K10" s="234" t="str">
        <f>IF('Enrollment Projection'!$D$34="","Must Complete 'Enrollment Projection' Tab",I10*J10)</f>
        <v>Must Complete 'Enrollment Projection' Tab</v>
      </c>
      <c r="L10" s="233">
        <f>$C10*'Enrollment Projection'!$D$31</f>
        <v>0</v>
      </c>
      <c r="M10" s="231">
        <v>4836.104097305437</v>
      </c>
      <c r="N10" s="234" t="str">
        <f>IF('Enrollment Projection'!$D$31="","Must Complete 'Enrollment Projection' Tab",L10*M10)</f>
        <v>Must Complete 'Enrollment Projection' Tab</v>
      </c>
      <c r="O10" s="233">
        <f>$C10*'Enrollment Projection'!$D$33</f>
        <v>0</v>
      </c>
      <c r="P10" s="231">
        <v>1934.4416389221744</v>
      </c>
      <c r="Q10" s="234" t="str">
        <f>IF('Enrollment Projection'!$D$33="","Must Complete 'Enrollment Projection' Tab",O10*P10)</f>
        <v>Must Complete 'Enrollment Projection' Tab</v>
      </c>
      <c r="R10" s="234" t="str">
        <f>IF(OR('Enrollment Projection'!$D$30="",'Enrollment Projection'!$D$31="",'Enrollment Projection'!$D$33="",'Enrollment Projection'!$D$34=""),"Must Complete 'Enrollment Projection' Tab",IF('School Information'!$A$13="","Must Complete 'School Information' Tab",ROUND(E10+H10+K10+N10+Q10,0)))</f>
        <v>Must Complete 'Enrollment Projection' Tab</v>
      </c>
      <c r="S10" s="235">
        <v>2811.0</v>
      </c>
      <c r="T10" s="231">
        <v>2811.0</v>
      </c>
      <c r="U10" s="236" t="str">
        <f>IF(OR('School Information'!$A$10="",'School Information'!$B$10=""),"Must Complete 'School Information' Tab",IF('School Information'!$B$10="No",$T10*C10,IF(AND('School Information'!$B$10="Yes",'School Information'!$A$10=$B10),$S10*C10,$T10*C10)))</f>
        <v>Must Complete 'School Information' Tab</v>
      </c>
      <c r="V10" s="237">
        <v>204.0</v>
      </c>
      <c r="W10" s="237">
        <f>IF('Enrollment Projection'!$D$31&gt;0,$C10*V10,0)</f>
        <v>0</v>
      </c>
      <c r="X10" s="237">
        <v>5.0</v>
      </c>
      <c r="Y10" s="236" t="str">
        <f>IF('Enrollment Projection'!$D$32="","Must Complete 'Enrollment Projection' Tab",IF('Enrollment Projection'!$D$32="Yes",$C10*X10,0))</f>
        <v>Must Complete 'Enrollment Projection' Tab</v>
      </c>
      <c r="Z10" s="237">
        <v>14.0</v>
      </c>
      <c r="AA10" s="236" t="str">
        <f>IF('Enrollment Projection'!$D$34="","Must Complete 'Enrollment Projection' Tab",IF(AND('Enrollment Projection'!$D$34&gt;0,SUM('Enrollment Projection'!$B$17:$D$20)&gt;0),$C10*Z10,0))</f>
        <v>Must Complete 'Enrollment Projection' Tab</v>
      </c>
      <c r="AB10" s="237">
        <v>521.0</v>
      </c>
      <c r="AC10" s="236" t="str">
        <f>IF('Enrollment Projection'!$D$38="","Must Complete 'Enrollment Projection' Tab",IF('Enrollment Projection'!$D$38&gt;=0.4,$C10*AB10,0))</f>
        <v>Must Complete 'Enrollment Projection' Tab</v>
      </c>
      <c r="AD10" s="237">
        <v>63.0</v>
      </c>
      <c r="AE10" s="237">
        <f t="shared" si="3"/>
        <v>0</v>
      </c>
      <c r="AF10" s="233">
        <f>$C10*'Enrollment Projection'!$D$37</f>
        <v>0</v>
      </c>
      <c r="AG10" s="237">
        <v>126.0</v>
      </c>
      <c r="AH10" s="236" t="str">
        <f>IF('Enrollment Projection'!$D$37="","Must Complete 'Enrollment Projection' Tab",AF10*AG10)</f>
        <v>Must Complete 'Enrollment Projection' Tab</v>
      </c>
      <c r="AI10" s="285"/>
    </row>
    <row r="11" ht="25.5" customHeight="1">
      <c r="A11" s="278">
        <v>6.0</v>
      </c>
      <c r="B11" s="209" t="s">
        <v>244</v>
      </c>
      <c r="C11" s="210"/>
      <c r="D11" s="211">
        <v>4682.592696762298</v>
      </c>
      <c r="E11" s="212">
        <f t="shared" si="2"/>
        <v>0</v>
      </c>
      <c r="F11" s="213">
        <f>$C11*'Enrollment Projection'!$D$30</f>
        <v>0</v>
      </c>
      <c r="G11" s="211">
        <v>641.3959650779406</v>
      </c>
      <c r="H11" s="214" t="str">
        <f>IF('Enrollment Projection'!$D$30="","Must Complete 'Enrollment Projection' Tab",F11*G11)</f>
        <v>Must Complete 'Enrollment Projection' Tab</v>
      </c>
      <c r="I11" s="213">
        <f>$C11*'Enrollment Projection'!$D$34</f>
        <v>0</v>
      </c>
      <c r="J11" s="211">
        <v>174.92617229398383</v>
      </c>
      <c r="K11" s="214" t="str">
        <f>IF('Enrollment Projection'!$D$34="","Must Complete 'Enrollment Projection' Tab",I11*J11)</f>
        <v>Must Complete 'Enrollment Projection' Tab</v>
      </c>
      <c r="L11" s="213">
        <f>$C11*'Enrollment Projection'!$D$31</f>
        <v>0</v>
      </c>
      <c r="M11" s="211">
        <v>4373.154307349595</v>
      </c>
      <c r="N11" s="214" t="str">
        <f>IF('Enrollment Projection'!$D$31="","Must Complete 'Enrollment Projection' Tab",L11*M11)</f>
        <v>Must Complete 'Enrollment Projection' Tab</v>
      </c>
      <c r="O11" s="213">
        <f>$C11*'Enrollment Projection'!$D$33</f>
        <v>0</v>
      </c>
      <c r="P11" s="211">
        <v>1749.261722939838</v>
      </c>
      <c r="Q11" s="214" t="str">
        <f>IF('Enrollment Projection'!$D$33="","Must Complete 'Enrollment Projection' Tab",O11*P11)</f>
        <v>Must Complete 'Enrollment Projection' Tab</v>
      </c>
      <c r="R11" s="214" t="str">
        <f>IF(OR('Enrollment Projection'!$D$30="",'Enrollment Projection'!$D$31="",'Enrollment Projection'!$D$33="",'Enrollment Projection'!$D$34=""),"Must Complete 'Enrollment Projection' Tab",IF('School Information'!$A$13="","Must Complete 'School Information' Tab",ROUND(E11+H11+K11+N11+Q11,0)))</f>
        <v>Must Complete 'Enrollment Projection' Tab</v>
      </c>
      <c r="S11" s="215">
        <v>4524.0</v>
      </c>
      <c r="T11" s="211">
        <v>5400.0</v>
      </c>
      <c r="U11" s="216" t="str">
        <f>IF(OR('School Information'!$A$10="",'School Information'!$B$10=""),"Must Complete 'School Information' Tab",IF('School Information'!$B$10="No",$T11*C11,IF(AND('School Information'!$B$10="Yes",'School Information'!$A$10=$B11),$S11*C11,$T11*C11)))</f>
        <v>Must Complete 'School Information' Tab</v>
      </c>
      <c r="V11" s="217">
        <v>246.0</v>
      </c>
      <c r="W11" s="217">
        <f>IF('Enrollment Projection'!$D$31&gt;0,$C11*V11,0)</f>
        <v>0</v>
      </c>
      <c r="X11" s="217">
        <v>11.0</v>
      </c>
      <c r="Y11" s="216" t="str">
        <f>IF('Enrollment Projection'!$D$32="","Must Complete 'Enrollment Projection' Tab",IF('Enrollment Projection'!$D$32="Yes",$C11*X11,0))</f>
        <v>Must Complete 'Enrollment Projection' Tab</v>
      </c>
      <c r="Z11" s="217">
        <v>13.0</v>
      </c>
      <c r="AA11" s="216" t="str">
        <f>IF('Enrollment Projection'!$D$34="","Must Complete 'Enrollment Projection' Tab",IF(AND('Enrollment Projection'!$D$34&gt;0,SUM('Enrollment Projection'!$B$17:$D$20)&gt;0),$C11*Z11,0))</f>
        <v>Must Complete 'Enrollment Projection' Tab</v>
      </c>
      <c r="AB11" s="217">
        <v>239.0</v>
      </c>
      <c r="AC11" s="216" t="str">
        <f>IF('Enrollment Projection'!$D$38="","Must Complete 'Enrollment Projection' Tab",IF('Enrollment Projection'!$D$38&gt;=0.4,$C11*AB11,0))</f>
        <v>Must Complete 'Enrollment Projection' Tab</v>
      </c>
      <c r="AD11" s="217">
        <v>56.0</v>
      </c>
      <c r="AE11" s="217">
        <f t="shared" si="3"/>
        <v>0</v>
      </c>
      <c r="AF11" s="213">
        <f>$C11*'Enrollment Projection'!$D$37</f>
        <v>0</v>
      </c>
      <c r="AG11" s="217">
        <v>126.0</v>
      </c>
      <c r="AH11" s="216" t="str">
        <f>IF('Enrollment Projection'!$D$37="","Must Complete 'Enrollment Projection' Tab",AF11*AG11)</f>
        <v>Must Complete 'Enrollment Projection' Tab</v>
      </c>
      <c r="AI11" s="285"/>
    </row>
    <row r="12" ht="25.5" customHeight="1">
      <c r="A12" s="279">
        <v>7.0</v>
      </c>
      <c r="B12" s="219" t="s">
        <v>245</v>
      </c>
      <c r="C12" s="220"/>
      <c r="D12" s="221">
        <v>3205.3389200690062</v>
      </c>
      <c r="E12" s="222">
        <f t="shared" si="2"/>
        <v>0</v>
      </c>
      <c r="F12" s="223">
        <f>$C12*'Enrollment Projection'!$D$30</f>
        <v>0</v>
      </c>
      <c r="G12" s="221">
        <v>437.52333888576976</v>
      </c>
      <c r="H12" s="224" t="str">
        <f>IF('Enrollment Projection'!$D$30="","Must Complete 'Enrollment Projection' Tab",F12*G12)</f>
        <v>Must Complete 'Enrollment Projection' Tab</v>
      </c>
      <c r="I12" s="223">
        <f>$C12*'Enrollment Projection'!$D$34</f>
        <v>0</v>
      </c>
      <c r="J12" s="221">
        <v>119.32454696884628</v>
      </c>
      <c r="K12" s="224" t="str">
        <f>IF('Enrollment Projection'!$D$34="","Must Complete 'Enrollment Projection' Tab",I12*J12)</f>
        <v>Must Complete 'Enrollment Projection' Tab</v>
      </c>
      <c r="L12" s="223">
        <f>$C12*'Enrollment Projection'!$D$31</f>
        <v>0</v>
      </c>
      <c r="M12" s="221">
        <v>2983.113674221157</v>
      </c>
      <c r="N12" s="224" t="str">
        <f>IF('Enrollment Projection'!$D$31="","Must Complete 'Enrollment Projection' Tab",L12*M12)</f>
        <v>Must Complete 'Enrollment Projection' Tab</v>
      </c>
      <c r="O12" s="223">
        <f>$C12*'Enrollment Projection'!$D$33</f>
        <v>0</v>
      </c>
      <c r="P12" s="221">
        <v>1193.2454696884627</v>
      </c>
      <c r="Q12" s="224" t="str">
        <f>IF('Enrollment Projection'!$D$33="","Must Complete 'Enrollment Projection' Tab",O12*P12)</f>
        <v>Must Complete 'Enrollment Projection' Tab</v>
      </c>
      <c r="R12" s="224" t="str">
        <f>IF(OR('Enrollment Projection'!$D$30="",'Enrollment Projection'!$D$31="",'Enrollment Projection'!$D$33="",'Enrollment Projection'!$D$34=""),"Must Complete 'Enrollment Projection' Tab",IF('School Information'!$A$13="","Must Complete 'School Information' Tab",ROUND(E12+H12+K12+N12+Q12,0)))</f>
        <v>Must Complete 'Enrollment Projection' Tab</v>
      </c>
      <c r="S12" s="225">
        <v>14349.0</v>
      </c>
      <c r="T12" s="221">
        <v>15567.0</v>
      </c>
      <c r="U12" s="226" t="str">
        <f>IF(OR('School Information'!$A$10="",'School Information'!$B$10=""),"Must Complete 'School Information' Tab",IF('School Information'!$B$10="No",$T12*C12,IF(AND('School Information'!$B$10="Yes",'School Information'!$A$10=$B12),$S12*C12,$T12*C12)))</f>
        <v>Must Complete 'School Information' Tab</v>
      </c>
      <c r="V12" s="227">
        <v>209.0</v>
      </c>
      <c r="W12" s="227">
        <f>IF('Enrollment Projection'!$D$31&gt;0,$C12*V12,0)</f>
        <v>0</v>
      </c>
      <c r="X12" s="227">
        <v>9.0</v>
      </c>
      <c r="Y12" s="226" t="str">
        <f>IF('Enrollment Projection'!$D$32="","Must Complete 'Enrollment Projection' Tab",IF('Enrollment Projection'!$D$32="Yes",$C12*X12,0))</f>
        <v>Must Complete 'Enrollment Projection' Tab</v>
      </c>
      <c r="Z12" s="227">
        <v>15.0</v>
      </c>
      <c r="AA12" s="226" t="str">
        <f>IF('Enrollment Projection'!$D$34="","Must Complete 'Enrollment Projection' Tab",IF(AND('Enrollment Projection'!$D$34&gt;0,SUM('Enrollment Projection'!$B$17:$D$20)&gt;0),$C12*Z12,0))</f>
        <v>Must Complete 'Enrollment Projection' Tab</v>
      </c>
      <c r="AB12" s="227">
        <v>512.0</v>
      </c>
      <c r="AC12" s="226" t="str">
        <f>IF('Enrollment Projection'!$D$38="","Must Complete 'Enrollment Projection' Tab",IF('Enrollment Projection'!$D$38&gt;=0.4,$C12*AB12,0))</f>
        <v>Must Complete 'Enrollment Projection' Tab</v>
      </c>
      <c r="AD12" s="227">
        <v>66.0</v>
      </c>
      <c r="AE12" s="227">
        <f t="shared" si="3"/>
        <v>0</v>
      </c>
      <c r="AF12" s="223">
        <f>$C12*'Enrollment Projection'!$D$37</f>
        <v>0</v>
      </c>
      <c r="AG12" s="227">
        <v>126.0</v>
      </c>
      <c r="AH12" s="226" t="str">
        <f>IF('Enrollment Projection'!$D$37="","Must Complete 'Enrollment Projection' Tab",AF12*AG12)</f>
        <v>Must Complete 'Enrollment Projection' Tab</v>
      </c>
      <c r="AI12" s="285"/>
    </row>
    <row r="13" ht="25.5" customHeight="1">
      <c r="A13" s="279">
        <v>8.0</v>
      </c>
      <c r="B13" s="219" t="s">
        <v>246</v>
      </c>
      <c r="C13" s="220"/>
      <c r="D13" s="221">
        <v>4810.272902273136</v>
      </c>
      <c r="E13" s="222">
        <f t="shared" si="2"/>
        <v>0</v>
      </c>
      <c r="F13" s="223">
        <f>$C13*'Enrollment Projection'!$D$30</f>
        <v>0</v>
      </c>
      <c r="G13" s="221">
        <v>639.9439958591122</v>
      </c>
      <c r="H13" s="224" t="str">
        <f>IF('Enrollment Projection'!$D$30="","Must Complete 'Enrollment Projection' Tab",F13*G13)</f>
        <v>Must Complete 'Enrollment Projection' Tab</v>
      </c>
      <c r="I13" s="223">
        <f>$C13*'Enrollment Projection'!$D$34</f>
        <v>0</v>
      </c>
      <c r="J13" s="221">
        <v>174.53018068884876</v>
      </c>
      <c r="K13" s="224" t="str">
        <f>IF('Enrollment Projection'!$D$34="","Must Complete 'Enrollment Projection' Tab",I13*J13)</f>
        <v>Must Complete 'Enrollment Projection' Tab</v>
      </c>
      <c r="L13" s="223">
        <f>$C13*'Enrollment Projection'!$D$31</f>
        <v>0</v>
      </c>
      <c r="M13" s="221">
        <v>4363.254517221219</v>
      </c>
      <c r="N13" s="224" t="str">
        <f>IF('Enrollment Projection'!$D$31="","Must Complete 'Enrollment Projection' Tab",L13*M13)</f>
        <v>Must Complete 'Enrollment Projection' Tab</v>
      </c>
      <c r="O13" s="223">
        <f>$C13*'Enrollment Projection'!$D$33</f>
        <v>0</v>
      </c>
      <c r="P13" s="221">
        <v>1745.3018068884874</v>
      </c>
      <c r="Q13" s="224" t="str">
        <f>IF('Enrollment Projection'!$D$33="","Must Complete 'Enrollment Projection' Tab",O13*P13)</f>
        <v>Must Complete 'Enrollment Projection' Tab</v>
      </c>
      <c r="R13" s="224" t="str">
        <f>IF(OR('Enrollment Projection'!$D$30="",'Enrollment Projection'!$D$31="",'Enrollment Projection'!$D$33="",'Enrollment Projection'!$D$34=""),"Must Complete 'Enrollment Projection' Tab",IF('School Information'!$A$13="","Must Complete 'School Information' Tab",ROUND(E13+H13+K13+N13+Q13,0)))</f>
        <v>Must Complete 'Enrollment Projection' Tab</v>
      </c>
      <c r="S13" s="225">
        <v>4848.0</v>
      </c>
      <c r="T13" s="221">
        <v>5441.0</v>
      </c>
      <c r="U13" s="226" t="str">
        <f>IF(OR('School Information'!$A$10="",'School Information'!$B$10=""),"Must Complete 'School Information' Tab",IF('School Information'!$B$10="No",$T13*C13,IF(AND('School Information'!$B$10="Yes",'School Information'!$A$10=$B13),$S13*C13,$T13*C13)))</f>
        <v>Must Complete 'School Information' Tab</v>
      </c>
      <c r="V13" s="227">
        <v>219.0</v>
      </c>
      <c r="W13" s="227">
        <f>IF('Enrollment Projection'!$D$31&gt;0,$C13*V13,0)</f>
        <v>0</v>
      </c>
      <c r="X13" s="227">
        <v>5.0</v>
      </c>
      <c r="Y13" s="226" t="str">
        <f>IF('Enrollment Projection'!$D$32="","Must Complete 'Enrollment Projection' Tab",IF('Enrollment Projection'!$D$32="Yes",$C13*X13,0))</f>
        <v>Must Complete 'Enrollment Projection' Tab</v>
      </c>
      <c r="Z13" s="227">
        <v>11.0</v>
      </c>
      <c r="AA13" s="226" t="str">
        <f>IF('Enrollment Projection'!$D$34="","Must Complete 'Enrollment Projection' Tab",IF(AND('Enrollment Projection'!$D$34&gt;0,SUM('Enrollment Projection'!$B$17:$D$20)&gt;0),$C13*Z13,0))</f>
        <v>Must Complete 'Enrollment Projection' Tab</v>
      </c>
      <c r="AB13" s="227">
        <v>283.0</v>
      </c>
      <c r="AC13" s="226" t="str">
        <f>IF('Enrollment Projection'!$D$38="","Must Complete 'Enrollment Projection' Tab",IF('Enrollment Projection'!$D$38&gt;=0.4,$C13*AB13,0))</f>
        <v>Must Complete 'Enrollment Projection' Tab</v>
      </c>
      <c r="AD13" s="227">
        <v>49.0</v>
      </c>
      <c r="AE13" s="227">
        <f t="shared" si="3"/>
        <v>0</v>
      </c>
      <c r="AF13" s="223">
        <f>$C13*'Enrollment Projection'!$D$37</f>
        <v>0</v>
      </c>
      <c r="AG13" s="227">
        <v>126.0</v>
      </c>
      <c r="AH13" s="226" t="str">
        <f>IF('Enrollment Projection'!$D$37="","Must Complete 'Enrollment Projection' Tab",AF13*AG13)</f>
        <v>Must Complete 'Enrollment Projection' Tab</v>
      </c>
      <c r="AI13" s="285"/>
    </row>
    <row r="14" ht="25.5" customHeight="1">
      <c r="A14" s="279">
        <v>9.0</v>
      </c>
      <c r="B14" s="219" t="s">
        <v>247</v>
      </c>
      <c r="C14" s="220"/>
      <c r="D14" s="221">
        <v>4409.207157305573</v>
      </c>
      <c r="E14" s="222">
        <f t="shared" si="2"/>
        <v>0</v>
      </c>
      <c r="F14" s="223">
        <f>$C14*'Enrollment Projection'!$D$30</f>
        <v>0</v>
      </c>
      <c r="G14" s="221">
        <v>589.1095308376758</v>
      </c>
      <c r="H14" s="224" t="str">
        <f>IF('Enrollment Projection'!$D$30="","Must Complete 'Enrollment Projection' Tab",F14*G14)</f>
        <v>Must Complete 'Enrollment Projection' Tab</v>
      </c>
      <c r="I14" s="223">
        <f>$C14*'Enrollment Projection'!$D$34</f>
        <v>0</v>
      </c>
      <c r="J14" s="221">
        <v>160.6662356830025</v>
      </c>
      <c r="K14" s="224" t="str">
        <f>IF('Enrollment Projection'!$D$34="","Must Complete 'Enrollment Projection' Tab",I14*J14)</f>
        <v>Must Complete 'Enrollment Projection' Tab</v>
      </c>
      <c r="L14" s="223">
        <f>$C14*'Enrollment Projection'!$D$31</f>
        <v>0</v>
      </c>
      <c r="M14" s="221">
        <v>4016.6558920750626</v>
      </c>
      <c r="N14" s="224" t="str">
        <f>IF('Enrollment Projection'!$D$31="","Must Complete 'Enrollment Projection' Tab",L14*M14)</f>
        <v>Must Complete 'Enrollment Projection' Tab</v>
      </c>
      <c r="O14" s="223">
        <f>$C14*'Enrollment Projection'!$D$33</f>
        <v>0</v>
      </c>
      <c r="P14" s="221">
        <v>1606.662356830025</v>
      </c>
      <c r="Q14" s="224" t="str">
        <f>IF('Enrollment Projection'!$D$33="","Must Complete 'Enrollment Projection' Tab",O14*P14)</f>
        <v>Must Complete 'Enrollment Projection' Tab</v>
      </c>
      <c r="R14" s="224" t="str">
        <f>IF(OR('Enrollment Projection'!$D$30="",'Enrollment Projection'!$D$31="",'Enrollment Projection'!$D$33="",'Enrollment Projection'!$D$34=""),"Must Complete 'Enrollment Projection' Tab",IF('School Information'!$A$13="","Must Complete 'School Information' Tab",ROUND(E14+H14+K14+N14+Q14,0)))</f>
        <v>Must Complete 'Enrollment Projection' Tab</v>
      </c>
      <c r="S14" s="225">
        <v>5848.0</v>
      </c>
      <c r="T14" s="221">
        <v>6734.0</v>
      </c>
      <c r="U14" s="226" t="str">
        <f>IF(OR('School Information'!$A$10="",'School Information'!$B$10=""),"Must Complete 'School Information' Tab",IF('School Information'!$B$10="No",$T14*C14,IF(AND('School Information'!$B$10="Yes",'School Information'!$A$10=$B14),$S14*C14,$T14*C14)))</f>
        <v>Must Complete 'School Information' Tab</v>
      </c>
      <c r="V14" s="227">
        <v>208.0</v>
      </c>
      <c r="W14" s="227">
        <f>IF('Enrollment Projection'!$D$31&gt;0,$C14*V14,0)</f>
        <v>0</v>
      </c>
      <c r="X14" s="227">
        <v>5.0</v>
      </c>
      <c r="Y14" s="226" t="str">
        <f>IF('Enrollment Projection'!$D$32="","Must Complete 'Enrollment Projection' Tab",IF('Enrollment Projection'!$D$32="Yes",$C14*X14,0))</f>
        <v>Must Complete 'Enrollment Projection' Tab</v>
      </c>
      <c r="Z14" s="227">
        <v>13.0</v>
      </c>
      <c r="AA14" s="226" t="str">
        <f>IF('Enrollment Projection'!$D$34="","Must Complete 'Enrollment Projection' Tab",IF(AND('Enrollment Projection'!$D$34&gt;0,SUM('Enrollment Projection'!$B$17:$D$20)&gt;0),$C14*Z14,0))</f>
        <v>Must Complete 'Enrollment Projection' Tab</v>
      </c>
      <c r="AB14" s="227">
        <v>556.0</v>
      </c>
      <c r="AC14" s="226" t="str">
        <f>IF('Enrollment Projection'!$D$38="","Must Complete 'Enrollment Projection' Tab",IF('Enrollment Projection'!$D$38&gt;=0.4,$C14*AB14,0))</f>
        <v>Must Complete 'Enrollment Projection' Tab</v>
      </c>
      <c r="AD14" s="227">
        <v>59.0</v>
      </c>
      <c r="AE14" s="227">
        <f t="shared" si="3"/>
        <v>0</v>
      </c>
      <c r="AF14" s="223">
        <f>$C14*'Enrollment Projection'!$D$37</f>
        <v>0</v>
      </c>
      <c r="AG14" s="227">
        <v>126.0</v>
      </c>
      <c r="AH14" s="226" t="str">
        <f>IF('Enrollment Projection'!$D$37="","Must Complete 'Enrollment Projection' Tab",AF14*AG14)</f>
        <v>Must Complete 'Enrollment Projection' Tab</v>
      </c>
      <c r="AI14" s="285"/>
    </row>
    <row r="15" ht="25.5" customHeight="1">
      <c r="A15" s="280">
        <v>10.0</v>
      </c>
      <c r="B15" s="229" t="s">
        <v>248</v>
      </c>
      <c r="C15" s="230"/>
      <c r="D15" s="231">
        <v>3193.0648299560794</v>
      </c>
      <c r="E15" s="232">
        <f t="shared" si="2"/>
        <v>0</v>
      </c>
      <c r="F15" s="233">
        <f>$C15*'Enrollment Projection'!$D$30</f>
        <v>0</v>
      </c>
      <c r="G15" s="231">
        <v>457.45661958940366</v>
      </c>
      <c r="H15" s="234" t="str">
        <f>IF('Enrollment Projection'!$D$30="","Must Complete 'Enrollment Projection' Tab",F15*G15)</f>
        <v>Must Complete 'Enrollment Projection' Tab</v>
      </c>
      <c r="I15" s="233">
        <f>$C15*'Enrollment Projection'!$D$34</f>
        <v>0</v>
      </c>
      <c r="J15" s="231">
        <v>124.76089625165552</v>
      </c>
      <c r="K15" s="234" t="str">
        <f>IF('Enrollment Projection'!$D$34="","Must Complete 'Enrollment Projection' Tab",I15*J15)</f>
        <v>Must Complete 'Enrollment Projection' Tab</v>
      </c>
      <c r="L15" s="233">
        <f>$C15*'Enrollment Projection'!$D$31</f>
        <v>0</v>
      </c>
      <c r="M15" s="231">
        <v>3119.022406291388</v>
      </c>
      <c r="N15" s="234" t="str">
        <f>IF('Enrollment Projection'!$D$31="","Must Complete 'Enrollment Projection' Tab",L15*M15)</f>
        <v>Must Complete 'Enrollment Projection' Tab</v>
      </c>
      <c r="O15" s="233">
        <f>$C15*'Enrollment Projection'!$D$33</f>
        <v>0</v>
      </c>
      <c r="P15" s="231">
        <v>1247.608962516555</v>
      </c>
      <c r="Q15" s="234" t="str">
        <f>IF('Enrollment Projection'!$D$33="","Must Complete 'Enrollment Projection' Tab",O15*P15)</f>
        <v>Must Complete 'Enrollment Projection' Tab</v>
      </c>
      <c r="R15" s="234" t="str">
        <f>IF(OR('Enrollment Projection'!$D$30="",'Enrollment Projection'!$D$31="",'Enrollment Projection'!$D$33="",'Enrollment Projection'!$D$34=""),"Must Complete 'Enrollment Projection' Tab",IF('School Information'!$A$13="","Must Complete 'School Information' Tab",ROUND(E15+H15+K15+N15+Q15,0)))</f>
        <v>Must Complete 'Enrollment Projection' Tab</v>
      </c>
      <c r="S15" s="235">
        <v>7768.0</v>
      </c>
      <c r="T15" s="231">
        <v>8575.0</v>
      </c>
      <c r="U15" s="236" t="str">
        <f>IF(OR('School Information'!$A$10="",'School Information'!$B$10=""),"Must Complete 'School Information' Tab",IF('School Information'!$B$10="No",$T15*C15,IF(AND('School Information'!$B$10="Yes",'School Information'!$A$10=$B15),$S15*C15,$T15*C15)))</f>
        <v>Must Complete 'School Information' Tab</v>
      </c>
      <c r="V15" s="237">
        <v>232.0</v>
      </c>
      <c r="W15" s="237">
        <f>IF('Enrollment Projection'!$D$31&gt;0,$C15*V15,0)</f>
        <v>0</v>
      </c>
      <c r="X15" s="237">
        <v>8.0</v>
      </c>
      <c r="Y15" s="236" t="str">
        <f>IF('Enrollment Projection'!$D$32="","Must Complete 'Enrollment Projection' Tab",IF('Enrollment Projection'!$D$32="Yes",$C15*X15,0))</f>
        <v>Must Complete 'Enrollment Projection' Tab</v>
      </c>
      <c r="Z15" s="237">
        <v>12.0</v>
      </c>
      <c r="AA15" s="236" t="str">
        <f>IF('Enrollment Projection'!$D$34="","Must Complete 'Enrollment Projection' Tab",IF(AND('Enrollment Projection'!$D$34&gt;0,SUM('Enrollment Projection'!$B$17:$D$20)&gt;0),$C15*Z15,0))</f>
        <v>Must Complete 'Enrollment Projection' Tab</v>
      </c>
      <c r="AB15" s="237">
        <v>366.0</v>
      </c>
      <c r="AC15" s="236" t="str">
        <f>IF('Enrollment Projection'!$D$38="","Must Complete 'Enrollment Projection' Tab",IF('Enrollment Projection'!$D$38&gt;=0.4,$C15*AB15,0))</f>
        <v>Must Complete 'Enrollment Projection' Tab</v>
      </c>
      <c r="AD15" s="237">
        <v>53.0</v>
      </c>
      <c r="AE15" s="237">
        <f t="shared" si="3"/>
        <v>0</v>
      </c>
      <c r="AF15" s="233">
        <f>$C15*'Enrollment Projection'!$D$37</f>
        <v>0</v>
      </c>
      <c r="AG15" s="237">
        <v>126.0</v>
      </c>
      <c r="AH15" s="236" t="str">
        <f>IF('Enrollment Projection'!$D$37="","Must Complete 'Enrollment Projection' Tab",AF15*AG15)</f>
        <v>Must Complete 'Enrollment Projection' Tab</v>
      </c>
      <c r="AI15" s="285"/>
    </row>
    <row r="16" ht="25.5" customHeight="1">
      <c r="A16" s="278">
        <v>11.0</v>
      </c>
      <c r="B16" s="209" t="s">
        <v>249</v>
      </c>
      <c r="C16" s="210"/>
      <c r="D16" s="211">
        <v>5754.501244372753</v>
      </c>
      <c r="E16" s="212">
        <f t="shared" si="2"/>
        <v>0</v>
      </c>
      <c r="F16" s="213">
        <f>$C16*'Enrollment Projection'!$D$30</f>
        <v>0</v>
      </c>
      <c r="G16" s="211">
        <v>725.4005032702021</v>
      </c>
      <c r="H16" s="214" t="str">
        <f>IF('Enrollment Projection'!$D$30="","Must Complete 'Enrollment Projection' Tab",F16*G16)</f>
        <v>Must Complete 'Enrollment Projection' Tab</v>
      </c>
      <c r="I16" s="213">
        <f>$C16*'Enrollment Projection'!$D$34</f>
        <v>0</v>
      </c>
      <c r="J16" s="211">
        <v>197.8365008918733</v>
      </c>
      <c r="K16" s="214" t="str">
        <f>IF('Enrollment Projection'!$D$34="","Must Complete 'Enrollment Projection' Tab",I16*J16)</f>
        <v>Must Complete 'Enrollment Projection' Tab</v>
      </c>
      <c r="L16" s="213">
        <f>$C16*'Enrollment Projection'!$D$31</f>
        <v>0</v>
      </c>
      <c r="M16" s="211">
        <v>4945.912522296832</v>
      </c>
      <c r="N16" s="214" t="str">
        <f>IF('Enrollment Projection'!$D$31="","Must Complete 'Enrollment Projection' Tab",L16*M16)</f>
        <v>Must Complete 'Enrollment Projection' Tab</v>
      </c>
      <c r="O16" s="213">
        <f>$C16*'Enrollment Projection'!$D$33</f>
        <v>0</v>
      </c>
      <c r="P16" s="211">
        <v>1978.3650089187329</v>
      </c>
      <c r="Q16" s="214" t="str">
        <f>IF('Enrollment Projection'!$D$33="","Must Complete 'Enrollment Projection' Tab",O16*P16)</f>
        <v>Must Complete 'Enrollment Projection' Tab</v>
      </c>
      <c r="R16" s="214" t="str">
        <f>IF(OR('Enrollment Projection'!$D$30="",'Enrollment Projection'!$D$31="",'Enrollment Projection'!$D$33="",'Enrollment Projection'!$D$34=""),"Must Complete 'Enrollment Projection' Tab",IF('School Information'!$A$13="","Must Complete 'School Information' Tab",ROUND(E16+H16+K16+N16+Q16,0)))</f>
        <v>Must Complete 'Enrollment Projection' Tab</v>
      </c>
      <c r="S16" s="215">
        <v>3583.0</v>
      </c>
      <c r="T16" s="211">
        <v>4241.0</v>
      </c>
      <c r="U16" s="216" t="str">
        <f>IF(OR('School Information'!$A$10="",'School Information'!$B$10=""),"Must Complete 'School Information' Tab",IF('School Information'!$B$10="No",$T16*C16,IF(AND('School Information'!$B$10="Yes",'School Information'!$A$10=$B16),$S16*C16,$T16*C16)))</f>
        <v>Must Complete 'School Information' Tab</v>
      </c>
      <c r="V16" s="217">
        <v>211.0</v>
      </c>
      <c r="W16" s="217">
        <f>IF('Enrollment Projection'!$D$31&gt;0,$C16*V16,0)</f>
        <v>0</v>
      </c>
      <c r="X16" s="217">
        <v>10.0</v>
      </c>
      <c r="Y16" s="216" t="str">
        <f>IF('Enrollment Projection'!$D$32="","Must Complete 'Enrollment Projection' Tab",IF('Enrollment Projection'!$D$32="Yes",$C16*X16,0))</f>
        <v>Must Complete 'Enrollment Projection' Tab</v>
      </c>
      <c r="Z16" s="217">
        <v>14.0</v>
      </c>
      <c r="AA16" s="216" t="str">
        <f>IF('Enrollment Projection'!$D$34="","Must Complete 'Enrollment Projection' Tab",IF(AND('Enrollment Projection'!$D$34&gt;0,SUM('Enrollment Projection'!$B$17:$D$20)&gt;0),$C16*Z16,0))</f>
        <v>Must Complete 'Enrollment Projection' Tab</v>
      </c>
      <c r="AB16" s="217">
        <v>402.0</v>
      </c>
      <c r="AC16" s="216" t="str">
        <f>IF('Enrollment Projection'!$D$38="","Must Complete 'Enrollment Projection' Tab",IF('Enrollment Projection'!$D$38&gt;=0.4,$C16*AB16,0))</f>
        <v>Must Complete 'Enrollment Projection' Tab</v>
      </c>
      <c r="AD16" s="217">
        <v>63.0</v>
      </c>
      <c r="AE16" s="217">
        <f t="shared" si="3"/>
        <v>0</v>
      </c>
      <c r="AF16" s="213">
        <f>$C16*'Enrollment Projection'!$D$37</f>
        <v>0</v>
      </c>
      <c r="AG16" s="217">
        <v>126.0</v>
      </c>
      <c r="AH16" s="216" t="str">
        <f>IF('Enrollment Projection'!$D$37="","Must Complete 'Enrollment Projection' Tab",AF16*AG16)</f>
        <v>Must Complete 'Enrollment Projection' Tab</v>
      </c>
      <c r="AI16" s="285"/>
    </row>
    <row r="17" ht="25.5" customHeight="1">
      <c r="A17" s="279">
        <v>12.0</v>
      </c>
      <c r="B17" s="219" t="s">
        <v>250</v>
      </c>
      <c r="C17" s="220"/>
      <c r="D17" s="221">
        <v>2239.7361126378437</v>
      </c>
      <c r="E17" s="222">
        <f t="shared" si="2"/>
        <v>0</v>
      </c>
      <c r="F17" s="223">
        <f>$C17*'Enrollment Projection'!$D$30</f>
        <v>0</v>
      </c>
      <c r="G17" s="221">
        <v>220.82498094268715</v>
      </c>
      <c r="H17" s="224" t="str">
        <f>IF('Enrollment Projection'!$D$30="","Must Complete 'Enrollment Projection' Tab",F17*G17)</f>
        <v>Must Complete 'Enrollment Projection' Tab</v>
      </c>
      <c r="I17" s="223">
        <f>$C17*'Enrollment Projection'!$D$34</f>
        <v>0</v>
      </c>
      <c r="J17" s="221">
        <v>60.22499480255105</v>
      </c>
      <c r="K17" s="224" t="str">
        <f>IF('Enrollment Projection'!$D$34="","Must Complete 'Enrollment Projection' Tab",I17*J17)</f>
        <v>Must Complete 'Enrollment Projection' Tab</v>
      </c>
      <c r="L17" s="223">
        <f>$C17*'Enrollment Projection'!$D$31</f>
        <v>0</v>
      </c>
      <c r="M17" s="221">
        <v>1505.6248700637761</v>
      </c>
      <c r="N17" s="224" t="str">
        <f>IF('Enrollment Projection'!$D$31="","Must Complete 'Enrollment Projection' Tab",L17*M17)</f>
        <v>Must Complete 'Enrollment Projection' Tab</v>
      </c>
      <c r="O17" s="223">
        <f>$C17*'Enrollment Projection'!$D$33</f>
        <v>0</v>
      </c>
      <c r="P17" s="221">
        <v>602.2499480255105</v>
      </c>
      <c r="Q17" s="224" t="str">
        <f>IF('Enrollment Projection'!$D$33="","Must Complete 'Enrollment Projection' Tab",O17*P17)</f>
        <v>Must Complete 'Enrollment Projection' Tab</v>
      </c>
      <c r="R17" s="224" t="str">
        <f>IF(OR('Enrollment Projection'!$D$30="",'Enrollment Projection'!$D$31="",'Enrollment Projection'!$D$33="",'Enrollment Projection'!$D$34=""),"Must Complete 'Enrollment Projection' Tab",IF('School Information'!$A$13="","Must Complete 'School Information' Tab",ROUND(E17+H17+K17+N17+Q17,0)))</f>
        <v>Must Complete 'Enrollment Projection' Tab</v>
      </c>
      <c r="S17" s="225">
        <v>14658.0</v>
      </c>
      <c r="T17" s="221">
        <v>15791.0</v>
      </c>
      <c r="U17" s="226" t="str">
        <f>IF(OR('School Information'!$A$10="",'School Information'!$B$10=""),"Must Complete 'School Information' Tab",IF('School Information'!$B$10="No",$T17*C17,IF(AND('School Information'!$B$10="Yes",'School Information'!$A$10=$B17),$S17*C17,$T17*C17)))</f>
        <v>Must Complete 'School Information' Tab</v>
      </c>
      <c r="V17" s="227">
        <v>247.0</v>
      </c>
      <c r="W17" s="227">
        <f>IF('Enrollment Projection'!$D$31&gt;0,$C17*V17,0)</f>
        <v>0</v>
      </c>
      <c r="X17" s="227">
        <v>10.0</v>
      </c>
      <c r="Y17" s="226" t="str">
        <f>IF('Enrollment Projection'!$D$32="","Must Complete 'Enrollment Projection' Tab",IF('Enrollment Projection'!$D$32="Yes",$C17*X17,0))</f>
        <v>Must Complete 'Enrollment Projection' Tab</v>
      </c>
      <c r="Z17" s="227">
        <v>12.0</v>
      </c>
      <c r="AA17" s="226" t="str">
        <f>IF('Enrollment Projection'!$D$34="","Must Complete 'Enrollment Projection' Tab",IF(AND('Enrollment Projection'!$D$34&gt;0,SUM('Enrollment Projection'!$B$17:$D$20)&gt;0),$C17*Z17,0))</f>
        <v>Must Complete 'Enrollment Projection' Tab</v>
      </c>
      <c r="AB17" s="227">
        <v>155.0</v>
      </c>
      <c r="AC17" s="226" t="str">
        <f>IF('Enrollment Projection'!$D$38="","Must Complete 'Enrollment Projection' Tab",IF('Enrollment Projection'!$D$38&gt;=0.4,$C17*AB17,0))</f>
        <v>Must Complete 'Enrollment Projection' Tab</v>
      </c>
      <c r="AD17" s="227">
        <v>50.0</v>
      </c>
      <c r="AE17" s="227">
        <f t="shared" si="3"/>
        <v>0</v>
      </c>
      <c r="AF17" s="223">
        <f>$C17*'Enrollment Projection'!$D$37</f>
        <v>0</v>
      </c>
      <c r="AG17" s="227">
        <v>126.0</v>
      </c>
      <c r="AH17" s="226" t="str">
        <f>IF('Enrollment Projection'!$D$37="","Must Complete 'Enrollment Projection' Tab",AF17*AG17)</f>
        <v>Must Complete 'Enrollment Projection' Tab</v>
      </c>
      <c r="AI17" s="285"/>
    </row>
    <row r="18" ht="25.5" customHeight="1">
      <c r="A18" s="279">
        <v>13.0</v>
      </c>
      <c r="B18" s="219" t="s">
        <v>251</v>
      </c>
      <c r="C18" s="220"/>
      <c r="D18" s="221">
        <v>5642.355797599069</v>
      </c>
      <c r="E18" s="222">
        <f t="shared" si="2"/>
        <v>0</v>
      </c>
      <c r="F18" s="223">
        <f>$C18*'Enrollment Projection'!$D$30</f>
        <v>0</v>
      </c>
      <c r="G18" s="221">
        <v>714.3947462521943</v>
      </c>
      <c r="H18" s="224" t="str">
        <f>IF('Enrollment Projection'!$D$30="","Must Complete 'Enrollment Projection' Tab",F18*G18)</f>
        <v>Must Complete 'Enrollment Projection' Tab</v>
      </c>
      <c r="I18" s="223">
        <f>$C18*'Enrollment Projection'!$D$34</f>
        <v>0</v>
      </c>
      <c r="J18" s="221">
        <v>194.83493079605296</v>
      </c>
      <c r="K18" s="224" t="str">
        <f>IF('Enrollment Projection'!$D$34="","Must Complete 'Enrollment Projection' Tab",I18*J18)</f>
        <v>Must Complete 'Enrollment Projection' Tab</v>
      </c>
      <c r="L18" s="223">
        <f>$C18*'Enrollment Projection'!$D$31</f>
        <v>0</v>
      </c>
      <c r="M18" s="221">
        <v>4870.873269901324</v>
      </c>
      <c r="N18" s="224" t="str">
        <f>IF('Enrollment Projection'!$D$31="","Must Complete 'Enrollment Projection' Tab",L18*M18)</f>
        <v>Must Complete 'Enrollment Projection' Tab</v>
      </c>
      <c r="O18" s="223">
        <f>$C18*'Enrollment Projection'!$D$33</f>
        <v>0</v>
      </c>
      <c r="P18" s="221">
        <v>1948.3493079605296</v>
      </c>
      <c r="Q18" s="224" t="str">
        <f>IF('Enrollment Projection'!$D$33="","Must Complete 'Enrollment Projection' Tab",O18*P18)</f>
        <v>Must Complete 'Enrollment Projection' Tab</v>
      </c>
      <c r="R18" s="224" t="str">
        <f>IF(OR('Enrollment Projection'!$D$30="",'Enrollment Projection'!$D$31="",'Enrollment Projection'!$D$33="",'Enrollment Projection'!$D$34=""),"Must Complete 'Enrollment Projection' Tab",IF('School Information'!$A$13="","Must Complete 'School Information' Tab",ROUND(E18+H18+K18+N18+Q18,0)))</f>
        <v>Must Complete 'Enrollment Projection' Tab</v>
      </c>
      <c r="S18" s="225">
        <v>3812.0</v>
      </c>
      <c r="T18" s="221">
        <v>3857.0</v>
      </c>
      <c r="U18" s="226" t="str">
        <f>IF(OR('School Information'!$A$10="",'School Information'!$B$10=""),"Must Complete 'School Information' Tab",IF('School Information'!$B$10="No",$T18*C18,IF(AND('School Information'!$B$10="Yes",'School Information'!$A$10=$B18),$S18*C18,$T18*C18)))</f>
        <v>Must Complete 'School Information' Tab</v>
      </c>
      <c r="V18" s="227">
        <v>236.0</v>
      </c>
      <c r="W18" s="227">
        <f>IF('Enrollment Projection'!$D$31&gt;0,$C18*V18,0)</f>
        <v>0</v>
      </c>
      <c r="X18" s="227">
        <v>8.0</v>
      </c>
      <c r="Y18" s="226" t="str">
        <f>IF('Enrollment Projection'!$D$32="","Must Complete 'Enrollment Projection' Tab",IF('Enrollment Projection'!$D$32="Yes",$C18*X18,0))</f>
        <v>Must Complete 'Enrollment Projection' Tab</v>
      </c>
      <c r="Z18" s="227">
        <v>16.0</v>
      </c>
      <c r="AA18" s="226" t="str">
        <f>IF('Enrollment Projection'!$D$34="","Must Complete 'Enrollment Projection' Tab",IF(AND('Enrollment Projection'!$D$34&gt;0,SUM('Enrollment Projection'!$B$17:$D$20)&gt;0),$C18*Z18,0))</f>
        <v>Must Complete 'Enrollment Projection' Tab</v>
      </c>
      <c r="AB18" s="227">
        <v>696.0</v>
      </c>
      <c r="AC18" s="226" t="str">
        <f>IF('Enrollment Projection'!$D$38="","Must Complete 'Enrollment Projection' Tab",IF('Enrollment Projection'!$D$38&gt;=0.4,$C18*AB18,0))</f>
        <v>Must Complete 'Enrollment Projection' Tab</v>
      </c>
      <c r="AD18" s="227">
        <v>72.0</v>
      </c>
      <c r="AE18" s="227">
        <f t="shared" si="3"/>
        <v>0</v>
      </c>
      <c r="AF18" s="223">
        <f>$C18*'Enrollment Projection'!$D$37</f>
        <v>0</v>
      </c>
      <c r="AG18" s="227">
        <v>126.0</v>
      </c>
      <c r="AH18" s="226" t="str">
        <f>IF('Enrollment Projection'!$D$37="","Must Complete 'Enrollment Projection' Tab",AF18*AG18)</f>
        <v>Must Complete 'Enrollment Projection' Tab</v>
      </c>
      <c r="AI18" s="285"/>
    </row>
    <row r="19" ht="25.5" customHeight="1">
      <c r="A19" s="279">
        <v>14.0</v>
      </c>
      <c r="B19" s="219" t="s">
        <v>252</v>
      </c>
      <c r="C19" s="220"/>
      <c r="D19" s="221">
        <v>5573.634997080987</v>
      </c>
      <c r="E19" s="222">
        <f t="shared" si="2"/>
        <v>0</v>
      </c>
      <c r="F19" s="223">
        <f>$C19*'Enrollment Projection'!$D$30</f>
        <v>0</v>
      </c>
      <c r="G19" s="221">
        <v>686.1752570076135</v>
      </c>
      <c r="H19" s="224" t="str">
        <f>IF('Enrollment Projection'!$D$30="","Must Complete 'Enrollment Projection' Tab",F19*G19)</f>
        <v>Must Complete 'Enrollment Projection' Tab</v>
      </c>
      <c r="I19" s="223">
        <f>$C19*'Enrollment Projection'!$D$34</f>
        <v>0</v>
      </c>
      <c r="J19" s="221">
        <v>187.13870645662183</v>
      </c>
      <c r="K19" s="224" t="str">
        <f>IF('Enrollment Projection'!$D$34="","Must Complete 'Enrollment Projection' Tab",I19*J19)</f>
        <v>Must Complete 'Enrollment Projection' Tab</v>
      </c>
      <c r="L19" s="223">
        <f>$C19*'Enrollment Projection'!$D$31</f>
        <v>0</v>
      </c>
      <c r="M19" s="221">
        <v>4678.467661415546</v>
      </c>
      <c r="N19" s="224" t="str">
        <f>IF('Enrollment Projection'!$D$31="","Must Complete 'Enrollment Projection' Tab",L19*M19)</f>
        <v>Must Complete 'Enrollment Projection' Tab</v>
      </c>
      <c r="O19" s="223">
        <f>$C19*'Enrollment Projection'!$D$33</f>
        <v>0</v>
      </c>
      <c r="P19" s="221">
        <v>1871.3870645662184</v>
      </c>
      <c r="Q19" s="224" t="str">
        <f>IF('Enrollment Projection'!$D$33="","Must Complete 'Enrollment Projection' Tab",O19*P19)</f>
        <v>Must Complete 'Enrollment Projection' Tab</v>
      </c>
      <c r="R19" s="224" t="str">
        <f>IF(OR('Enrollment Projection'!$D$30="",'Enrollment Projection'!$D$31="",'Enrollment Projection'!$D$33="",'Enrollment Projection'!$D$34=""),"Must Complete 'Enrollment Projection' Tab",IF('School Information'!$A$13="","Must Complete 'School Information' Tab",ROUND(E19+H19+K19+N19+Q19,0)))</f>
        <v>Must Complete 'Enrollment Projection' Tab</v>
      </c>
      <c r="S19" s="225">
        <v>3995.0</v>
      </c>
      <c r="T19" s="221">
        <v>4211.0</v>
      </c>
      <c r="U19" s="226" t="str">
        <f>IF(OR('School Information'!$A$10="",'School Information'!$B$10=""),"Must Complete 'School Information' Tab",IF('School Information'!$B$10="No",$T19*C19,IF(AND('School Information'!$B$10="Yes",'School Information'!$A$10=$B19),$S19*C19,$T19*C19)))</f>
        <v>Must Complete 'School Information' Tab</v>
      </c>
      <c r="V19" s="227">
        <v>260.0</v>
      </c>
      <c r="W19" s="227">
        <f>IF('Enrollment Projection'!$D$31&gt;0,$C19*V19,0)</f>
        <v>0</v>
      </c>
      <c r="X19" s="227">
        <v>19.0</v>
      </c>
      <c r="Y19" s="226" t="str">
        <f>IF('Enrollment Projection'!$D$32="","Must Complete 'Enrollment Projection' Tab",IF('Enrollment Projection'!$D$32="Yes",$C19*X19,0))</f>
        <v>Must Complete 'Enrollment Projection' Tab</v>
      </c>
      <c r="Z19" s="227">
        <v>14.0</v>
      </c>
      <c r="AA19" s="226" t="str">
        <f>IF('Enrollment Projection'!$D$34="","Must Complete 'Enrollment Projection' Tab",IF(AND('Enrollment Projection'!$D$34&gt;0,SUM('Enrollment Projection'!$B$17:$D$20)&gt;0),$C19*Z19,0))</f>
        <v>Must Complete 'Enrollment Projection' Tab</v>
      </c>
      <c r="AB19" s="227">
        <v>731.0</v>
      </c>
      <c r="AC19" s="226" t="str">
        <f>IF('Enrollment Projection'!$D$38="","Must Complete 'Enrollment Projection' Tab",IF('Enrollment Projection'!$D$38&gt;=0.4,$C19*AB19,0))</f>
        <v>Must Complete 'Enrollment Projection' Tab</v>
      </c>
      <c r="AD19" s="227">
        <v>63.0</v>
      </c>
      <c r="AE19" s="227">
        <f t="shared" si="3"/>
        <v>0</v>
      </c>
      <c r="AF19" s="223">
        <f>$C19*'Enrollment Projection'!$D$37</f>
        <v>0</v>
      </c>
      <c r="AG19" s="227">
        <v>126.0</v>
      </c>
      <c r="AH19" s="226" t="str">
        <f>IF('Enrollment Projection'!$D$37="","Must Complete 'Enrollment Projection' Tab",AF19*AG19)</f>
        <v>Must Complete 'Enrollment Projection' Tab</v>
      </c>
      <c r="AI19" s="285"/>
    </row>
    <row r="20" ht="25.5" customHeight="1">
      <c r="A20" s="280">
        <v>15.0</v>
      </c>
      <c r="B20" s="229" t="s">
        <v>253</v>
      </c>
      <c r="C20" s="230"/>
      <c r="D20" s="231">
        <v>5221.239419755181</v>
      </c>
      <c r="E20" s="232">
        <f t="shared" si="2"/>
        <v>0</v>
      </c>
      <c r="F20" s="233">
        <f>$C20*'Enrollment Projection'!$D$30</f>
        <v>0</v>
      </c>
      <c r="G20" s="231">
        <v>704.75667234614</v>
      </c>
      <c r="H20" s="234" t="str">
        <f>IF('Enrollment Projection'!$D$30="","Must Complete 'Enrollment Projection' Tab",F20*G20)</f>
        <v>Must Complete 'Enrollment Projection' Tab</v>
      </c>
      <c r="I20" s="233">
        <f>$C20*'Enrollment Projection'!$D$34</f>
        <v>0</v>
      </c>
      <c r="J20" s="231">
        <v>192.2063651853109</v>
      </c>
      <c r="K20" s="234" t="str">
        <f>IF('Enrollment Projection'!$D$34="","Must Complete 'Enrollment Projection' Tab",I20*J20)</f>
        <v>Must Complete 'Enrollment Projection' Tab</v>
      </c>
      <c r="L20" s="233">
        <f>$C20*'Enrollment Projection'!$D$31</f>
        <v>0</v>
      </c>
      <c r="M20" s="231">
        <v>4805.159129632772</v>
      </c>
      <c r="N20" s="234" t="str">
        <f>IF('Enrollment Projection'!$D$31="","Must Complete 'Enrollment Projection' Tab",L20*M20)</f>
        <v>Must Complete 'Enrollment Projection' Tab</v>
      </c>
      <c r="O20" s="233">
        <f>$C20*'Enrollment Projection'!$D$33</f>
        <v>0</v>
      </c>
      <c r="P20" s="231">
        <v>1922.0636518531087</v>
      </c>
      <c r="Q20" s="234" t="str">
        <f>IF('Enrollment Projection'!$D$33="","Must Complete 'Enrollment Projection' Tab",O20*P20)</f>
        <v>Must Complete 'Enrollment Projection' Tab</v>
      </c>
      <c r="R20" s="234" t="str">
        <f>IF(OR('Enrollment Projection'!$D$30="",'Enrollment Projection'!$D$31="",'Enrollment Projection'!$D$33="",'Enrollment Projection'!$D$34=""),"Must Complete 'Enrollment Projection' Tab",IF('School Information'!$A$13="","Must Complete 'School Information' Tab",ROUND(E20+H20+K20+N20+Q20,0)))</f>
        <v>Must Complete 'Enrollment Projection' Tab</v>
      </c>
      <c r="S20" s="235">
        <v>3655.0</v>
      </c>
      <c r="T20" s="231">
        <v>3655.0</v>
      </c>
      <c r="U20" s="236" t="str">
        <f>IF(OR('School Information'!$A$10="",'School Information'!$B$10=""),"Must Complete 'School Information' Tab",IF('School Information'!$B$10="No",$T20*C20,IF(AND('School Information'!$B$10="Yes",'School Information'!$A$10=$B20),$S20*C20,$T20*C20)))</f>
        <v>Must Complete 'School Information' Tab</v>
      </c>
      <c r="V20" s="237">
        <v>226.0</v>
      </c>
      <c r="W20" s="237">
        <f>IF('Enrollment Projection'!$D$31&gt;0,$C20*V20,0)</f>
        <v>0</v>
      </c>
      <c r="X20" s="237">
        <v>9.0</v>
      </c>
      <c r="Y20" s="236" t="str">
        <f>IF('Enrollment Projection'!$D$32="","Must Complete 'Enrollment Projection' Tab",IF('Enrollment Projection'!$D$32="Yes",$C20*X20,0))</f>
        <v>Must Complete 'Enrollment Projection' Tab</v>
      </c>
      <c r="Z20" s="237">
        <v>16.0</v>
      </c>
      <c r="AA20" s="236" t="str">
        <f>IF('Enrollment Projection'!$D$34="","Must Complete 'Enrollment Projection' Tab",IF(AND('Enrollment Projection'!$D$34&gt;0,SUM('Enrollment Projection'!$B$17:$D$20)&gt;0),$C20*Z20,0))</f>
        <v>Must Complete 'Enrollment Projection' Tab</v>
      </c>
      <c r="AB20" s="237">
        <v>618.0</v>
      </c>
      <c r="AC20" s="236" t="str">
        <f>IF('Enrollment Projection'!$D$38="","Must Complete 'Enrollment Projection' Tab",IF('Enrollment Projection'!$D$38&gt;=0.4,$C20*AB20,0))</f>
        <v>Must Complete 'Enrollment Projection' Tab</v>
      </c>
      <c r="AD20" s="237">
        <v>75.0</v>
      </c>
      <c r="AE20" s="237">
        <f t="shared" si="3"/>
        <v>0</v>
      </c>
      <c r="AF20" s="233">
        <f>$C20*'Enrollment Projection'!$D$37</f>
        <v>0</v>
      </c>
      <c r="AG20" s="237">
        <v>126.0</v>
      </c>
      <c r="AH20" s="236" t="str">
        <f>IF('Enrollment Projection'!$D$37="","Must Complete 'Enrollment Projection' Tab",AF20*AG20)</f>
        <v>Must Complete 'Enrollment Projection' Tab</v>
      </c>
      <c r="AI20" s="285"/>
    </row>
    <row r="21" ht="25.5" customHeight="1">
      <c r="A21" s="278">
        <v>16.0</v>
      </c>
      <c r="B21" s="209" t="s">
        <v>254</v>
      </c>
      <c r="C21" s="210"/>
      <c r="D21" s="211">
        <v>2455.1240226934915</v>
      </c>
      <c r="E21" s="212">
        <f t="shared" si="2"/>
        <v>0</v>
      </c>
      <c r="F21" s="213">
        <f>$C21*'Enrollment Projection'!$D$30</f>
        <v>0</v>
      </c>
      <c r="G21" s="211">
        <v>351.05784897970636</v>
      </c>
      <c r="H21" s="214" t="str">
        <f>IF('Enrollment Projection'!$D$30="","Must Complete 'Enrollment Projection' Tab",F21*G21)</f>
        <v>Must Complete 'Enrollment Projection' Tab</v>
      </c>
      <c r="I21" s="213">
        <f>$C21*'Enrollment Projection'!$D$34</f>
        <v>0</v>
      </c>
      <c r="J21" s="211">
        <v>95.7430497217381</v>
      </c>
      <c r="K21" s="214" t="str">
        <f>IF('Enrollment Projection'!$D$34="","Must Complete 'Enrollment Projection' Tab",I21*J21)</f>
        <v>Must Complete 'Enrollment Projection' Tab</v>
      </c>
      <c r="L21" s="213">
        <f>$C21*'Enrollment Projection'!$D$31</f>
        <v>0</v>
      </c>
      <c r="M21" s="211">
        <v>2393.576243043453</v>
      </c>
      <c r="N21" s="214" t="str">
        <f>IF('Enrollment Projection'!$D$31="","Must Complete 'Enrollment Projection' Tab",L21*M21)</f>
        <v>Must Complete 'Enrollment Projection' Tab</v>
      </c>
      <c r="O21" s="213">
        <f>$C21*'Enrollment Projection'!$D$33</f>
        <v>0</v>
      </c>
      <c r="P21" s="211">
        <v>957.4304972173811</v>
      </c>
      <c r="Q21" s="214" t="str">
        <f>IF('Enrollment Projection'!$D$33="","Must Complete 'Enrollment Projection' Tab",O21*P21)</f>
        <v>Must Complete 'Enrollment Projection' Tab</v>
      </c>
      <c r="R21" s="214" t="str">
        <f>IF(OR('Enrollment Projection'!$D$30="",'Enrollment Projection'!$D$31="",'Enrollment Projection'!$D$33="",'Enrollment Projection'!$D$34=""),"Must Complete 'Enrollment Projection' Tab",IF('School Information'!$A$13="","Must Complete 'School Information' Tab",ROUND(E21+H21+K21+N21+Q21,0)))</f>
        <v>Must Complete 'Enrollment Projection' Tab</v>
      </c>
      <c r="S21" s="215">
        <v>11337.0</v>
      </c>
      <c r="T21" s="211">
        <v>13985.0</v>
      </c>
      <c r="U21" s="216" t="str">
        <f>IF(OR('School Information'!$A$10="",'School Information'!$B$10=""),"Must Complete 'School Information' Tab",IF('School Information'!$B$10="No",$T21*C21,IF(AND('School Information'!$B$10="Yes",'School Information'!$A$10=$B21),$S21*C21,$T21*C21)))</f>
        <v>Must Complete 'School Information' Tab</v>
      </c>
      <c r="V21" s="217">
        <v>213.0</v>
      </c>
      <c r="W21" s="217">
        <f>IF('Enrollment Projection'!$D$31&gt;0,$C21*V21,0)</f>
        <v>0</v>
      </c>
      <c r="X21" s="217">
        <v>8.0</v>
      </c>
      <c r="Y21" s="216" t="str">
        <f>IF('Enrollment Projection'!$D$32="","Must Complete 'Enrollment Projection' Tab",IF('Enrollment Projection'!$D$32="Yes",$C21*X21,0))</f>
        <v>Must Complete 'Enrollment Projection' Tab</v>
      </c>
      <c r="Z21" s="217">
        <v>13.0</v>
      </c>
      <c r="AA21" s="216" t="str">
        <f>IF('Enrollment Projection'!$D$34="","Must Complete 'Enrollment Projection' Tab",IF(AND('Enrollment Projection'!$D$34&gt;0,SUM('Enrollment Projection'!$B$17:$D$20)&gt;0),$C21*Z21,0))</f>
        <v>Must Complete 'Enrollment Projection' Tab</v>
      </c>
      <c r="AB21" s="217">
        <v>475.0</v>
      </c>
      <c r="AC21" s="216" t="str">
        <f>IF('Enrollment Projection'!$D$38="","Must Complete 'Enrollment Projection' Tab",IF('Enrollment Projection'!$D$38&gt;=0.4,$C21*AB21,0))</f>
        <v>Must Complete 'Enrollment Projection' Tab</v>
      </c>
      <c r="AD21" s="217">
        <v>56.0</v>
      </c>
      <c r="AE21" s="217">
        <f t="shared" si="3"/>
        <v>0</v>
      </c>
      <c r="AF21" s="213">
        <f>$C21*'Enrollment Projection'!$D$37</f>
        <v>0</v>
      </c>
      <c r="AG21" s="217">
        <v>126.0</v>
      </c>
      <c r="AH21" s="216" t="str">
        <f>IF('Enrollment Projection'!$D$37="","Must Complete 'Enrollment Projection' Tab",AF21*AG21)</f>
        <v>Must Complete 'Enrollment Projection' Tab</v>
      </c>
      <c r="AI21" s="285"/>
    </row>
    <row r="22" ht="25.5" customHeight="1">
      <c r="A22" s="279">
        <v>17.0</v>
      </c>
      <c r="B22" s="219" t="s">
        <v>255</v>
      </c>
      <c r="C22" s="220"/>
      <c r="D22" s="221">
        <v>3580.6888533489464</v>
      </c>
      <c r="E22" s="222">
        <f t="shared" si="2"/>
        <v>0</v>
      </c>
      <c r="F22" s="223">
        <f>$C22*'Enrollment Projection'!$D$30</f>
        <v>0</v>
      </c>
      <c r="G22" s="221">
        <v>454.1153396677322</v>
      </c>
      <c r="H22" s="224" t="str">
        <f>IF('Enrollment Projection'!$D$30="","Must Complete 'Enrollment Projection' Tab",F22*G22)</f>
        <v>Must Complete 'Enrollment Projection' Tab</v>
      </c>
      <c r="I22" s="223">
        <f>$C22*'Enrollment Projection'!$D$34</f>
        <v>0</v>
      </c>
      <c r="J22" s="221">
        <v>123.84963809119967</v>
      </c>
      <c r="K22" s="224" t="str">
        <f>IF('Enrollment Projection'!$D$34="","Must Complete 'Enrollment Projection' Tab",I22*J22)</f>
        <v>Must Complete 'Enrollment Projection' Tab</v>
      </c>
      <c r="L22" s="223">
        <f>$C22*'Enrollment Projection'!$D$31</f>
        <v>0</v>
      </c>
      <c r="M22" s="221">
        <v>3096.2409522799917</v>
      </c>
      <c r="N22" s="224" t="str">
        <f>IF('Enrollment Projection'!$D$31="","Must Complete 'Enrollment Projection' Tab",L22*M22)</f>
        <v>Must Complete 'Enrollment Projection' Tab</v>
      </c>
      <c r="O22" s="223">
        <f>$C22*'Enrollment Projection'!$D$33</f>
        <v>0</v>
      </c>
      <c r="P22" s="221">
        <v>1238.4963809119968</v>
      </c>
      <c r="Q22" s="224" t="str">
        <f>IF('Enrollment Projection'!$D$33="","Must Complete 'Enrollment Projection' Tab",O22*P22)</f>
        <v>Must Complete 'Enrollment Projection' Tab</v>
      </c>
      <c r="R22" s="224" t="str">
        <f>IF(OR('Enrollment Projection'!$D$30="",'Enrollment Projection'!$D$31="",'Enrollment Projection'!$D$33="",'Enrollment Projection'!$D$34=""),"Must Complete 'Enrollment Projection' Tab",IF('School Information'!$A$13="","Must Complete 'School Information' Tab",ROUND(E22+H22+K22+N22+Q22,0)))</f>
        <v>Must Complete 'Enrollment Projection' Tab</v>
      </c>
      <c r="S22" s="225">
        <v>7467.0</v>
      </c>
      <c r="T22" s="221">
        <v>8513.0</v>
      </c>
      <c r="U22" s="226" t="str">
        <f>IF(OR('School Information'!$A$10="",'School Information'!$B$10=""),"Must Complete 'School Information' Tab",IF('School Information'!$B$10="No",$T22*C22,IF(AND('School Information'!$B$10="Yes",'School Information'!$A$10=$B22),$S22*C22,$T22*C22)))</f>
        <v>Must Complete 'School Information' Tab</v>
      </c>
      <c r="V22" s="227">
        <v>189.0</v>
      </c>
      <c r="W22" s="227">
        <f>IF('Enrollment Projection'!$D$31&gt;0,$C22*V22,0)</f>
        <v>0</v>
      </c>
      <c r="X22" s="227">
        <v>4.0</v>
      </c>
      <c r="Y22" s="226" t="str">
        <f>IF('Enrollment Projection'!$D$32="","Must Complete 'Enrollment Projection' Tab",IF('Enrollment Projection'!$D$32="Yes",$C22*X22,0))</f>
        <v>Must Complete 'Enrollment Projection' Tab</v>
      </c>
      <c r="Z22" s="227">
        <v>11.0</v>
      </c>
      <c r="AA22" s="226" t="str">
        <f>IF('Enrollment Projection'!$D$34="","Must Complete 'Enrollment Projection' Tab",IF(AND('Enrollment Projection'!$D$34&gt;0,SUM('Enrollment Projection'!$B$17:$D$20)&gt;0),$C22*Z22,0))</f>
        <v>Must Complete 'Enrollment Projection' Tab</v>
      </c>
      <c r="AB22" s="227">
        <v>400.0</v>
      </c>
      <c r="AC22" s="226" t="str">
        <f>IF('Enrollment Projection'!$D$38="","Must Complete 'Enrollment Projection' Tab",IF('Enrollment Projection'!$D$38&gt;=0.4,$C22*AB22,0))</f>
        <v>Must Complete 'Enrollment Projection' Tab</v>
      </c>
      <c r="AD22" s="227">
        <v>49.0</v>
      </c>
      <c r="AE22" s="227">
        <f t="shared" si="3"/>
        <v>0</v>
      </c>
      <c r="AF22" s="223">
        <f>$C22*'Enrollment Projection'!$D$37</f>
        <v>0</v>
      </c>
      <c r="AG22" s="227">
        <v>126.0</v>
      </c>
      <c r="AH22" s="226" t="str">
        <f>IF('Enrollment Projection'!$D$37="","Must Complete 'Enrollment Projection' Tab",AF22*AG22)</f>
        <v>Must Complete 'Enrollment Projection' Tab</v>
      </c>
      <c r="AI22" s="285"/>
    </row>
    <row r="23" ht="25.5" customHeight="1">
      <c r="A23" s="279">
        <v>18.0</v>
      </c>
      <c r="B23" s="219" t="s">
        <v>256</v>
      </c>
      <c r="C23" s="220"/>
      <c r="D23" s="221">
        <v>5351.4063923678805</v>
      </c>
      <c r="E23" s="222">
        <f t="shared" si="2"/>
        <v>0</v>
      </c>
      <c r="F23" s="223">
        <f>$C23*'Enrollment Projection'!$D$30</f>
        <v>0</v>
      </c>
      <c r="G23" s="221">
        <v>670.2914479876005</v>
      </c>
      <c r="H23" s="224" t="str">
        <f>IF('Enrollment Projection'!$D$30="","Must Complete 'Enrollment Projection' Tab",F23*G23)</f>
        <v>Must Complete 'Enrollment Projection' Tab</v>
      </c>
      <c r="I23" s="223">
        <f>$C23*'Enrollment Projection'!$D$34</f>
        <v>0</v>
      </c>
      <c r="J23" s="221">
        <v>182.80675854207286</v>
      </c>
      <c r="K23" s="224" t="str">
        <f>IF('Enrollment Projection'!$D$34="","Must Complete 'Enrollment Projection' Tab",I23*J23)</f>
        <v>Must Complete 'Enrollment Projection' Tab</v>
      </c>
      <c r="L23" s="223">
        <f>$C23*'Enrollment Projection'!$D$31</f>
        <v>0</v>
      </c>
      <c r="M23" s="221">
        <v>4570.168963551821</v>
      </c>
      <c r="N23" s="224" t="str">
        <f>IF('Enrollment Projection'!$D$31="","Must Complete 'Enrollment Projection' Tab",L23*M23)</f>
        <v>Must Complete 'Enrollment Projection' Tab</v>
      </c>
      <c r="O23" s="223">
        <f>$C23*'Enrollment Projection'!$D$33</f>
        <v>0</v>
      </c>
      <c r="P23" s="221">
        <v>0.0</v>
      </c>
      <c r="Q23" s="224" t="str">
        <f>IF('Enrollment Projection'!$D$33="","Must Complete 'Enrollment Projection' Tab",O23*P23)</f>
        <v>Must Complete 'Enrollment Projection' Tab</v>
      </c>
      <c r="R23" s="224" t="str">
        <f>IF(OR('Enrollment Projection'!$D$30="",'Enrollment Projection'!$D$31="",'Enrollment Projection'!$D$33="",'Enrollment Projection'!$D$34=""),"Must Complete 'Enrollment Projection' Tab",IF('School Information'!$A$13="","Must Complete 'School Information' Tab",ROUND(E23+H23+K23+N23+Q23,0)))</f>
        <v>Must Complete 'Enrollment Projection' Tab</v>
      </c>
      <c r="S23" s="225">
        <v>3925.0</v>
      </c>
      <c r="T23" s="221">
        <v>3925.0</v>
      </c>
      <c r="U23" s="226" t="str">
        <f>IF(OR('School Information'!$A$10="",'School Information'!$B$10=""),"Must Complete 'School Information' Tab",IF('School Information'!$B$10="No",$T23*C23,IF(AND('School Information'!$B$10="Yes",'School Information'!$A$10=$B23),$S23*C23,$T23*C23)))</f>
        <v>Must Complete 'School Information' Tab</v>
      </c>
      <c r="V23" s="227">
        <v>231.0</v>
      </c>
      <c r="W23" s="227">
        <f>IF('Enrollment Projection'!$D$31&gt;0,$C23*V23,0)</f>
        <v>0</v>
      </c>
      <c r="X23" s="227">
        <v>8.0</v>
      </c>
      <c r="Y23" s="226" t="str">
        <f>IF('Enrollment Projection'!$D$32="","Must Complete 'Enrollment Projection' Tab",IF('Enrollment Projection'!$D$32="Yes",$C23*X23,0))</f>
        <v>Must Complete 'Enrollment Projection' Tab</v>
      </c>
      <c r="Z23" s="227">
        <v>16.0</v>
      </c>
      <c r="AA23" s="226" t="str">
        <f>IF('Enrollment Projection'!$D$34="","Must Complete 'Enrollment Projection' Tab",IF(AND('Enrollment Projection'!$D$34&gt;0,SUM('Enrollment Projection'!$B$17:$D$20)&gt;0),$C23*Z23,0))</f>
        <v>Must Complete 'Enrollment Projection' Tab</v>
      </c>
      <c r="AB23" s="227">
        <v>1257.0</v>
      </c>
      <c r="AC23" s="226" t="str">
        <f>IF('Enrollment Projection'!$D$38="","Must Complete 'Enrollment Projection' Tab",IF('Enrollment Projection'!$D$38&gt;=0.4,$C23*AB23,0))</f>
        <v>Must Complete 'Enrollment Projection' Tab</v>
      </c>
      <c r="AD23" s="227">
        <v>72.0</v>
      </c>
      <c r="AE23" s="227">
        <f t="shared" si="3"/>
        <v>0</v>
      </c>
      <c r="AF23" s="223">
        <f>$C23*'Enrollment Projection'!$D$37</f>
        <v>0</v>
      </c>
      <c r="AG23" s="227">
        <v>126.0</v>
      </c>
      <c r="AH23" s="226" t="str">
        <f>IF('Enrollment Projection'!$D$37="","Must Complete 'Enrollment Projection' Tab",AF23*AG23)</f>
        <v>Must Complete 'Enrollment Projection' Tab</v>
      </c>
      <c r="AI23" s="285"/>
    </row>
    <row r="24" ht="25.5" customHeight="1">
      <c r="A24" s="279">
        <v>19.0</v>
      </c>
      <c r="B24" s="219" t="s">
        <v>257</v>
      </c>
      <c r="C24" s="220"/>
      <c r="D24" s="221">
        <v>4372.066587447834</v>
      </c>
      <c r="E24" s="222">
        <f t="shared" si="2"/>
        <v>0</v>
      </c>
      <c r="F24" s="223">
        <f>$C24*'Enrollment Projection'!$D$30</f>
        <v>0</v>
      </c>
      <c r="G24" s="221">
        <v>554.1712257091115</v>
      </c>
      <c r="H24" s="224" t="str">
        <f>IF('Enrollment Projection'!$D$30="","Must Complete 'Enrollment Projection' Tab",F24*G24)</f>
        <v>Must Complete 'Enrollment Projection' Tab</v>
      </c>
      <c r="I24" s="223">
        <f>$C24*'Enrollment Projection'!$D$34</f>
        <v>0</v>
      </c>
      <c r="J24" s="221">
        <v>151.13760701157588</v>
      </c>
      <c r="K24" s="224" t="str">
        <f>IF('Enrollment Projection'!$D$34="","Must Complete 'Enrollment Projection' Tab",I24*J24)</f>
        <v>Must Complete 'Enrollment Projection' Tab</v>
      </c>
      <c r="L24" s="223">
        <f>$C24*'Enrollment Projection'!$D$31</f>
        <v>0</v>
      </c>
      <c r="M24" s="221">
        <v>3778.440175289397</v>
      </c>
      <c r="N24" s="224" t="str">
        <f>IF('Enrollment Projection'!$D$31="","Must Complete 'Enrollment Projection' Tab",L24*M24)</f>
        <v>Must Complete 'Enrollment Projection' Tab</v>
      </c>
      <c r="O24" s="223">
        <f>$C24*'Enrollment Projection'!$D$33</f>
        <v>0</v>
      </c>
      <c r="P24" s="221">
        <v>1511.3760701157587</v>
      </c>
      <c r="Q24" s="224" t="str">
        <f>IF('Enrollment Projection'!$D$33="","Must Complete 'Enrollment Projection' Tab",O24*P24)</f>
        <v>Must Complete 'Enrollment Projection' Tab</v>
      </c>
      <c r="R24" s="224" t="str">
        <f>IF(OR('Enrollment Projection'!$D$30="",'Enrollment Projection'!$D$31="",'Enrollment Projection'!$D$33="",'Enrollment Projection'!$D$34=""),"Must Complete 'Enrollment Projection' Tab",IF('School Information'!$A$13="","Must Complete 'School Information' Tab",ROUND(E24+H24+K24+N24+Q24,0)))</f>
        <v>Must Complete 'Enrollment Projection' Tab</v>
      </c>
      <c r="S24" s="225">
        <v>5642.0</v>
      </c>
      <c r="T24" s="221">
        <v>5642.0</v>
      </c>
      <c r="U24" s="226" t="str">
        <f>IF(OR('School Information'!$A$10="",'School Information'!$B$10=""),"Must Complete 'School Information' Tab",IF('School Information'!$B$10="No",$T24*C24,IF(AND('School Information'!$B$10="Yes",'School Information'!$A$10=$B24),$S24*C24,$T24*C24)))</f>
        <v>Must Complete 'School Information' Tab</v>
      </c>
      <c r="V24" s="227">
        <v>217.0</v>
      </c>
      <c r="W24" s="227">
        <f>IF('Enrollment Projection'!$D$31&gt;0,$C24*V24,0)</f>
        <v>0</v>
      </c>
      <c r="X24" s="227">
        <v>10.0</v>
      </c>
      <c r="Y24" s="226" t="str">
        <f>IF('Enrollment Projection'!$D$32="","Must Complete 'Enrollment Projection' Tab",IF('Enrollment Projection'!$D$32="Yes",$C24*X24,0))</f>
        <v>Must Complete 'Enrollment Projection' Tab</v>
      </c>
      <c r="Z24" s="227">
        <v>12.0</v>
      </c>
      <c r="AA24" s="226" t="str">
        <f>IF('Enrollment Projection'!$D$34="","Must Complete 'Enrollment Projection' Tab",IF(AND('Enrollment Projection'!$D$34&gt;0,SUM('Enrollment Projection'!$B$17:$D$20)&gt;0),$C24*Z24,0))</f>
        <v>Must Complete 'Enrollment Projection' Tab</v>
      </c>
      <c r="AB24" s="227">
        <v>370.0</v>
      </c>
      <c r="AC24" s="226" t="str">
        <f>IF('Enrollment Projection'!$D$38="","Must Complete 'Enrollment Projection' Tab",IF('Enrollment Projection'!$D$38&gt;=0.4,$C24*AB24,0))</f>
        <v>Must Complete 'Enrollment Projection' Tab</v>
      </c>
      <c r="AD24" s="227">
        <v>53.0</v>
      </c>
      <c r="AE24" s="227">
        <f t="shared" si="3"/>
        <v>0</v>
      </c>
      <c r="AF24" s="223">
        <f>$C24*'Enrollment Projection'!$D$37</f>
        <v>0</v>
      </c>
      <c r="AG24" s="227">
        <v>126.0</v>
      </c>
      <c r="AH24" s="226" t="str">
        <f>IF('Enrollment Projection'!$D$37="","Must Complete 'Enrollment Projection' Tab",AF24*AG24)</f>
        <v>Must Complete 'Enrollment Projection' Tab</v>
      </c>
      <c r="AI24" s="285"/>
    </row>
    <row r="25" ht="25.5" customHeight="1">
      <c r="A25" s="280">
        <v>20.0</v>
      </c>
      <c r="B25" s="229" t="s">
        <v>258</v>
      </c>
      <c r="C25" s="230"/>
      <c r="D25" s="231">
        <v>5290.180532756529</v>
      </c>
      <c r="E25" s="232">
        <f t="shared" si="2"/>
        <v>0</v>
      </c>
      <c r="F25" s="233">
        <f>$C25*'Enrollment Projection'!$D$30</f>
        <v>0</v>
      </c>
      <c r="G25" s="231">
        <v>713.0223172064362</v>
      </c>
      <c r="H25" s="234" t="str">
        <f>IF('Enrollment Projection'!$D$30="","Must Complete 'Enrollment Projection' Tab",F25*G25)</f>
        <v>Must Complete 'Enrollment Projection' Tab</v>
      </c>
      <c r="I25" s="233">
        <f>$C25*'Enrollment Projection'!$D$34</f>
        <v>0</v>
      </c>
      <c r="J25" s="231">
        <v>194.46063196539166</v>
      </c>
      <c r="K25" s="234" t="str">
        <f>IF('Enrollment Projection'!$D$34="","Must Complete 'Enrollment Projection' Tab",I25*J25)</f>
        <v>Must Complete 'Enrollment Projection' Tab</v>
      </c>
      <c r="L25" s="233">
        <f>$C25*'Enrollment Projection'!$D$31</f>
        <v>0</v>
      </c>
      <c r="M25" s="231">
        <v>4861.515799134792</v>
      </c>
      <c r="N25" s="234" t="str">
        <f>IF('Enrollment Projection'!$D$31="","Must Complete 'Enrollment Projection' Tab",L25*M25)</f>
        <v>Must Complete 'Enrollment Projection' Tab</v>
      </c>
      <c r="O25" s="233">
        <f>$C25*'Enrollment Projection'!$D$33</f>
        <v>0</v>
      </c>
      <c r="P25" s="231">
        <v>1944.6063196539167</v>
      </c>
      <c r="Q25" s="234" t="str">
        <f>IF('Enrollment Projection'!$D$33="","Must Complete 'Enrollment Projection' Tab",O25*P25)</f>
        <v>Must Complete 'Enrollment Projection' Tab</v>
      </c>
      <c r="R25" s="234" t="str">
        <f>IF(OR('Enrollment Projection'!$D$30="",'Enrollment Projection'!$D$31="",'Enrollment Projection'!$D$33="",'Enrollment Projection'!$D$34=""),"Must Complete 'Enrollment Projection' Tab",IF('School Information'!$A$13="","Must Complete 'School Information' Tab",ROUND(E25+H25+K25+N25+Q25,0)))</f>
        <v>Must Complete 'Enrollment Projection' Tab</v>
      </c>
      <c r="S25" s="235">
        <v>2971.0</v>
      </c>
      <c r="T25" s="231">
        <v>3083.0</v>
      </c>
      <c r="U25" s="236" t="str">
        <f>IF(OR('School Information'!$A$10="",'School Information'!$B$10=""),"Must Complete 'School Information' Tab",IF('School Information'!$B$10="No",$T25*C25,IF(AND('School Information'!$B$10="Yes",'School Information'!$A$10=$B25),$S25*C25,$T25*C25)))</f>
        <v>Must Complete 'School Information' Tab</v>
      </c>
      <c r="V25" s="237">
        <v>232.0</v>
      </c>
      <c r="W25" s="237">
        <f>IF('Enrollment Projection'!$D$31&gt;0,$C25*V25,0)</f>
        <v>0</v>
      </c>
      <c r="X25" s="237">
        <v>5.0</v>
      </c>
      <c r="Y25" s="236" t="str">
        <f>IF('Enrollment Projection'!$D$32="","Must Complete 'Enrollment Projection' Tab",IF('Enrollment Projection'!$D$32="Yes",$C25*X25,0))</f>
        <v>Must Complete 'Enrollment Projection' Tab</v>
      </c>
      <c r="Z25" s="237">
        <v>13.0</v>
      </c>
      <c r="AA25" s="236" t="str">
        <f>IF('Enrollment Projection'!$D$34="","Must Complete 'Enrollment Projection' Tab",IF(AND('Enrollment Projection'!$D$34&gt;0,SUM('Enrollment Projection'!$B$17:$D$20)&gt;0),$C25*Z25,0))</f>
        <v>Must Complete 'Enrollment Projection' Tab</v>
      </c>
      <c r="AB25" s="237">
        <v>556.0</v>
      </c>
      <c r="AC25" s="236" t="str">
        <f>IF('Enrollment Projection'!$D$38="","Must Complete 'Enrollment Projection' Tab",IF('Enrollment Projection'!$D$38&gt;=0.4,$C25*AB25,0))</f>
        <v>Must Complete 'Enrollment Projection' Tab</v>
      </c>
      <c r="AD25" s="237">
        <v>60.0</v>
      </c>
      <c r="AE25" s="237">
        <f t="shared" si="3"/>
        <v>0</v>
      </c>
      <c r="AF25" s="233">
        <f>$C25*'Enrollment Projection'!$D$37</f>
        <v>0</v>
      </c>
      <c r="AG25" s="237">
        <v>126.0</v>
      </c>
      <c r="AH25" s="236" t="str">
        <f>IF('Enrollment Projection'!$D$37="","Must Complete 'Enrollment Projection' Tab",AF25*AG25)</f>
        <v>Must Complete 'Enrollment Projection' Tab</v>
      </c>
      <c r="AI25" s="285"/>
    </row>
    <row r="26" ht="25.5" customHeight="1">
      <c r="A26" s="278">
        <v>21.0</v>
      </c>
      <c r="B26" s="209" t="s">
        <v>259</v>
      </c>
      <c r="C26" s="210"/>
      <c r="D26" s="211">
        <v>5330.750485790206</v>
      </c>
      <c r="E26" s="212">
        <f t="shared" si="2"/>
        <v>0</v>
      </c>
      <c r="F26" s="213">
        <f>$C26*'Enrollment Projection'!$D$30</f>
        <v>0</v>
      </c>
      <c r="G26" s="211">
        <v>709.219280962914</v>
      </c>
      <c r="H26" s="214" t="str">
        <f>IF('Enrollment Projection'!$D$30="","Must Complete 'Enrollment Projection' Tab",F26*G26)</f>
        <v>Must Complete 'Enrollment Projection' Tab</v>
      </c>
      <c r="I26" s="213">
        <f>$C26*'Enrollment Projection'!$D$34</f>
        <v>0</v>
      </c>
      <c r="J26" s="211">
        <v>193.42344026261287</v>
      </c>
      <c r="K26" s="214" t="str">
        <f>IF('Enrollment Projection'!$D$34="","Must Complete 'Enrollment Projection' Tab",I26*J26)</f>
        <v>Must Complete 'Enrollment Projection' Tab</v>
      </c>
      <c r="L26" s="213">
        <f>$C26*'Enrollment Projection'!$D$31</f>
        <v>0</v>
      </c>
      <c r="M26" s="211">
        <v>4835.586006565322</v>
      </c>
      <c r="N26" s="214" t="str">
        <f>IF('Enrollment Projection'!$D$31="","Must Complete 'Enrollment Projection' Tab",L26*M26)</f>
        <v>Must Complete 'Enrollment Projection' Tab</v>
      </c>
      <c r="O26" s="213">
        <f>$C26*'Enrollment Projection'!$D$33</f>
        <v>0</v>
      </c>
      <c r="P26" s="211">
        <v>1934.2344026261287</v>
      </c>
      <c r="Q26" s="214" t="str">
        <f>IF('Enrollment Projection'!$D$33="","Must Complete 'Enrollment Projection' Tab",O26*P26)</f>
        <v>Must Complete 'Enrollment Projection' Tab</v>
      </c>
      <c r="R26" s="214" t="str">
        <f>IF(OR('Enrollment Projection'!$D$30="",'Enrollment Projection'!$D$31="",'Enrollment Projection'!$D$33="",'Enrollment Projection'!$D$34=""),"Must Complete 'Enrollment Projection' Tab",IF('School Information'!$A$13="","Must Complete 'School Information' Tab",ROUND(E26+H26+K26+N26+Q26,0)))</f>
        <v>Must Complete 'Enrollment Projection' Tab</v>
      </c>
      <c r="S26" s="215">
        <v>2310.0</v>
      </c>
      <c r="T26" s="211">
        <v>3335.0</v>
      </c>
      <c r="U26" s="216" t="str">
        <f>IF(OR('School Information'!$A$10="",'School Information'!$B$10=""),"Must Complete 'School Information' Tab",IF('School Information'!$B$10="No",$T26*C26,IF(AND('School Information'!$B$10="Yes",'School Information'!$A$10=$B26),$S26*C26,$T26*C26)))</f>
        <v>Must Complete 'School Information' Tab</v>
      </c>
      <c r="V26" s="217">
        <v>221.0</v>
      </c>
      <c r="W26" s="217">
        <f>IF('Enrollment Projection'!$D$31&gt;0,$C26*V26,0)</f>
        <v>0</v>
      </c>
      <c r="X26" s="217">
        <v>8.0</v>
      </c>
      <c r="Y26" s="216" t="str">
        <f>IF('Enrollment Projection'!$D$32="","Must Complete 'Enrollment Projection' Tab",IF('Enrollment Projection'!$D$32="Yes",$C26*X26,0))</f>
        <v>Must Complete 'Enrollment Projection' Tab</v>
      </c>
      <c r="Z26" s="217">
        <v>13.0</v>
      </c>
      <c r="AA26" s="216" t="str">
        <f>IF('Enrollment Projection'!$D$34="","Must Complete 'Enrollment Projection' Tab",IF(AND('Enrollment Projection'!$D$34&gt;0,SUM('Enrollment Projection'!$B$17:$D$20)&gt;0),$C26*Z26,0))</f>
        <v>Must Complete 'Enrollment Projection' Tab</v>
      </c>
      <c r="AB26" s="217">
        <v>651.0</v>
      </c>
      <c r="AC26" s="216" t="str">
        <f>IF('Enrollment Projection'!$D$38="","Must Complete 'Enrollment Projection' Tab",IF('Enrollment Projection'!$D$38&gt;=0.4,$C26*AB26,0))</f>
        <v>Must Complete 'Enrollment Projection' Tab</v>
      </c>
      <c r="AD26" s="217">
        <v>60.0</v>
      </c>
      <c r="AE26" s="217">
        <f t="shared" si="3"/>
        <v>0</v>
      </c>
      <c r="AF26" s="213">
        <f>$C26*'Enrollment Projection'!$D$37</f>
        <v>0</v>
      </c>
      <c r="AG26" s="217">
        <v>126.0</v>
      </c>
      <c r="AH26" s="216" t="str">
        <f>IF('Enrollment Projection'!$D$37="","Must Complete 'Enrollment Projection' Tab",AF26*AG26)</f>
        <v>Must Complete 'Enrollment Projection' Tab</v>
      </c>
      <c r="AI26" s="285"/>
    </row>
    <row r="27" ht="25.5" customHeight="1">
      <c r="A27" s="279">
        <v>22.0</v>
      </c>
      <c r="B27" s="219" t="s">
        <v>260</v>
      </c>
      <c r="C27" s="220"/>
      <c r="D27" s="221">
        <v>5647.15439569324</v>
      </c>
      <c r="E27" s="222">
        <f t="shared" si="2"/>
        <v>0</v>
      </c>
      <c r="F27" s="223">
        <f>$C27*'Enrollment Projection'!$D$30</f>
        <v>0</v>
      </c>
      <c r="G27" s="221">
        <v>776.4059341994869</v>
      </c>
      <c r="H27" s="224" t="str">
        <f>IF('Enrollment Projection'!$D$30="","Must Complete 'Enrollment Projection' Tab",F27*G27)</f>
        <v>Must Complete 'Enrollment Projection' Tab</v>
      </c>
      <c r="I27" s="223">
        <f>$C27*'Enrollment Projection'!$D$34</f>
        <v>0</v>
      </c>
      <c r="J27" s="221">
        <v>211.74707296349644</v>
      </c>
      <c r="K27" s="224" t="str">
        <f>IF('Enrollment Projection'!$D$34="","Must Complete 'Enrollment Projection' Tab",I27*J27)</f>
        <v>Must Complete 'Enrollment Projection' Tab</v>
      </c>
      <c r="L27" s="223">
        <f>$C27*'Enrollment Projection'!$D$31</f>
        <v>0</v>
      </c>
      <c r="M27" s="221">
        <v>5293.676824087411</v>
      </c>
      <c r="N27" s="224" t="str">
        <f>IF('Enrollment Projection'!$D$31="","Must Complete 'Enrollment Projection' Tab",L27*M27)</f>
        <v>Must Complete 'Enrollment Projection' Tab</v>
      </c>
      <c r="O27" s="223">
        <f>$C27*'Enrollment Projection'!$D$33</f>
        <v>0</v>
      </c>
      <c r="P27" s="221">
        <v>2117.4707296349643</v>
      </c>
      <c r="Q27" s="224" t="str">
        <f>IF('Enrollment Projection'!$D$33="","Must Complete 'Enrollment Projection' Tab",O27*P27)</f>
        <v>Must Complete 'Enrollment Projection' Tab</v>
      </c>
      <c r="R27" s="224" t="str">
        <f>IF(OR('Enrollment Projection'!$D$30="",'Enrollment Projection'!$D$31="",'Enrollment Projection'!$D$33="",'Enrollment Projection'!$D$34=""),"Must Complete 'Enrollment Projection' Tab",IF('School Information'!$A$13="","Must Complete 'School Information' Tab",ROUND(E27+H27+K27+N27+Q27,0)))</f>
        <v>Must Complete 'Enrollment Projection' Tab</v>
      </c>
      <c r="S27" s="225">
        <v>1249.0</v>
      </c>
      <c r="T27" s="221">
        <v>2048.0</v>
      </c>
      <c r="U27" s="226" t="str">
        <f>IF(OR('School Information'!$A$10="",'School Information'!$B$10=""),"Must Complete 'School Information' Tab",IF('School Information'!$B$10="No",$T27*C27,IF(AND('School Information'!$B$10="Yes",'School Information'!$A$10=$B27),$S27*C27,$T27*C27)))</f>
        <v>Must Complete 'School Information' Tab</v>
      </c>
      <c r="V27" s="227">
        <v>227.0</v>
      </c>
      <c r="W27" s="227">
        <f>IF('Enrollment Projection'!$D$31&gt;0,$C27*V27,0)</f>
        <v>0</v>
      </c>
      <c r="X27" s="227">
        <v>11.0</v>
      </c>
      <c r="Y27" s="226" t="str">
        <f>IF('Enrollment Projection'!$D$32="","Must Complete 'Enrollment Projection' Tab",IF('Enrollment Projection'!$D$32="Yes",$C27*X27,0))</f>
        <v>Must Complete 'Enrollment Projection' Tab</v>
      </c>
      <c r="Z27" s="227">
        <v>14.0</v>
      </c>
      <c r="AA27" s="226" t="str">
        <f>IF('Enrollment Projection'!$D$34="","Must Complete 'Enrollment Projection' Tab",IF(AND('Enrollment Projection'!$D$34&gt;0,SUM('Enrollment Projection'!$B$17:$D$20)&gt;0),$C27*Z27,0))</f>
        <v>Must Complete 'Enrollment Projection' Tab</v>
      </c>
      <c r="AB27" s="227">
        <v>347.0</v>
      </c>
      <c r="AC27" s="226" t="str">
        <f>IF('Enrollment Projection'!$D$38="","Must Complete 'Enrollment Projection' Tab",IF('Enrollment Projection'!$D$38&gt;=0.4,$C27*AB27,0))</f>
        <v>Must Complete 'Enrollment Projection' Tab</v>
      </c>
      <c r="AD27" s="227">
        <v>61.0</v>
      </c>
      <c r="AE27" s="227">
        <f t="shared" si="3"/>
        <v>0</v>
      </c>
      <c r="AF27" s="223">
        <f>$C27*'Enrollment Projection'!$D$37</f>
        <v>0</v>
      </c>
      <c r="AG27" s="227">
        <v>126.0</v>
      </c>
      <c r="AH27" s="226" t="str">
        <f>IF('Enrollment Projection'!$D$37="","Must Complete 'Enrollment Projection' Tab",AF27*AG27)</f>
        <v>Must Complete 'Enrollment Projection' Tab</v>
      </c>
      <c r="AI27" s="285"/>
    </row>
    <row r="28" ht="25.5" customHeight="1">
      <c r="A28" s="279">
        <v>23.0</v>
      </c>
      <c r="B28" s="219" t="s">
        <v>261</v>
      </c>
      <c r="C28" s="220"/>
      <c r="D28" s="221">
        <v>4819.044886372874</v>
      </c>
      <c r="E28" s="222">
        <f t="shared" si="2"/>
        <v>0</v>
      </c>
      <c r="F28" s="223">
        <f>$C28*'Enrollment Projection'!$D$30</f>
        <v>0</v>
      </c>
      <c r="G28" s="221">
        <v>642.793437626854</v>
      </c>
      <c r="H28" s="224" t="str">
        <f>IF('Enrollment Projection'!$D$30="","Must Complete 'Enrollment Projection' Tab",F28*G28)</f>
        <v>Must Complete 'Enrollment Projection' Tab</v>
      </c>
      <c r="I28" s="223">
        <f>$C28*'Enrollment Projection'!$D$34</f>
        <v>0</v>
      </c>
      <c r="J28" s="221">
        <v>175.3073011709602</v>
      </c>
      <c r="K28" s="224" t="str">
        <f>IF('Enrollment Projection'!$D$34="","Must Complete 'Enrollment Projection' Tab",I28*J28)</f>
        <v>Must Complete 'Enrollment Projection' Tab</v>
      </c>
      <c r="L28" s="223">
        <f>$C28*'Enrollment Projection'!$D$31</f>
        <v>0</v>
      </c>
      <c r="M28" s="221">
        <v>4382.682529274004</v>
      </c>
      <c r="N28" s="224" t="str">
        <f>IF('Enrollment Projection'!$D$31="","Must Complete 'Enrollment Projection' Tab",L28*M28)</f>
        <v>Must Complete 'Enrollment Projection' Tab</v>
      </c>
      <c r="O28" s="223">
        <f>$C28*'Enrollment Projection'!$D$33</f>
        <v>0</v>
      </c>
      <c r="P28" s="221">
        <v>1753.0730117096018</v>
      </c>
      <c r="Q28" s="224" t="str">
        <f>IF('Enrollment Projection'!$D$33="","Must Complete 'Enrollment Projection' Tab",O28*P28)</f>
        <v>Must Complete 'Enrollment Projection' Tab</v>
      </c>
      <c r="R28" s="224" t="str">
        <f>IF(OR('Enrollment Projection'!$D$30="",'Enrollment Projection'!$D$31="",'Enrollment Projection'!$D$33="",'Enrollment Projection'!$D$34=""),"Must Complete 'Enrollment Projection' Tab",IF('School Information'!$A$13="","Must Complete 'School Information' Tab",ROUND(E28+H28+K28+N28+Q28,0)))</f>
        <v>Must Complete 'Enrollment Projection' Tab</v>
      </c>
      <c r="S28" s="225">
        <v>3104.0</v>
      </c>
      <c r="T28" s="221">
        <v>4352.0</v>
      </c>
      <c r="U28" s="226" t="str">
        <f>IF(OR('School Information'!$A$10="",'School Information'!$B$10=""),"Must Complete 'School Information' Tab",IF('School Information'!$B$10="No",$T28*C28,IF(AND('School Information'!$B$10="Yes",'School Information'!$A$10=$B28),$S28*C28,$T28*C28)))</f>
        <v>Must Complete 'School Information' Tab</v>
      </c>
      <c r="V28" s="227">
        <v>220.0</v>
      </c>
      <c r="W28" s="227">
        <f>IF('Enrollment Projection'!$D$31&gt;0,$C28*V28,0)</f>
        <v>0</v>
      </c>
      <c r="X28" s="227">
        <v>8.0</v>
      </c>
      <c r="Y28" s="226" t="str">
        <f>IF('Enrollment Projection'!$D$32="","Must Complete 'Enrollment Projection' Tab",IF('Enrollment Projection'!$D$32="Yes",$C28*X28,0))</f>
        <v>Must Complete 'Enrollment Projection' Tab</v>
      </c>
      <c r="Z28" s="227">
        <v>13.0</v>
      </c>
      <c r="AA28" s="226" t="str">
        <f>IF('Enrollment Projection'!$D$34="","Must Complete 'Enrollment Projection' Tab",IF(AND('Enrollment Projection'!$D$34&gt;0,SUM('Enrollment Projection'!$B$17:$D$20)&gt;0),$C28*Z28,0))</f>
        <v>Must Complete 'Enrollment Projection' Tab</v>
      </c>
      <c r="AB28" s="227">
        <v>418.0</v>
      </c>
      <c r="AC28" s="226" t="str">
        <f>IF('Enrollment Projection'!$D$38="","Must Complete 'Enrollment Projection' Tab",IF('Enrollment Projection'!$D$38&gt;=0.4,$C28*AB28,0))</f>
        <v>Must Complete 'Enrollment Projection' Tab</v>
      </c>
      <c r="AD28" s="227">
        <v>59.0</v>
      </c>
      <c r="AE28" s="227">
        <f t="shared" si="3"/>
        <v>0</v>
      </c>
      <c r="AF28" s="223">
        <f>$C28*'Enrollment Projection'!$D$37</f>
        <v>0</v>
      </c>
      <c r="AG28" s="227">
        <v>126.0</v>
      </c>
      <c r="AH28" s="226" t="str">
        <f>IF('Enrollment Projection'!$D$37="","Must Complete 'Enrollment Projection' Tab",AF28*AG28)</f>
        <v>Must Complete 'Enrollment Projection' Tab</v>
      </c>
      <c r="AI28" s="285"/>
    </row>
    <row r="29" ht="25.5" customHeight="1">
      <c r="A29" s="279">
        <v>24.0</v>
      </c>
      <c r="B29" s="219" t="s">
        <v>262</v>
      </c>
      <c r="C29" s="220"/>
      <c r="D29" s="221">
        <v>2408.1876996387905</v>
      </c>
      <c r="E29" s="222">
        <f t="shared" si="2"/>
        <v>0</v>
      </c>
      <c r="F29" s="223">
        <f>$C29*'Enrollment Projection'!$D$30</f>
        <v>0</v>
      </c>
      <c r="G29" s="221">
        <v>233.02433781366375</v>
      </c>
      <c r="H29" s="224" t="str">
        <f>IF('Enrollment Projection'!$D$30="","Must Complete 'Enrollment Projection' Tab",F29*G29)</f>
        <v>Must Complete 'Enrollment Projection' Tab</v>
      </c>
      <c r="I29" s="223">
        <f>$C29*'Enrollment Projection'!$D$34</f>
        <v>0</v>
      </c>
      <c r="J29" s="221">
        <v>63.552092130999206</v>
      </c>
      <c r="K29" s="224" t="str">
        <f>IF('Enrollment Projection'!$D$34="","Must Complete 'Enrollment Projection' Tab",I29*J29)</f>
        <v>Must Complete 'Enrollment Projection' Tab</v>
      </c>
      <c r="L29" s="223">
        <f>$C29*'Enrollment Projection'!$D$31</f>
        <v>0</v>
      </c>
      <c r="M29" s="221">
        <v>1588.80230327498</v>
      </c>
      <c r="N29" s="224" t="str">
        <f>IF('Enrollment Projection'!$D$31="","Must Complete 'Enrollment Projection' Tab",L29*M29)</f>
        <v>Must Complete 'Enrollment Projection' Tab</v>
      </c>
      <c r="O29" s="223">
        <f>$C29*'Enrollment Projection'!$D$33</f>
        <v>0</v>
      </c>
      <c r="P29" s="221">
        <v>635.5209213099921</v>
      </c>
      <c r="Q29" s="224" t="str">
        <f>IF('Enrollment Projection'!$D$33="","Must Complete 'Enrollment Projection' Tab",O29*P29)</f>
        <v>Must Complete 'Enrollment Projection' Tab</v>
      </c>
      <c r="R29" s="224" t="str">
        <f>IF(OR('Enrollment Projection'!$D$30="",'Enrollment Projection'!$D$31="",'Enrollment Projection'!$D$33="",'Enrollment Projection'!$D$34=""),"Must Complete 'Enrollment Projection' Tab",IF('School Information'!$A$13="","Must Complete 'School Information' Tab",ROUND(E29+H29+K29+N29+Q29,0)))</f>
        <v>Must Complete 'Enrollment Projection' Tab</v>
      </c>
      <c r="S29" s="225">
        <v>14407.0</v>
      </c>
      <c r="T29" s="221">
        <v>15162.0</v>
      </c>
      <c r="U29" s="226" t="str">
        <f>IF(OR('School Information'!$A$10="",'School Information'!$B$10=""),"Must Complete 'School Information' Tab",IF('School Information'!$B$10="No",$T29*C29,IF(AND('School Information'!$B$10="Yes",'School Information'!$A$10=$B29),$S29*C29,$T29*C29)))</f>
        <v>Must Complete 'School Information' Tab</v>
      </c>
      <c r="V29" s="227">
        <v>198.0</v>
      </c>
      <c r="W29" s="227">
        <f>IF('Enrollment Projection'!$D$31&gt;0,$C29*V29,0)</f>
        <v>0</v>
      </c>
      <c r="X29" s="227">
        <v>5.0</v>
      </c>
      <c r="Y29" s="226" t="str">
        <f>IF('Enrollment Projection'!$D$32="","Must Complete 'Enrollment Projection' Tab",IF('Enrollment Projection'!$D$32="Yes",$C29*X29,0))</f>
        <v>Must Complete 'Enrollment Projection' Tab</v>
      </c>
      <c r="Z29" s="227">
        <v>15.0</v>
      </c>
      <c r="AA29" s="226" t="str">
        <f>IF('Enrollment Projection'!$D$34="","Must Complete 'Enrollment Projection' Tab",IF(AND('Enrollment Projection'!$D$34&gt;0,SUM('Enrollment Projection'!$B$17:$D$20)&gt;0),$C29*Z29,0))</f>
        <v>Must Complete 'Enrollment Projection' Tab</v>
      </c>
      <c r="AB29" s="227">
        <v>408.0</v>
      </c>
      <c r="AC29" s="226" t="str">
        <f>IF('Enrollment Projection'!$D$38="","Must Complete 'Enrollment Projection' Tab",IF('Enrollment Projection'!$D$38&gt;=0.4,$C29*AB29,0))</f>
        <v>Must Complete 'Enrollment Projection' Tab</v>
      </c>
      <c r="AD29" s="227">
        <v>66.0</v>
      </c>
      <c r="AE29" s="227">
        <f t="shared" si="3"/>
        <v>0</v>
      </c>
      <c r="AF29" s="223">
        <f>$C29*'Enrollment Projection'!$D$37</f>
        <v>0</v>
      </c>
      <c r="AG29" s="227">
        <v>126.0</v>
      </c>
      <c r="AH29" s="226" t="str">
        <f>IF('Enrollment Projection'!$D$37="","Must Complete 'Enrollment Projection' Tab",AF29*AG29)</f>
        <v>Must Complete 'Enrollment Projection' Tab</v>
      </c>
      <c r="AI29" s="285"/>
    </row>
    <row r="30" ht="25.5" customHeight="1">
      <c r="A30" s="280">
        <v>25.0</v>
      </c>
      <c r="B30" s="229" t="s">
        <v>263</v>
      </c>
      <c r="C30" s="230"/>
      <c r="D30" s="231">
        <v>4530.777442859118</v>
      </c>
      <c r="E30" s="232">
        <f t="shared" si="2"/>
        <v>0</v>
      </c>
      <c r="F30" s="233">
        <f>$C30*'Enrollment Projection'!$D$30</f>
        <v>0</v>
      </c>
      <c r="G30" s="231">
        <v>603.9816265128268</v>
      </c>
      <c r="H30" s="234" t="str">
        <f>IF('Enrollment Projection'!$D$30="","Must Complete 'Enrollment Projection' Tab",F30*G30)</f>
        <v>Must Complete 'Enrollment Projection' Tab</v>
      </c>
      <c r="I30" s="233">
        <f>$C30*'Enrollment Projection'!$D$34</f>
        <v>0</v>
      </c>
      <c r="J30" s="231">
        <v>164.72226177622545</v>
      </c>
      <c r="K30" s="234" t="str">
        <f>IF('Enrollment Projection'!$D$34="","Must Complete 'Enrollment Projection' Tab",I30*J30)</f>
        <v>Must Complete 'Enrollment Projection' Tab</v>
      </c>
      <c r="L30" s="233">
        <f>$C30*'Enrollment Projection'!$D$31</f>
        <v>0</v>
      </c>
      <c r="M30" s="231">
        <v>4118.0565444056365</v>
      </c>
      <c r="N30" s="234" t="str">
        <f>IF('Enrollment Projection'!$D$31="","Must Complete 'Enrollment Projection' Tab",L30*M30)</f>
        <v>Must Complete 'Enrollment Projection' Tab</v>
      </c>
      <c r="O30" s="233">
        <f>$C30*'Enrollment Projection'!$D$33</f>
        <v>0</v>
      </c>
      <c r="P30" s="231">
        <v>1647.2226177622545</v>
      </c>
      <c r="Q30" s="234" t="str">
        <f>IF('Enrollment Projection'!$D$33="","Must Complete 'Enrollment Projection' Tab",O30*P30)</f>
        <v>Must Complete 'Enrollment Projection' Tab</v>
      </c>
      <c r="R30" s="234" t="str">
        <f>IF(OR('Enrollment Projection'!$D$30="",'Enrollment Projection'!$D$31="",'Enrollment Projection'!$D$33="",'Enrollment Projection'!$D$34=""),"Must Complete 'Enrollment Projection' Tab",IF('School Information'!$A$13="","Must Complete 'School Information' Tab",ROUND(E30+H30+K30+N30+Q30,0)))</f>
        <v>Must Complete 'Enrollment Projection' Tab</v>
      </c>
      <c r="S30" s="235">
        <v>5184.0</v>
      </c>
      <c r="T30" s="231">
        <v>5184.0</v>
      </c>
      <c r="U30" s="236" t="str">
        <f>IF(OR('School Information'!$A$10="",'School Information'!$B$10=""),"Must Complete 'School Information' Tab",IF('School Information'!$B$10="No",$T30*C30,IF(AND('School Information'!$B$10="Yes",'School Information'!$A$10=$B30),$S30*C30,$T30*C30)))</f>
        <v>Must Complete 'School Information' Tab</v>
      </c>
      <c r="V30" s="237">
        <v>205.0</v>
      </c>
      <c r="W30" s="237">
        <f>IF('Enrollment Projection'!$D$31&gt;0,$C30*V30,0)</f>
        <v>0</v>
      </c>
      <c r="X30" s="237">
        <v>5.0</v>
      </c>
      <c r="Y30" s="236" t="str">
        <f>IF('Enrollment Projection'!$D$32="","Must Complete 'Enrollment Projection' Tab",IF('Enrollment Projection'!$D$32="Yes",$C30*X30,0))</f>
        <v>Must Complete 'Enrollment Projection' Tab</v>
      </c>
      <c r="Z30" s="237">
        <v>15.0</v>
      </c>
      <c r="AA30" s="236" t="str">
        <f>IF('Enrollment Projection'!$D$34="","Must Complete 'Enrollment Projection' Tab",IF(AND('Enrollment Projection'!$D$34&gt;0,SUM('Enrollment Projection'!$B$17:$D$20)&gt;0),$C30*Z30,0))</f>
        <v>Must Complete 'Enrollment Projection' Tab</v>
      </c>
      <c r="AB30" s="237">
        <v>585.0</v>
      </c>
      <c r="AC30" s="236" t="str">
        <f>IF('Enrollment Projection'!$D$38="","Must Complete 'Enrollment Projection' Tab",IF('Enrollment Projection'!$D$38&gt;=0.4,$C30*AB30,0))</f>
        <v>Must Complete 'Enrollment Projection' Tab</v>
      </c>
      <c r="AD30" s="237">
        <v>65.0</v>
      </c>
      <c r="AE30" s="237">
        <f t="shared" si="3"/>
        <v>0</v>
      </c>
      <c r="AF30" s="233">
        <f>$C30*'Enrollment Projection'!$D$37</f>
        <v>0</v>
      </c>
      <c r="AG30" s="237">
        <v>126.0</v>
      </c>
      <c r="AH30" s="236" t="str">
        <f>IF('Enrollment Projection'!$D$37="","Must Complete 'Enrollment Projection' Tab",AF30*AG30)</f>
        <v>Must Complete 'Enrollment Projection' Tab</v>
      </c>
      <c r="AI30" s="285"/>
    </row>
    <row r="31" ht="25.5" customHeight="1">
      <c r="A31" s="278">
        <v>26.0</v>
      </c>
      <c r="B31" s="209" t="s">
        <v>264</v>
      </c>
      <c r="C31" s="210"/>
      <c r="D31" s="211">
        <v>3847.4005464408983</v>
      </c>
      <c r="E31" s="212">
        <f t="shared" si="2"/>
        <v>0</v>
      </c>
      <c r="F31" s="213">
        <f>$C31*'Enrollment Projection'!$D$30</f>
        <v>0</v>
      </c>
      <c r="G31" s="211">
        <v>479.83418287928833</v>
      </c>
      <c r="H31" s="214" t="str">
        <f>IF('Enrollment Projection'!$D$30="","Must Complete 'Enrollment Projection' Tab",F31*G31)</f>
        <v>Must Complete 'Enrollment Projection' Tab</v>
      </c>
      <c r="I31" s="213">
        <f>$C31*'Enrollment Projection'!$D$34</f>
        <v>0</v>
      </c>
      <c r="J31" s="211">
        <v>130.8638680579877</v>
      </c>
      <c r="K31" s="214" t="str">
        <f>IF('Enrollment Projection'!$D$34="","Must Complete 'Enrollment Projection' Tab",I31*J31)</f>
        <v>Must Complete 'Enrollment Projection' Tab</v>
      </c>
      <c r="L31" s="213">
        <f>$C31*'Enrollment Projection'!$D$31</f>
        <v>0</v>
      </c>
      <c r="M31" s="211">
        <v>3271.5967014496932</v>
      </c>
      <c r="N31" s="214" t="str">
        <f>IF('Enrollment Projection'!$D$31="","Must Complete 'Enrollment Projection' Tab",L31*M31)</f>
        <v>Must Complete 'Enrollment Projection' Tab</v>
      </c>
      <c r="O31" s="213">
        <f>$C31*'Enrollment Projection'!$D$33</f>
        <v>0</v>
      </c>
      <c r="P31" s="211">
        <v>1308.6386805798772</v>
      </c>
      <c r="Q31" s="214" t="str">
        <f>IF('Enrollment Projection'!$D$33="","Must Complete 'Enrollment Projection' Tab",O31*P31)</f>
        <v>Must Complete 'Enrollment Projection' Tab</v>
      </c>
      <c r="R31" s="214" t="str">
        <f>IF(OR('Enrollment Projection'!$D$30="",'Enrollment Projection'!$D$31="",'Enrollment Projection'!$D$33="",'Enrollment Projection'!$D$34=""),"Must Complete 'Enrollment Projection' Tab",IF('School Information'!$A$13="","Must Complete 'School Information' Tab",ROUND(E31+H31+K31+N31+Q31,0)))</f>
        <v>Must Complete 'Enrollment Projection' Tab</v>
      </c>
      <c r="S31" s="215">
        <v>6755.0</v>
      </c>
      <c r="T31" s="211">
        <v>7296.0</v>
      </c>
      <c r="U31" s="216" t="str">
        <f>IF(OR('School Information'!$A$10="",'School Information'!$B$10=""),"Must Complete 'School Information' Tab",IF('School Information'!$B$10="No",$T31*C31,IF(AND('School Information'!$B$10="Yes",'School Information'!$A$10=$B31),$S31*C31,$T31*C31)))</f>
        <v>Must Complete 'School Information' Tab</v>
      </c>
      <c r="V31" s="217">
        <v>205.0</v>
      </c>
      <c r="W31" s="217">
        <f>IF('Enrollment Projection'!$D$31&gt;0,$C31*V31,0)</f>
        <v>0</v>
      </c>
      <c r="X31" s="217">
        <v>5.0</v>
      </c>
      <c r="Y31" s="216" t="str">
        <f>IF('Enrollment Projection'!$D$32="","Must Complete 'Enrollment Projection' Tab",IF('Enrollment Projection'!$D$32="Yes",$C31*X31,0))</f>
        <v>Must Complete 'Enrollment Projection' Tab</v>
      </c>
      <c r="Z31" s="217">
        <v>12.0</v>
      </c>
      <c r="AA31" s="216" t="str">
        <f>IF('Enrollment Projection'!$D$34="","Must Complete 'Enrollment Projection' Tab",IF(AND('Enrollment Projection'!$D$34&gt;0,SUM('Enrollment Projection'!$B$17:$D$20)&gt;0),$C31*Z31,0))</f>
        <v>Must Complete 'Enrollment Projection' Tab</v>
      </c>
      <c r="AB31" s="217">
        <v>418.0</v>
      </c>
      <c r="AC31" s="216" t="str">
        <f>IF('Enrollment Projection'!$D$38="","Must Complete 'Enrollment Projection' Tab",IF('Enrollment Projection'!$D$38&gt;=0.4,$C31*AB31,0))</f>
        <v>Must Complete 'Enrollment Projection' Tab</v>
      </c>
      <c r="AD31" s="217">
        <v>54.0</v>
      </c>
      <c r="AE31" s="217">
        <f t="shared" si="3"/>
        <v>0</v>
      </c>
      <c r="AF31" s="213">
        <f>$C31*'Enrollment Projection'!$D$37</f>
        <v>0</v>
      </c>
      <c r="AG31" s="217">
        <v>126.0</v>
      </c>
      <c r="AH31" s="216" t="str">
        <f>IF('Enrollment Projection'!$D$37="","Must Complete 'Enrollment Projection' Tab",AF31*AG31)</f>
        <v>Must Complete 'Enrollment Projection' Tab</v>
      </c>
      <c r="AI31" s="285"/>
    </row>
    <row r="32" ht="25.5" customHeight="1">
      <c r="A32" s="279">
        <v>27.0</v>
      </c>
      <c r="B32" s="219" t="s">
        <v>265</v>
      </c>
      <c r="C32" s="220"/>
      <c r="D32" s="221">
        <v>5165.685662623171</v>
      </c>
      <c r="E32" s="222">
        <f t="shared" si="2"/>
        <v>0</v>
      </c>
      <c r="F32" s="223">
        <f>$C32*'Enrollment Projection'!$D$30</f>
        <v>0</v>
      </c>
      <c r="G32" s="221">
        <v>678.9088085677954</v>
      </c>
      <c r="H32" s="224" t="str">
        <f>IF('Enrollment Projection'!$D$30="","Must Complete 'Enrollment Projection' Tab",F32*G32)</f>
        <v>Must Complete 'Enrollment Projection' Tab</v>
      </c>
      <c r="I32" s="223">
        <f>$C32*'Enrollment Projection'!$D$34</f>
        <v>0</v>
      </c>
      <c r="J32" s="221">
        <v>185.1569477912169</v>
      </c>
      <c r="K32" s="224" t="str">
        <f>IF('Enrollment Projection'!$D$34="","Must Complete 'Enrollment Projection' Tab",I32*J32)</f>
        <v>Must Complete 'Enrollment Projection' Tab</v>
      </c>
      <c r="L32" s="223">
        <f>$C32*'Enrollment Projection'!$D$31</f>
        <v>0</v>
      </c>
      <c r="M32" s="221">
        <v>4628.923694780423</v>
      </c>
      <c r="N32" s="224" t="str">
        <f>IF('Enrollment Projection'!$D$31="","Must Complete 'Enrollment Projection' Tab",L32*M32)</f>
        <v>Must Complete 'Enrollment Projection' Tab</v>
      </c>
      <c r="O32" s="223">
        <f>$C32*'Enrollment Projection'!$D$33</f>
        <v>0</v>
      </c>
      <c r="P32" s="221">
        <v>1851.5694779121688</v>
      </c>
      <c r="Q32" s="224" t="str">
        <f>IF('Enrollment Projection'!$D$33="","Must Complete 'Enrollment Projection' Tab",O32*P32)</f>
        <v>Must Complete 'Enrollment Projection' Tab</v>
      </c>
      <c r="R32" s="224" t="str">
        <f>IF(OR('Enrollment Projection'!$D$30="",'Enrollment Projection'!$D$31="",'Enrollment Projection'!$D$33="",'Enrollment Projection'!$D$34=""),"Must Complete 'Enrollment Projection' Tab",IF('School Information'!$A$13="","Must Complete 'School Information' Tab",ROUND(E32+H32+K32+N32+Q32,0)))</f>
        <v>Must Complete 'Enrollment Projection' Tab</v>
      </c>
      <c r="S32" s="225">
        <v>3801.0</v>
      </c>
      <c r="T32" s="221">
        <v>4428.0</v>
      </c>
      <c r="U32" s="226" t="str">
        <f>IF(OR('School Information'!$A$10="",'School Information'!$B$10=""),"Must Complete 'School Information' Tab",IF('School Information'!$B$10="No",$T32*C32,IF(AND('School Information'!$B$10="Yes",'School Information'!$A$10=$B32),$S32*C32,$T32*C32)))</f>
        <v>Must Complete 'School Information' Tab</v>
      </c>
      <c r="V32" s="227">
        <v>229.0</v>
      </c>
      <c r="W32" s="227">
        <f>IF('Enrollment Projection'!$D$31&gt;0,$C32*V32,0)</f>
        <v>0</v>
      </c>
      <c r="X32" s="227">
        <v>9.0</v>
      </c>
      <c r="Y32" s="226" t="str">
        <f>IF('Enrollment Projection'!$D$32="","Must Complete 'Enrollment Projection' Tab",IF('Enrollment Projection'!$D$32="Yes",$C32*X32,0))</f>
        <v>Must Complete 'Enrollment Projection' Tab</v>
      </c>
      <c r="Z32" s="227">
        <v>12.0</v>
      </c>
      <c r="AA32" s="226" t="str">
        <f>IF('Enrollment Projection'!$D$34="","Must Complete 'Enrollment Projection' Tab",IF(AND('Enrollment Projection'!$D$34&gt;0,SUM('Enrollment Projection'!$B$17:$D$20)&gt;0),$C32*Z32,0))</f>
        <v>Must Complete 'Enrollment Projection' Tab</v>
      </c>
      <c r="AB32" s="227">
        <v>295.0</v>
      </c>
      <c r="AC32" s="226" t="str">
        <f>IF('Enrollment Projection'!$D$38="","Must Complete 'Enrollment Projection' Tab",IF('Enrollment Projection'!$D$38&gt;=0.4,$C32*AB32,0))</f>
        <v>Must Complete 'Enrollment Projection' Tab</v>
      </c>
      <c r="AD32" s="227">
        <v>55.0</v>
      </c>
      <c r="AE32" s="227">
        <f t="shared" si="3"/>
        <v>0</v>
      </c>
      <c r="AF32" s="223">
        <f>$C32*'Enrollment Projection'!$D$37</f>
        <v>0</v>
      </c>
      <c r="AG32" s="227">
        <v>126.0</v>
      </c>
      <c r="AH32" s="226" t="str">
        <f>IF('Enrollment Projection'!$D$37="","Must Complete 'Enrollment Projection' Tab",AF32*AG32)</f>
        <v>Must Complete 'Enrollment Projection' Tab</v>
      </c>
      <c r="AI32" s="285"/>
    </row>
    <row r="33" ht="25.5" customHeight="1">
      <c r="A33" s="279">
        <v>28.0</v>
      </c>
      <c r="B33" s="219" t="s">
        <v>266</v>
      </c>
      <c r="C33" s="220"/>
      <c r="D33" s="221">
        <v>3838.087796528678</v>
      </c>
      <c r="E33" s="222">
        <f t="shared" si="2"/>
        <v>0</v>
      </c>
      <c r="F33" s="223">
        <f>$C33*'Enrollment Projection'!$D$30</f>
        <v>0</v>
      </c>
      <c r="G33" s="221">
        <v>521.7932245186967</v>
      </c>
      <c r="H33" s="224" t="str">
        <f>IF('Enrollment Projection'!$D$30="","Must Complete 'Enrollment Projection' Tab",F33*G33)</f>
        <v>Must Complete 'Enrollment Projection' Tab</v>
      </c>
      <c r="I33" s="223">
        <f>$C33*'Enrollment Projection'!$D$34</f>
        <v>0</v>
      </c>
      <c r="J33" s="221">
        <v>142.3072430505536</v>
      </c>
      <c r="K33" s="224" t="str">
        <f>IF('Enrollment Projection'!$D$34="","Must Complete 'Enrollment Projection' Tab",I33*J33)</f>
        <v>Must Complete 'Enrollment Projection' Tab</v>
      </c>
      <c r="L33" s="223">
        <f>$C33*'Enrollment Projection'!$D$31</f>
        <v>0</v>
      </c>
      <c r="M33" s="221">
        <v>3557.6810762638406</v>
      </c>
      <c r="N33" s="224" t="str">
        <f>IF('Enrollment Projection'!$D$31="","Must Complete 'Enrollment Projection' Tab",L33*M33)</f>
        <v>Must Complete 'Enrollment Projection' Tab</v>
      </c>
      <c r="O33" s="223">
        <f>$C33*'Enrollment Projection'!$D$33</f>
        <v>0</v>
      </c>
      <c r="P33" s="221">
        <v>1423.0724305055362</v>
      </c>
      <c r="Q33" s="224" t="str">
        <f>IF('Enrollment Projection'!$D$33="","Must Complete 'Enrollment Projection' Tab",O33*P33)</f>
        <v>Must Complete 'Enrollment Projection' Tab</v>
      </c>
      <c r="R33" s="224" t="str">
        <f>IF(OR('Enrollment Projection'!$D$30="",'Enrollment Projection'!$D$31="",'Enrollment Projection'!$D$33="",'Enrollment Projection'!$D$34=""),"Must Complete 'Enrollment Projection' Tab",IF('School Information'!$A$13="","Must Complete 'School Information' Tab",ROUND(E33+H33+K33+N33+Q33,0)))</f>
        <v>Must Complete 'Enrollment Projection' Tab</v>
      </c>
      <c r="S33" s="225">
        <v>5808.0</v>
      </c>
      <c r="T33" s="221">
        <v>6427.0</v>
      </c>
      <c r="U33" s="226" t="str">
        <f>IF(OR('School Information'!$A$10="",'School Information'!$B$10=""),"Must Complete 'School Information' Tab",IF('School Information'!$B$10="No",$T33*C33,IF(AND('School Information'!$B$10="Yes",'School Information'!$A$10=$B33),$S33*C33,$T33*C33)))</f>
        <v>Must Complete 'School Information' Tab</v>
      </c>
      <c r="V33" s="227">
        <v>187.0</v>
      </c>
      <c r="W33" s="227">
        <f>IF('Enrollment Projection'!$D$31&gt;0,$C33*V33,0)</f>
        <v>0</v>
      </c>
      <c r="X33" s="227">
        <v>5.0</v>
      </c>
      <c r="Y33" s="226" t="str">
        <f>IF('Enrollment Projection'!$D$32="","Must Complete 'Enrollment Projection' Tab",IF('Enrollment Projection'!$D$32="Yes",$C33*X33,0))</f>
        <v>Must Complete 'Enrollment Projection' Tab</v>
      </c>
      <c r="Z33" s="227">
        <v>10.0</v>
      </c>
      <c r="AA33" s="226" t="str">
        <f>IF('Enrollment Projection'!$D$34="","Must Complete 'Enrollment Projection' Tab",IF(AND('Enrollment Projection'!$D$34&gt;0,SUM('Enrollment Projection'!$B$17:$D$20)&gt;0),$C33*Z33,0))</f>
        <v>Must Complete 'Enrollment Projection' Tab</v>
      </c>
      <c r="AB33" s="227">
        <v>317.0</v>
      </c>
      <c r="AC33" s="226" t="str">
        <f>IF('Enrollment Projection'!$D$38="","Must Complete 'Enrollment Projection' Tab",IF('Enrollment Projection'!$D$38&gt;=0.4,$C33*AB33,0))</f>
        <v>Must Complete 'Enrollment Projection' Tab</v>
      </c>
      <c r="AD33" s="227">
        <v>44.0</v>
      </c>
      <c r="AE33" s="227">
        <f t="shared" si="3"/>
        <v>0</v>
      </c>
      <c r="AF33" s="223">
        <f>$C33*'Enrollment Projection'!$D$37</f>
        <v>0</v>
      </c>
      <c r="AG33" s="227">
        <v>126.0</v>
      </c>
      <c r="AH33" s="226" t="str">
        <f>IF('Enrollment Projection'!$D$37="","Must Complete 'Enrollment Projection' Tab",AF33*AG33)</f>
        <v>Must Complete 'Enrollment Projection' Tab</v>
      </c>
      <c r="AI33" s="285"/>
    </row>
    <row r="34" ht="25.5" customHeight="1">
      <c r="A34" s="279">
        <v>29.0</v>
      </c>
      <c r="B34" s="219" t="s">
        <v>267</v>
      </c>
      <c r="C34" s="220"/>
      <c r="D34" s="221">
        <v>4379.942504912245</v>
      </c>
      <c r="E34" s="222">
        <f t="shared" si="2"/>
        <v>0</v>
      </c>
      <c r="F34" s="223">
        <f>$C34*'Enrollment Projection'!$D$30</f>
        <v>0</v>
      </c>
      <c r="G34" s="221">
        <v>586.8095096673824</v>
      </c>
      <c r="H34" s="224" t="str">
        <f>IF('Enrollment Projection'!$D$30="","Must Complete 'Enrollment Projection' Tab",F34*G34)</f>
        <v>Must Complete 'Enrollment Projection' Tab</v>
      </c>
      <c r="I34" s="223">
        <f>$C34*'Enrollment Projection'!$D$34</f>
        <v>0</v>
      </c>
      <c r="J34" s="221">
        <v>160.03895718201335</v>
      </c>
      <c r="K34" s="224" t="str">
        <f>IF('Enrollment Projection'!$D$34="","Must Complete 'Enrollment Projection' Tab",I34*J34)</f>
        <v>Must Complete 'Enrollment Projection' Tab</v>
      </c>
      <c r="L34" s="223">
        <f>$C34*'Enrollment Projection'!$D$31</f>
        <v>0</v>
      </c>
      <c r="M34" s="221">
        <v>4000.9739295503346</v>
      </c>
      <c r="N34" s="224" t="str">
        <f>IF('Enrollment Projection'!$D$31="","Must Complete 'Enrollment Projection' Tab",L34*M34)</f>
        <v>Must Complete 'Enrollment Projection' Tab</v>
      </c>
      <c r="O34" s="223">
        <f>$C34*'Enrollment Projection'!$D$33</f>
        <v>0</v>
      </c>
      <c r="P34" s="221">
        <v>1600.3895718201336</v>
      </c>
      <c r="Q34" s="224" t="str">
        <f>IF('Enrollment Projection'!$D$33="","Must Complete 'Enrollment Projection' Tab",O34*P34)</f>
        <v>Must Complete 'Enrollment Projection' Tab</v>
      </c>
      <c r="R34" s="224" t="str">
        <f>IF(OR('Enrollment Projection'!$D$30="",'Enrollment Projection'!$D$31="",'Enrollment Projection'!$D$33="",'Enrollment Projection'!$D$34=""),"Must Complete 'Enrollment Projection' Tab",IF('School Information'!$A$13="","Must Complete 'School Information' Tab",ROUND(E34+H34+K34+N34+Q34,0)))</f>
        <v>Must Complete 'Enrollment Projection' Tab</v>
      </c>
      <c r="S34" s="225">
        <v>4412.0</v>
      </c>
      <c r="T34" s="221">
        <v>4999.0</v>
      </c>
      <c r="U34" s="226" t="str">
        <f>IF(OR('School Information'!$A$10="",'School Information'!$B$10=""),"Must Complete 'School Information' Tab",IF('School Information'!$B$10="No",$T34*C34,IF(AND('School Information'!$B$10="Yes",'School Information'!$A$10=$B34),$S34*C34,$T34*C34)))</f>
        <v>Must Complete 'School Information' Tab</v>
      </c>
      <c r="V34" s="227">
        <v>191.0</v>
      </c>
      <c r="W34" s="227">
        <f>IF('Enrollment Projection'!$D$31&gt;0,$C34*V34,0)</f>
        <v>0</v>
      </c>
      <c r="X34" s="227">
        <v>10.0</v>
      </c>
      <c r="Y34" s="226" t="str">
        <f>IF('Enrollment Projection'!$D$32="","Must Complete 'Enrollment Projection' Tab",IF('Enrollment Projection'!$D$32="Yes",$C34*X34,0))</f>
        <v>Must Complete 'Enrollment Projection' Tab</v>
      </c>
      <c r="Z34" s="227">
        <v>12.0</v>
      </c>
      <c r="AA34" s="226" t="str">
        <f>IF('Enrollment Projection'!$D$34="","Must Complete 'Enrollment Projection' Tab",IF(AND('Enrollment Projection'!$D$34&gt;0,SUM('Enrollment Projection'!$B$17:$D$20)&gt;0),$C34*Z34,0))</f>
        <v>Must Complete 'Enrollment Projection' Tab</v>
      </c>
      <c r="AB34" s="227">
        <v>282.0</v>
      </c>
      <c r="AC34" s="226" t="str">
        <f>IF('Enrollment Projection'!$D$38="","Must Complete 'Enrollment Projection' Tab",IF('Enrollment Projection'!$D$38&gt;=0.4,$C34*AB34,0))</f>
        <v>Must Complete 'Enrollment Projection' Tab</v>
      </c>
      <c r="AD34" s="227">
        <v>52.0</v>
      </c>
      <c r="AE34" s="227">
        <f t="shared" si="3"/>
        <v>0</v>
      </c>
      <c r="AF34" s="223">
        <f>$C34*'Enrollment Projection'!$D$37</f>
        <v>0</v>
      </c>
      <c r="AG34" s="227">
        <v>126.0</v>
      </c>
      <c r="AH34" s="226" t="str">
        <f>IF('Enrollment Projection'!$D$37="","Must Complete 'Enrollment Projection' Tab",AF34*AG34)</f>
        <v>Must Complete 'Enrollment Projection' Tab</v>
      </c>
      <c r="AI34" s="285"/>
    </row>
    <row r="35" ht="25.5" customHeight="1">
      <c r="A35" s="280">
        <v>30.0</v>
      </c>
      <c r="B35" s="229" t="s">
        <v>268</v>
      </c>
      <c r="C35" s="230"/>
      <c r="D35" s="231">
        <v>5412.218114993371</v>
      </c>
      <c r="E35" s="232">
        <f t="shared" si="2"/>
        <v>0</v>
      </c>
      <c r="F35" s="233">
        <f>$C35*'Enrollment Projection'!$D$30</f>
        <v>0</v>
      </c>
      <c r="G35" s="231">
        <v>703.4217377148985</v>
      </c>
      <c r="H35" s="234" t="str">
        <f>IF('Enrollment Projection'!$D$30="","Must Complete 'Enrollment Projection' Tab",F35*G35)</f>
        <v>Must Complete 'Enrollment Projection' Tab</v>
      </c>
      <c r="I35" s="233">
        <f>$C35*'Enrollment Projection'!$D$34</f>
        <v>0</v>
      </c>
      <c r="J35" s="231">
        <v>191.8422921040632</v>
      </c>
      <c r="K35" s="234" t="str">
        <f>IF('Enrollment Projection'!$D$34="","Must Complete 'Enrollment Projection' Tab",I35*J35)</f>
        <v>Must Complete 'Enrollment Projection' Tab</v>
      </c>
      <c r="L35" s="233">
        <f>$C35*'Enrollment Projection'!$D$31</f>
        <v>0</v>
      </c>
      <c r="M35" s="231">
        <v>4796.057302601581</v>
      </c>
      <c r="N35" s="234" t="str">
        <f>IF('Enrollment Projection'!$D$31="","Must Complete 'Enrollment Projection' Tab",L35*M35)</f>
        <v>Must Complete 'Enrollment Projection' Tab</v>
      </c>
      <c r="O35" s="233">
        <f>$C35*'Enrollment Projection'!$D$33</f>
        <v>0</v>
      </c>
      <c r="P35" s="231">
        <v>1918.4229210406322</v>
      </c>
      <c r="Q35" s="234" t="str">
        <f>IF('Enrollment Projection'!$D$33="","Must Complete 'Enrollment Projection' Tab",O35*P35)</f>
        <v>Must Complete 'Enrollment Projection' Tab</v>
      </c>
      <c r="R35" s="234" t="str">
        <f>IF(OR('Enrollment Projection'!$D$30="",'Enrollment Projection'!$D$31="",'Enrollment Projection'!$D$33="",'Enrollment Projection'!$D$34=""),"Must Complete 'Enrollment Projection' Tab",IF('School Information'!$A$13="","Must Complete 'School Information' Tab",ROUND(E35+H35+K35+N35+Q35,0)))</f>
        <v>Must Complete 'Enrollment Projection' Tab</v>
      </c>
      <c r="S35" s="235">
        <v>3639.0</v>
      </c>
      <c r="T35" s="231">
        <v>4888.0</v>
      </c>
      <c r="U35" s="236" t="str">
        <f>IF(OR('School Information'!$A$10="",'School Information'!$B$10=""),"Must Complete 'School Information' Tab",IF('School Information'!$B$10="No",$T35*C35,IF(AND('School Information'!$B$10="Yes",'School Information'!$A$10=$B35),$S35*C35,$T35*C35)))</f>
        <v>Must Complete 'School Information' Tab</v>
      </c>
      <c r="V35" s="237">
        <v>192.0</v>
      </c>
      <c r="W35" s="237">
        <f>IF('Enrollment Projection'!$D$31&gt;0,$C35*V35,0)</f>
        <v>0</v>
      </c>
      <c r="X35" s="237">
        <v>6.0</v>
      </c>
      <c r="Y35" s="236" t="str">
        <f>IF('Enrollment Projection'!$D$32="","Must Complete 'Enrollment Projection' Tab",IF('Enrollment Projection'!$D$32="Yes",$C35*X35,0))</f>
        <v>Must Complete 'Enrollment Projection' Tab</v>
      </c>
      <c r="Z35" s="237">
        <v>12.0</v>
      </c>
      <c r="AA35" s="236" t="str">
        <f>IF('Enrollment Projection'!$D$34="","Must Complete 'Enrollment Projection' Tab",IF(AND('Enrollment Projection'!$D$34&gt;0,SUM('Enrollment Projection'!$B$17:$D$20)&gt;0),$C35*Z35,0))</f>
        <v>Must Complete 'Enrollment Projection' Tab</v>
      </c>
      <c r="AB35" s="237">
        <v>238.0</v>
      </c>
      <c r="AC35" s="236" t="str">
        <f>IF('Enrollment Projection'!$D$38="","Must Complete 'Enrollment Projection' Tab",IF('Enrollment Projection'!$D$38&gt;=0.4,$C35*AB35,0))</f>
        <v>Must Complete 'Enrollment Projection' Tab</v>
      </c>
      <c r="AD35" s="237">
        <v>55.0</v>
      </c>
      <c r="AE35" s="237">
        <f t="shared" si="3"/>
        <v>0</v>
      </c>
      <c r="AF35" s="233">
        <f>$C35*'Enrollment Projection'!$D$37</f>
        <v>0</v>
      </c>
      <c r="AG35" s="237">
        <v>126.0</v>
      </c>
      <c r="AH35" s="236" t="str">
        <f>IF('Enrollment Projection'!$D$37="","Must Complete 'Enrollment Projection' Tab",AF35*AG35)</f>
        <v>Must Complete 'Enrollment Projection' Tab</v>
      </c>
      <c r="AI35" s="285"/>
    </row>
    <row r="36" ht="25.5" customHeight="1">
      <c r="A36" s="278">
        <v>31.0</v>
      </c>
      <c r="B36" s="209" t="s">
        <v>269</v>
      </c>
      <c r="C36" s="210"/>
      <c r="D36" s="211">
        <v>4181.037843078179</v>
      </c>
      <c r="E36" s="212">
        <f t="shared" si="2"/>
        <v>0</v>
      </c>
      <c r="F36" s="213">
        <f>$C36*'Enrollment Projection'!$D$30</f>
        <v>0</v>
      </c>
      <c r="G36" s="211">
        <v>569.9168862348487</v>
      </c>
      <c r="H36" s="214" t="str">
        <f>IF('Enrollment Projection'!$D$30="","Must Complete 'Enrollment Projection' Tab",F36*G36)</f>
        <v>Must Complete 'Enrollment Projection' Tab</v>
      </c>
      <c r="I36" s="213">
        <f>$C36*'Enrollment Projection'!$D$34</f>
        <v>0</v>
      </c>
      <c r="J36" s="211">
        <v>155.43187806404964</v>
      </c>
      <c r="K36" s="214" t="str">
        <f>IF('Enrollment Projection'!$D$34="","Must Complete 'Enrollment Projection' Tab",I36*J36)</f>
        <v>Must Complete 'Enrollment Projection' Tab</v>
      </c>
      <c r="L36" s="213">
        <f>$C36*'Enrollment Projection'!$D$31</f>
        <v>0</v>
      </c>
      <c r="M36" s="211">
        <v>3885.7969516012413</v>
      </c>
      <c r="N36" s="214" t="str">
        <f>IF('Enrollment Projection'!$D$31="","Must Complete 'Enrollment Projection' Tab",L36*M36)</f>
        <v>Must Complete 'Enrollment Projection' Tab</v>
      </c>
      <c r="O36" s="213">
        <f>$C36*'Enrollment Projection'!$D$33</f>
        <v>0</v>
      </c>
      <c r="P36" s="211">
        <v>1554.3187806404962</v>
      </c>
      <c r="Q36" s="214" t="str">
        <f>IF('Enrollment Projection'!$D$33="","Must Complete 'Enrollment Projection' Tab",O36*P36)</f>
        <v>Must Complete 'Enrollment Projection' Tab</v>
      </c>
      <c r="R36" s="214" t="str">
        <f>IF(OR('Enrollment Projection'!$D$30="",'Enrollment Projection'!$D$31="",'Enrollment Projection'!$D$33="",'Enrollment Projection'!$D$34=""),"Must Complete 'Enrollment Projection' Tab",IF('School Information'!$A$13="","Must Complete 'School Information' Tab",ROUND(E36+H36+K36+N36+Q36,0)))</f>
        <v>Must Complete 'Enrollment Projection' Tab</v>
      </c>
      <c r="S36" s="215">
        <v>7104.0</v>
      </c>
      <c r="T36" s="211">
        <v>7924.0</v>
      </c>
      <c r="U36" s="216" t="str">
        <f>IF(OR('School Information'!$A$10="",'School Information'!$B$10=""),"Must Complete 'School Information' Tab",IF('School Information'!$B$10="No",$T36*C36,IF(AND('School Information'!$B$10="Yes",'School Information'!$A$10=$B36),$S36*C36,$T36*C36)))</f>
        <v>Must Complete 'School Information' Tab</v>
      </c>
      <c r="V36" s="217">
        <v>225.0</v>
      </c>
      <c r="W36" s="217">
        <f>IF('Enrollment Projection'!$D$31&gt;0,$C36*V36,0)</f>
        <v>0</v>
      </c>
      <c r="X36" s="217">
        <v>7.0</v>
      </c>
      <c r="Y36" s="216" t="str">
        <f>IF('Enrollment Projection'!$D$32="","Must Complete 'Enrollment Projection' Tab",IF('Enrollment Projection'!$D$32="Yes",$C36*X36,0))</f>
        <v>Must Complete 'Enrollment Projection' Tab</v>
      </c>
      <c r="Z36" s="217">
        <v>11.0</v>
      </c>
      <c r="AA36" s="216" t="str">
        <f>IF('Enrollment Projection'!$D$34="","Must Complete 'Enrollment Projection' Tab",IF(AND('Enrollment Projection'!$D$34&gt;0,SUM('Enrollment Projection'!$B$17:$D$20)&gt;0),$C36*Z36,0))</f>
        <v>Must Complete 'Enrollment Projection' Tab</v>
      </c>
      <c r="AB36" s="217">
        <v>425.0</v>
      </c>
      <c r="AC36" s="216" t="str">
        <f>IF('Enrollment Projection'!$D$38="","Must Complete 'Enrollment Projection' Tab",IF('Enrollment Projection'!$D$38&gt;=0.4,$C36*AB36,0))</f>
        <v>Must Complete 'Enrollment Projection' Tab</v>
      </c>
      <c r="AD36" s="217">
        <v>50.0</v>
      </c>
      <c r="AE36" s="217">
        <f t="shared" si="3"/>
        <v>0</v>
      </c>
      <c r="AF36" s="213">
        <f>$C36*'Enrollment Projection'!$D$37</f>
        <v>0</v>
      </c>
      <c r="AG36" s="217">
        <v>126.0</v>
      </c>
      <c r="AH36" s="216" t="str">
        <f>IF('Enrollment Projection'!$D$37="","Must Complete 'Enrollment Projection' Tab",AF36*AG36)</f>
        <v>Must Complete 'Enrollment Projection' Tab</v>
      </c>
      <c r="AI36" s="285"/>
    </row>
    <row r="37" ht="25.5" customHeight="1">
      <c r="A37" s="279">
        <v>32.0</v>
      </c>
      <c r="B37" s="219" t="s">
        <v>270</v>
      </c>
      <c r="C37" s="220"/>
      <c r="D37" s="221">
        <v>5423.200894345666</v>
      </c>
      <c r="E37" s="222">
        <f t="shared" si="2"/>
        <v>0</v>
      </c>
      <c r="F37" s="223">
        <f>$C37*'Enrollment Projection'!$D$30</f>
        <v>0</v>
      </c>
      <c r="G37" s="221">
        <v>732.5459520921648</v>
      </c>
      <c r="H37" s="224" t="str">
        <f>IF('Enrollment Projection'!$D$30="","Must Complete 'Enrollment Projection' Tab",F37*G37)</f>
        <v>Must Complete 'Enrollment Projection' Tab</v>
      </c>
      <c r="I37" s="223">
        <f>$C37*'Enrollment Projection'!$D$34</f>
        <v>0</v>
      </c>
      <c r="J37" s="221">
        <v>199.78525966149945</v>
      </c>
      <c r="K37" s="224" t="str">
        <f>IF('Enrollment Projection'!$D$34="","Must Complete 'Enrollment Projection' Tab",I37*J37)</f>
        <v>Must Complete 'Enrollment Projection' Tab</v>
      </c>
      <c r="L37" s="223">
        <f>$C37*'Enrollment Projection'!$D$31</f>
        <v>0</v>
      </c>
      <c r="M37" s="221">
        <v>4994.631491537487</v>
      </c>
      <c r="N37" s="224" t="str">
        <f>IF('Enrollment Projection'!$D$31="","Must Complete 'Enrollment Projection' Tab",L37*M37)</f>
        <v>Must Complete 'Enrollment Projection' Tab</v>
      </c>
      <c r="O37" s="223">
        <f>$C37*'Enrollment Projection'!$D$33</f>
        <v>0</v>
      </c>
      <c r="P37" s="221">
        <v>1997.8525966149946</v>
      </c>
      <c r="Q37" s="224" t="str">
        <f>IF('Enrollment Projection'!$D$33="","Must Complete 'Enrollment Projection' Tab",O37*P37)</f>
        <v>Must Complete 'Enrollment Projection' Tab</v>
      </c>
      <c r="R37" s="224" t="str">
        <f>IF(OR('Enrollment Projection'!$D$30="",'Enrollment Projection'!$D$31="",'Enrollment Projection'!$D$33="",'Enrollment Projection'!$D$34=""),"Must Complete 'Enrollment Projection' Tab",IF('School Information'!$A$13="","Must Complete 'School Information' Tab",ROUND(E37+H37+K37+N37+Q37,0)))</f>
        <v>Must Complete 'Enrollment Projection' Tab</v>
      </c>
      <c r="S37" s="225">
        <v>3328.0</v>
      </c>
      <c r="T37" s="221">
        <v>3631.0</v>
      </c>
      <c r="U37" s="226" t="str">
        <f>IF(OR('School Information'!$A$10="",'School Information'!$B$10=""),"Must Complete 'School Information' Tab",IF('School Information'!$B$10="No",$T37*C37,IF(AND('School Information'!$B$10="Yes",'School Information'!$A$10=$B37),$S37*C37,$T37*C37)))</f>
        <v>Must Complete 'School Information' Tab</v>
      </c>
      <c r="V37" s="227">
        <v>213.0</v>
      </c>
      <c r="W37" s="227">
        <f>IF('Enrollment Projection'!$D$31&gt;0,$C37*V37,0)</f>
        <v>0</v>
      </c>
      <c r="X37" s="227">
        <v>6.0</v>
      </c>
      <c r="Y37" s="226" t="str">
        <f>IF('Enrollment Projection'!$D$32="","Must Complete 'Enrollment Projection' Tab",IF('Enrollment Projection'!$D$32="Yes",$C37*X37,0))</f>
        <v>Must Complete 'Enrollment Projection' Tab</v>
      </c>
      <c r="Z37" s="227">
        <v>11.0</v>
      </c>
      <c r="AA37" s="226" t="str">
        <f>IF('Enrollment Projection'!$D$34="","Must Complete 'Enrollment Projection' Tab",IF(AND('Enrollment Projection'!$D$34&gt;0,SUM('Enrollment Projection'!$B$17:$D$20)&gt;0),$C37*Z37,0))</f>
        <v>Must Complete 'Enrollment Projection' Tab</v>
      </c>
      <c r="AB37" s="227">
        <v>205.0</v>
      </c>
      <c r="AC37" s="226" t="str">
        <f>IF('Enrollment Projection'!$D$38="","Must Complete 'Enrollment Projection' Tab",IF('Enrollment Projection'!$D$38&gt;=0.4,$C37*AB37,0))</f>
        <v>Must Complete 'Enrollment Projection' Tab</v>
      </c>
      <c r="AD37" s="227">
        <v>47.0</v>
      </c>
      <c r="AE37" s="227">
        <f t="shared" si="3"/>
        <v>0</v>
      </c>
      <c r="AF37" s="223">
        <f>$C37*'Enrollment Projection'!$D$37</f>
        <v>0</v>
      </c>
      <c r="AG37" s="227">
        <v>126.0</v>
      </c>
      <c r="AH37" s="226" t="str">
        <f>IF('Enrollment Projection'!$D$37="","Must Complete 'Enrollment Projection' Tab",AF37*AG37)</f>
        <v>Must Complete 'Enrollment Projection' Tab</v>
      </c>
      <c r="AI37" s="285"/>
    </row>
    <row r="38" ht="25.5" customHeight="1">
      <c r="A38" s="279">
        <v>33.0</v>
      </c>
      <c r="B38" s="219" t="s">
        <v>271</v>
      </c>
      <c r="C38" s="220"/>
      <c r="D38" s="221">
        <v>4737.238162386518</v>
      </c>
      <c r="E38" s="222">
        <f t="shared" si="2"/>
        <v>0</v>
      </c>
      <c r="F38" s="223">
        <f>$C38*'Enrollment Projection'!$D$30</f>
        <v>0</v>
      </c>
      <c r="G38" s="221">
        <v>617.8154355292752</v>
      </c>
      <c r="H38" s="224" t="str">
        <f>IF('Enrollment Projection'!$D$30="","Must Complete 'Enrollment Projection' Tab",F38*G38)</f>
        <v>Must Complete 'Enrollment Projection' Tab</v>
      </c>
      <c r="I38" s="223">
        <f>$C38*'Enrollment Projection'!$D$34</f>
        <v>0</v>
      </c>
      <c r="J38" s="221">
        <v>168.49511878071144</v>
      </c>
      <c r="K38" s="224" t="str">
        <f>IF('Enrollment Projection'!$D$34="","Must Complete 'Enrollment Projection' Tab",I38*J38)</f>
        <v>Must Complete 'Enrollment Projection' Tab</v>
      </c>
      <c r="L38" s="223">
        <f>$C38*'Enrollment Projection'!$D$31</f>
        <v>0</v>
      </c>
      <c r="M38" s="221">
        <v>4212.3779695177855</v>
      </c>
      <c r="N38" s="224" t="str">
        <f>IF('Enrollment Projection'!$D$31="","Must Complete 'Enrollment Projection' Tab",L38*M38)</f>
        <v>Must Complete 'Enrollment Projection' Tab</v>
      </c>
      <c r="O38" s="223">
        <f>$C38*'Enrollment Projection'!$D$33</f>
        <v>0</v>
      </c>
      <c r="P38" s="221">
        <v>1684.9511878071141</v>
      </c>
      <c r="Q38" s="224" t="str">
        <f>IF('Enrollment Projection'!$D$33="","Must Complete 'Enrollment Projection' Tab",O38*P38)</f>
        <v>Must Complete 'Enrollment Projection' Tab</v>
      </c>
      <c r="R38" s="224" t="str">
        <f>IF(OR('Enrollment Projection'!$D$30="",'Enrollment Projection'!$D$31="",'Enrollment Projection'!$D$33="",'Enrollment Projection'!$D$34=""),"Must Complete 'Enrollment Projection' Tab",IF('School Information'!$A$13="","Must Complete 'School Information' Tab",ROUND(E38+H38+K38+N38+Q38,0)))</f>
        <v>Must Complete 'Enrollment Projection' Tab</v>
      </c>
      <c r="S38" s="225">
        <v>3448.0</v>
      </c>
      <c r="T38" s="221">
        <v>5128.0</v>
      </c>
      <c r="U38" s="226" t="str">
        <f>IF(OR('School Information'!$A$10="",'School Information'!$B$10=""),"Must Complete 'School Information' Tab",IF('School Information'!$B$10="No",$T38*C38,IF(AND('School Information'!$B$10="Yes",'School Information'!$A$10=$B38),$S38*C38,$T38*C38)))</f>
        <v>Must Complete 'School Information' Tab</v>
      </c>
      <c r="V38" s="227">
        <v>235.0</v>
      </c>
      <c r="W38" s="227">
        <f>IF('Enrollment Projection'!$D$31&gt;0,$C38*V38,0)</f>
        <v>0</v>
      </c>
      <c r="X38" s="227">
        <v>11.0</v>
      </c>
      <c r="Y38" s="226" t="str">
        <f>IF('Enrollment Projection'!$D$32="","Must Complete 'Enrollment Projection' Tab",IF('Enrollment Projection'!$D$32="Yes",$C38*X38,0))</f>
        <v>Must Complete 'Enrollment Projection' Tab</v>
      </c>
      <c r="Z38" s="227">
        <v>17.0</v>
      </c>
      <c r="AA38" s="226" t="str">
        <f>IF('Enrollment Projection'!$D$34="","Must Complete 'Enrollment Projection' Tab",IF(AND('Enrollment Projection'!$D$34&gt;0,SUM('Enrollment Projection'!$B$17:$D$20)&gt;0),$C38*Z38,0))</f>
        <v>Must Complete 'Enrollment Projection' Tab</v>
      </c>
      <c r="AB38" s="227">
        <v>1499.0</v>
      </c>
      <c r="AC38" s="226" t="str">
        <f>IF('Enrollment Projection'!$D$38="","Must Complete 'Enrollment Projection' Tab",IF('Enrollment Projection'!$D$38&gt;=0.4,$C38*AB38,0))</f>
        <v>Must Complete 'Enrollment Projection' Tab</v>
      </c>
      <c r="AD38" s="227">
        <v>78.0</v>
      </c>
      <c r="AE38" s="227">
        <f t="shared" si="3"/>
        <v>0</v>
      </c>
      <c r="AF38" s="223">
        <f>$C38*'Enrollment Projection'!$D$37</f>
        <v>0</v>
      </c>
      <c r="AG38" s="227">
        <v>126.0</v>
      </c>
      <c r="AH38" s="226" t="str">
        <f>IF('Enrollment Projection'!$D$37="","Must Complete 'Enrollment Projection' Tab",AF38*AG38)</f>
        <v>Must Complete 'Enrollment Projection' Tab</v>
      </c>
      <c r="AI38" s="285"/>
    </row>
    <row r="39" ht="25.5" customHeight="1">
      <c r="A39" s="279">
        <v>34.0</v>
      </c>
      <c r="B39" s="219" t="s">
        <v>272</v>
      </c>
      <c r="C39" s="220"/>
      <c r="D39" s="221">
        <v>5206.329284077001</v>
      </c>
      <c r="E39" s="222">
        <f t="shared" si="2"/>
        <v>0</v>
      </c>
      <c r="F39" s="223">
        <f>$C39*'Enrollment Projection'!$D$30</f>
        <v>0</v>
      </c>
      <c r="G39" s="221">
        <v>679.6993753812023</v>
      </c>
      <c r="H39" s="224" t="str">
        <f>IF('Enrollment Projection'!$D$30="","Must Complete 'Enrollment Projection' Tab",F39*G39)</f>
        <v>Must Complete 'Enrollment Projection' Tab</v>
      </c>
      <c r="I39" s="223">
        <f>$C39*'Enrollment Projection'!$D$34</f>
        <v>0</v>
      </c>
      <c r="J39" s="221">
        <v>185.37255692214606</v>
      </c>
      <c r="K39" s="224" t="str">
        <f>IF('Enrollment Projection'!$D$34="","Must Complete 'Enrollment Projection' Tab",I39*J39)</f>
        <v>Must Complete 'Enrollment Projection' Tab</v>
      </c>
      <c r="L39" s="223">
        <f>$C39*'Enrollment Projection'!$D$31</f>
        <v>0</v>
      </c>
      <c r="M39" s="221">
        <v>4634.313923053652</v>
      </c>
      <c r="N39" s="224" t="str">
        <f>IF('Enrollment Projection'!$D$31="","Must Complete 'Enrollment Projection' Tab",L39*M39)</f>
        <v>Must Complete 'Enrollment Projection' Tab</v>
      </c>
      <c r="O39" s="223">
        <f>$C39*'Enrollment Projection'!$D$33</f>
        <v>0</v>
      </c>
      <c r="P39" s="221">
        <v>1853.7255692214605</v>
      </c>
      <c r="Q39" s="224" t="str">
        <f>IF('Enrollment Projection'!$D$33="","Must Complete 'Enrollment Projection' Tab",O39*P39)</f>
        <v>Must Complete 'Enrollment Projection' Tab</v>
      </c>
      <c r="R39" s="224" t="str">
        <f>IF(OR('Enrollment Projection'!$D$30="",'Enrollment Projection'!$D$31="",'Enrollment Projection'!$D$33="",'Enrollment Projection'!$D$34=""),"Must Complete 'Enrollment Projection' Tab",IF('School Information'!$A$13="","Must Complete 'School Information' Tab",ROUND(E39+H39+K39+N39+Q39,0)))</f>
        <v>Must Complete 'Enrollment Projection' Tab</v>
      </c>
      <c r="S39" s="225">
        <v>3680.0</v>
      </c>
      <c r="T39" s="221">
        <v>4330.0</v>
      </c>
      <c r="U39" s="226" t="str">
        <f>IF(OR('School Information'!$A$10="",'School Information'!$B$10=""),"Must Complete 'School Information' Tab",IF('School Information'!$B$10="No",$T39*C39,IF(AND('School Information'!$B$10="Yes",'School Information'!$A$10=$B39),$S39*C39,$T39*C39)))</f>
        <v>Must Complete 'School Information' Tab</v>
      </c>
      <c r="V39" s="227">
        <v>256.0</v>
      </c>
      <c r="W39" s="227">
        <f>IF('Enrollment Projection'!$D$31&gt;0,$C39*V39,0)</f>
        <v>0</v>
      </c>
      <c r="X39" s="227">
        <v>15.0</v>
      </c>
      <c r="Y39" s="226" t="str">
        <f>IF('Enrollment Projection'!$D$32="","Must Complete 'Enrollment Projection' Tab",IF('Enrollment Projection'!$D$32="Yes",$C39*X39,0))</f>
        <v>Must Complete 'Enrollment Projection' Tab</v>
      </c>
      <c r="Z39" s="227">
        <v>16.0</v>
      </c>
      <c r="AA39" s="226" t="str">
        <f>IF('Enrollment Projection'!$D$34="","Must Complete 'Enrollment Projection' Tab",IF(AND('Enrollment Projection'!$D$34&gt;0,SUM('Enrollment Projection'!$B$17:$D$20)&gt;0),$C39*Z39,0))</f>
        <v>Must Complete 'Enrollment Projection' Tab</v>
      </c>
      <c r="AB39" s="227">
        <v>901.0</v>
      </c>
      <c r="AC39" s="226" t="str">
        <f>IF('Enrollment Projection'!$D$38="","Must Complete 'Enrollment Projection' Tab",IF('Enrollment Projection'!$D$38&gt;=0.4,$C39*AB39,0))</f>
        <v>Must Complete 'Enrollment Projection' Tab</v>
      </c>
      <c r="AD39" s="227">
        <v>72.0</v>
      </c>
      <c r="AE39" s="227">
        <f t="shared" si="3"/>
        <v>0</v>
      </c>
      <c r="AF39" s="223">
        <f>$C39*'Enrollment Projection'!$D$37</f>
        <v>0</v>
      </c>
      <c r="AG39" s="227">
        <v>126.0</v>
      </c>
      <c r="AH39" s="226" t="str">
        <f>IF('Enrollment Projection'!$D$37="","Must Complete 'Enrollment Projection' Tab",AF39*AG39)</f>
        <v>Must Complete 'Enrollment Projection' Tab</v>
      </c>
      <c r="AI39" s="285"/>
    </row>
    <row r="40" ht="25.5" customHeight="1">
      <c r="A40" s="280">
        <v>35.0</v>
      </c>
      <c r="B40" s="229" t="s">
        <v>273</v>
      </c>
      <c r="C40" s="230"/>
      <c r="D40" s="231">
        <v>4245.152476298444</v>
      </c>
      <c r="E40" s="232">
        <f t="shared" si="2"/>
        <v>0</v>
      </c>
      <c r="F40" s="233">
        <f>$C40*'Enrollment Projection'!$D$30</f>
        <v>0</v>
      </c>
      <c r="G40" s="231">
        <v>587.0734819945048</v>
      </c>
      <c r="H40" s="234" t="str">
        <f>IF('Enrollment Projection'!$D$30="","Must Complete 'Enrollment Projection' Tab",F40*G40)</f>
        <v>Must Complete 'Enrollment Projection' Tab</v>
      </c>
      <c r="I40" s="233">
        <f>$C40*'Enrollment Projection'!$D$34</f>
        <v>0</v>
      </c>
      <c r="J40" s="231">
        <v>160.11094963486494</v>
      </c>
      <c r="K40" s="234" t="str">
        <f>IF('Enrollment Projection'!$D$34="","Must Complete 'Enrollment Projection' Tab",I40*J40)</f>
        <v>Must Complete 'Enrollment Projection' Tab</v>
      </c>
      <c r="L40" s="233">
        <f>$C40*'Enrollment Projection'!$D$31</f>
        <v>0</v>
      </c>
      <c r="M40" s="231">
        <v>4002.7737408716234</v>
      </c>
      <c r="N40" s="234" t="str">
        <f>IF('Enrollment Projection'!$D$31="","Must Complete 'Enrollment Projection' Tab",L40*M40)</f>
        <v>Must Complete 'Enrollment Projection' Tab</v>
      </c>
      <c r="O40" s="233">
        <f>$C40*'Enrollment Projection'!$D$33</f>
        <v>0</v>
      </c>
      <c r="P40" s="231">
        <v>1601.1094963486494</v>
      </c>
      <c r="Q40" s="234" t="str">
        <f>IF('Enrollment Projection'!$D$33="","Must Complete 'Enrollment Projection' Tab",O40*P40)</f>
        <v>Must Complete 'Enrollment Projection' Tab</v>
      </c>
      <c r="R40" s="234" t="str">
        <f>IF(OR('Enrollment Projection'!$D$30="",'Enrollment Projection'!$D$31="",'Enrollment Projection'!$D$33="",'Enrollment Projection'!$D$34=""),"Must Complete 'Enrollment Projection' Tab",IF('School Information'!$A$13="","Must Complete 'School Information' Tab",ROUND(E40+H40+K40+N40+Q40,0)))</f>
        <v>Must Complete 'Enrollment Projection' Tab</v>
      </c>
      <c r="S40" s="235">
        <v>5659.0</v>
      </c>
      <c r="T40" s="231">
        <v>6197.0</v>
      </c>
      <c r="U40" s="236" t="str">
        <f>IF(OR('School Information'!$A$10="",'School Information'!$B$10=""),"Must Complete 'School Information' Tab",IF('School Information'!$B$10="No",$T40*C40,IF(AND('School Information'!$B$10="Yes",'School Information'!$A$10=$B40),$S40*C40,$T40*C40)))</f>
        <v>Must Complete 'School Information' Tab</v>
      </c>
      <c r="V40" s="237">
        <v>225.0</v>
      </c>
      <c r="W40" s="237">
        <f>IF('Enrollment Projection'!$D$31&gt;0,$C40*V40,0)</f>
        <v>0</v>
      </c>
      <c r="X40" s="237">
        <v>11.0</v>
      </c>
      <c r="Y40" s="236" t="str">
        <f>IF('Enrollment Projection'!$D$32="","Must Complete 'Enrollment Projection' Tab",IF('Enrollment Projection'!$D$32="Yes",$C40*X40,0))</f>
        <v>Must Complete 'Enrollment Projection' Tab</v>
      </c>
      <c r="Z40" s="237">
        <v>14.0</v>
      </c>
      <c r="AA40" s="236" t="str">
        <f>IF('Enrollment Projection'!$D$34="","Must Complete 'Enrollment Projection' Tab",IF(AND('Enrollment Projection'!$D$34&gt;0,SUM('Enrollment Projection'!$B$17:$D$20)&gt;0),$C40*Z40,0))</f>
        <v>Must Complete 'Enrollment Projection' Tab</v>
      </c>
      <c r="AB40" s="237">
        <v>602.0</v>
      </c>
      <c r="AC40" s="236" t="str">
        <f>IF('Enrollment Projection'!$D$38="","Must Complete 'Enrollment Projection' Tab",IF('Enrollment Projection'!$D$38&gt;=0.4,$C40*AB40,0))</f>
        <v>Must Complete 'Enrollment Projection' Tab</v>
      </c>
      <c r="AD40" s="237">
        <v>62.0</v>
      </c>
      <c r="AE40" s="237">
        <f t="shared" si="3"/>
        <v>0</v>
      </c>
      <c r="AF40" s="233">
        <f>$C40*'Enrollment Projection'!$D$37</f>
        <v>0</v>
      </c>
      <c r="AG40" s="237">
        <v>126.0</v>
      </c>
      <c r="AH40" s="236" t="str">
        <f>IF('Enrollment Projection'!$D$37="","Must Complete 'Enrollment Projection' Tab",AF40*AG40)</f>
        <v>Must Complete 'Enrollment Projection' Tab</v>
      </c>
      <c r="AI40" s="285"/>
    </row>
    <row r="41" ht="25.5" customHeight="1">
      <c r="A41" s="278">
        <v>36.0</v>
      </c>
      <c r="B41" s="209" t="s">
        <v>274</v>
      </c>
      <c r="C41" s="210"/>
      <c r="D41" s="211">
        <v>3744.8320045585597</v>
      </c>
      <c r="E41" s="212">
        <f t="shared" si="2"/>
        <v>0</v>
      </c>
      <c r="F41" s="213">
        <f>$C41*'Enrollment Projection'!$D$30</f>
        <v>0</v>
      </c>
      <c r="G41" s="211">
        <v>505.80759711381944</v>
      </c>
      <c r="H41" s="214" t="str">
        <f>IF('Enrollment Projection'!$D$30="","Must Complete 'Enrollment Projection' Tab",F41*G41)</f>
        <v>Must Complete 'Enrollment Projection' Tab</v>
      </c>
      <c r="I41" s="213">
        <f>$C41*'Enrollment Projection'!$D$34</f>
        <v>0</v>
      </c>
      <c r="J41" s="211">
        <v>137.94752648558713</v>
      </c>
      <c r="K41" s="214" t="str">
        <f>IF('Enrollment Projection'!$D$34="","Must Complete 'Enrollment Projection' Tab",I41*J41)</f>
        <v>Must Complete 'Enrollment Projection' Tab</v>
      </c>
      <c r="L41" s="213">
        <f>$C41*'Enrollment Projection'!$D$31</f>
        <v>0</v>
      </c>
      <c r="M41" s="211">
        <v>3448.6881621396783</v>
      </c>
      <c r="N41" s="214" t="str">
        <f>IF('Enrollment Projection'!$D$31="","Must Complete 'Enrollment Projection' Tab",L41*M41)</f>
        <v>Must Complete 'Enrollment Projection' Tab</v>
      </c>
      <c r="O41" s="213">
        <f>$C41*'Enrollment Projection'!$D$33</f>
        <v>0</v>
      </c>
      <c r="P41" s="211">
        <v>1379.4752648558713</v>
      </c>
      <c r="Q41" s="214" t="str">
        <f>IF('Enrollment Projection'!$D$33="","Must Complete 'Enrollment Projection' Tab",O41*P41)</f>
        <v>Must Complete 'Enrollment Projection' Tab</v>
      </c>
      <c r="R41" s="214" t="str">
        <f>IF(OR('Enrollment Projection'!$D$30="",'Enrollment Projection'!$D$31="",'Enrollment Projection'!$D$33="",'Enrollment Projection'!$D$34=""),"Must Complete 'Enrollment Projection' Tab",IF('School Information'!$A$13="","Must Complete 'School Information' Tab",ROUND(E41+H41+K41+N41+Q41,0)))</f>
        <v>Must Complete 'Enrollment Projection' Tab</v>
      </c>
      <c r="S41" s="215">
        <v>6402.0</v>
      </c>
      <c r="T41" s="211">
        <v>7125.0</v>
      </c>
      <c r="U41" s="216" t="str">
        <f>IF(OR('School Information'!$A$10="",'School Information'!$B$10=""),"Must Complete 'School Information' Tab",IF('School Information'!$B$10="No",$T41*C41,IF(AND('School Information'!$B$10="Yes",'School Information'!$A$10=$B41),$S41*C41,$T41*C41)))</f>
        <v>Must Complete 'School Information' Tab</v>
      </c>
      <c r="V41" s="217">
        <v>163.0</v>
      </c>
      <c r="W41" s="217">
        <f>IF('Enrollment Projection'!$D$31&gt;0,$C41*V41,0)</f>
        <v>0</v>
      </c>
      <c r="X41" s="217">
        <v>4.0</v>
      </c>
      <c r="Y41" s="216" t="str">
        <f>IF('Enrollment Projection'!$D$32="","Must Complete 'Enrollment Projection' Tab",IF('Enrollment Projection'!$D$32="Yes",$C41*X41,0))</f>
        <v>Must Complete 'Enrollment Projection' Tab</v>
      </c>
      <c r="Z41" s="217">
        <v>12.0</v>
      </c>
      <c r="AA41" s="216" t="str">
        <f>IF('Enrollment Projection'!$D$34="","Must Complete 'Enrollment Projection' Tab",IF(AND('Enrollment Projection'!$D$34&gt;0,SUM('Enrollment Projection'!$B$17:$D$20)&gt;0),$C41*Z41,0))</f>
        <v>Must Complete 'Enrollment Projection' Tab</v>
      </c>
      <c r="AB41" s="217">
        <v>438.0</v>
      </c>
      <c r="AC41" s="216" t="str">
        <f>IF('Enrollment Projection'!$D$38="","Must Complete 'Enrollment Projection' Tab",IF('Enrollment Projection'!$D$38&gt;=0.4,$C41*AB41,0))</f>
        <v>Must Complete 'Enrollment Projection' Tab</v>
      </c>
      <c r="AD41" s="217">
        <v>13.0</v>
      </c>
      <c r="AE41" s="217">
        <f t="shared" si="3"/>
        <v>0</v>
      </c>
      <c r="AF41" s="213">
        <f>$C41*'Enrollment Projection'!$D$37</f>
        <v>0</v>
      </c>
      <c r="AG41" s="217">
        <v>126.0</v>
      </c>
      <c r="AH41" s="216" t="str">
        <f>IF('Enrollment Projection'!$D$37="","Must Complete 'Enrollment Projection' Tab",AF41*AG41)</f>
        <v>Must Complete 'Enrollment Projection' Tab</v>
      </c>
      <c r="AI41" s="285"/>
    </row>
    <row r="42" ht="25.5" customHeight="1">
      <c r="A42" s="279">
        <v>37.0</v>
      </c>
      <c r="B42" s="219" t="s">
        <v>275</v>
      </c>
      <c r="C42" s="220"/>
      <c r="D42" s="221">
        <v>5095.296337670842</v>
      </c>
      <c r="E42" s="222">
        <f t="shared" si="2"/>
        <v>0</v>
      </c>
      <c r="F42" s="223">
        <f>$C42*'Enrollment Projection'!$D$30</f>
        <v>0</v>
      </c>
      <c r="G42" s="221">
        <v>682.662149321557</v>
      </c>
      <c r="H42" s="224" t="str">
        <f>IF('Enrollment Projection'!$D$30="","Must Complete 'Enrollment Projection' Tab",F42*G42)</f>
        <v>Must Complete 'Enrollment Projection' Tab</v>
      </c>
      <c r="I42" s="223">
        <f>$C42*'Enrollment Projection'!$D$34</f>
        <v>0</v>
      </c>
      <c r="J42" s="221">
        <v>186.1805861786064</v>
      </c>
      <c r="K42" s="224" t="str">
        <f>IF('Enrollment Projection'!$D$34="","Must Complete 'Enrollment Projection' Tab",I42*J42)</f>
        <v>Must Complete 'Enrollment Projection' Tab</v>
      </c>
      <c r="L42" s="223">
        <f>$C42*'Enrollment Projection'!$D$31</f>
        <v>0</v>
      </c>
      <c r="M42" s="221">
        <v>4654.514654465162</v>
      </c>
      <c r="N42" s="224" t="str">
        <f>IF('Enrollment Projection'!$D$31="","Must Complete 'Enrollment Projection' Tab",L42*M42)</f>
        <v>Must Complete 'Enrollment Projection' Tab</v>
      </c>
      <c r="O42" s="223">
        <f>$C42*'Enrollment Projection'!$D$33</f>
        <v>0</v>
      </c>
      <c r="P42" s="221">
        <v>1861.8058617860643</v>
      </c>
      <c r="Q42" s="224" t="str">
        <f>IF('Enrollment Projection'!$D$33="","Must Complete 'Enrollment Projection' Tab",O42*P42)</f>
        <v>Must Complete 'Enrollment Projection' Tab</v>
      </c>
      <c r="R42" s="224" t="str">
        <f>IF(OR('Enrollment Projection'!$D$30="",'Enrollment Projection'!$D$31="",'Enrollment Projection'!$D$33="",'Enrollment Projection'!$D$34=""),"Must Complete 'Enrollment Projection' Tab",IF('School Information'!$A$13="","Must Complete 'School Information' Tab",ROUND(E42+H42+K42+N42+Q42,0)))</f>
        <v>Must Complete 'Enrollment Projection' Tab</v>
      </c>
      <c r="S42" s="225">
        <v>4614.0</v>
      </c>
      <c r="T42" s="221">
        <v>5215.0</v>
      </c>
      <c r="U42" s="226" t="str">
        <f>IF(OR('School Information'!$A$10="",'School Information'!$B$10=""),"Must Complete 'School Information' Tab",IF('School Information'!$B$10="No",$T42*C42,IF(AND('School Information'!$B$10="Yes",'School Information'!$A$10=$B42),$S42*C42,$T42*C42)))</f>
        <v>Must Complete 'School Information' Tab</v>
      </c>
      <c r="V42" s="227">
        <v>225.0</v>
      </c>
      <c r="W42" s="227">
        <f>IF('Enrollment Projection'!$D$31&gt;0,$C42*V42,0)</f>
        <v>0</v>
      </c>
      <c r="X42" s="227">
        <v>4.0</v>
      </c>
      <c r="Y42" s="226" t="str">
        <f>IF('Enrollment Projection'!$D$32="","Must Complete 'Enrollment Projection' Tab",IF('Enrollment Projection'!$D$32="Yes",$C42*X42,0))</f>
        <v>Must Complete 'Enrollment Projection' Tab</v>
      </c>
      <c r="Z42" s="227">
        <v>3.0</v>
      </c>
      <c r="AA42" s="226" t="str">
        <f>IF('Enrollment Projection'!$D$34="","Must Complete 'Enrollment Projection' Tab",IF(AND('Enrollment Projection'!$D$34&gt;0,SUM('Enrollment Projection'!$B$17:$D$20)&gt;0),$C42*Z42,0))</f>
        <v>Must Complete 'Enrollment Projection' Tab</v>
      </c>
      <c r="AB42" s="227">
        <v>343.0</v>
      </c>
      <c r="AC42" s="226" t="str">
        <f>IF('Enrollment Projection'!$D$38="","Must Complete 'Enrollment Projection' Tab",IF('Enrollment Projection'!$D$38&gt;=0.4,$C42*AB42,0))</f>
        <v>Must Complete 'Enrollment Projection' Tab</v>
      </c>
      <c r="AD42" s="227">
        <v>56.0</v>
      </c>
      <c r="AE42" s="227">
        <f t="shared" si="3"/>
        <v>0</v>
      </c>
      <c r="AF42" s="223">
        <f>$C42*'Enrollment Projection'!$D$37</f>
        <v>0</v>
      </c>
      <c r="AG42" s="227">
        <v>126.0</v>
      </c>
      <c r="AH42" s="226" t="str">
        <f>IF('Enrollment Projection'!$D$37="","Must Complete 'Enrollment Projection' Tab",AF42*AG42)</f>
        <v>Must Complete 'Enrollment Projection' Tab</v>
      </c>
      <c r="AI42" s="285"/>
    </row>
    <row r="43" ht="25.5" customHeight="1">
      <c r="A43" s="279">
        <v>38.0</v>
      </c>
      <c r="B43" s="219" t="s">
        <v>276</v>
      </c>
      <c r="C43" s="220"/>
      <c r="D43" s="221">
        <v>2277.5802869344698</v>
      </c>
      <c r="E43" s="222">
        <f t="shared" si="2"/>
        <v>0</v>
      </c>
      <c r="F43" s="223">
        <f>$C43*'Enrollment Projection'!$D$30</f>
        <v>0</v>
      </c>
      <c r="G43" s="221">
        <v>220.82498975215526</v>
      </c>
      <c r="H43" s="224" t="str">
        <f>IF('Enrollment Projection'!$D$30="","Must Complete 'Enrollment Projection' Tab",F43*G43)</f>
        <v>Must Complete 'Enrollment Projection' Tab</v>
      </c>
      <c r="I43" s="223">
        <f>$C43*'Enrollment Projection'!$D$34</f>
        <v>0</v>
      </c>
      <c r="J43" s="221">
        <v>60.22499720513325</v>
      </c>
      <c r="K43" s="224" t="str">
        <f>IF('Enrollment Projection'!$D$34="","Must Complete 'Enrollment Projection' Tab",I43*J43)</f>
        <v>Must Complete 'Enrollment Projection' Tab</v>
      </c>
      <c r="L43" s="223">
        <f>$C43*'Enrollment Projection'!$D$31</f>
        <v>0</v>
      </c>
      <c r="M43" s="221">
        <v>1505.6249301283312</v>
      </c>
      <c r="N43" s="224" t="str">
        <f>IF('Enrollment Projection'!$D$31="","Must Complete 'Enrollment Projection' Tab",L43*M43)</f>
        <v>Must Complete 'Enrollment Projection' Tab</v>
      </c>
      <c r="O43" s="223">
        <f>$C43*'Enrollment Projection'!$D$33</f>
        <v>0</v>
      </c>
      <c r="P43" s="221">
        <v>602.2499720513324</v>
      </c>
      <c r="Q43" s="224" t="str">
        <f>IF('Enrollment Projection'!$D$33="","Must Complete 'Enrollment Projection' Tab",O43*P43)</f>
        <v>Must Complete 'Enrollment Projection' Tab</v>
      </c>
      <c r="R43" s="224" t="str">
        <f>IF(OR('Enrollment Projection'!$D$30="",'Enrollment Projection'!$D$31="",'Enrollment Projection'!$D$33="",'Enrollment Projection'!$D$34=""),"Must Complete 'Enrollment Projection' Tab",IF('School Information'!$A$13="","Must Complete 'School Information' Tab",ROUND(E43+H43+K43+N43+Q43,0)))</f>
        <v>Must Complete 'Enrollment Projection' Tab</v>
      </c>
      <c r="S43" s="225">
        <v>11603.0</v>
      </c>
      <c r="T43" s="221">
        <v>11603.0</v>
      </c>
      <c r="U43" s="226" t="str">
        <f>IF(OR('School Information'!$A$10="",'School Information'!$B$10=""),"Must Complete 'School Information' Tab",IF('School Information'!$B$10="No",$T43*C43,IF(AND('School Information'!$B$10="Yes",'School Information'!$A$10=$B43),$S43*C43,$T43*C43)))</f>
        <v>Must Complete 'School Information' Tab</v>
      </c>
      <c r="V43" s="227">
        <v>224.0</v>
      </c>
      <c r="W43" s="227">
        <f>IF('Enrollment Projection'!$D$31&gt;0,$C43*V43,0)</f>
        <v>0</v>
      </c>
      <c r="X43" s="227">
        <v>4.0</v>
      </c>
      <c r="Y43" s="226" t="str">
        <f>IF('Enrollment Projection'!$D$32="","Must Complete 'Enrollment Projection' Tab",IF('Enrollment Projection'!$D$32="Yes",$C43*X43,0))</f>
        <v>Must Complete 'Enrollment Projection' Tab</v>
      </c>
      <c r="Z43" s="227">
        <v>10.0</v>
      </c>
      <c r="AA43" s="226" t="str">
        <f>IF('Enrollment Projection'!$D$34="","Must Complete 'Enrollment Projection' Tab",IF(AND('Enrollment Projection'!$D$34&gt;0,SUM('Enrollment Projection'!$B$17:$D$20)&gt;0),$C43*Z43,0))</f>
        <v>Must Complete 'Enrollment Projection' Tab</v>
      </c>
      <c r="AB43" s="227">
        <v>214.0</v>
      </c>
      <c r="AC43" s="226" t="str">
        <f>IF('Enrollment Projection'!$D$38="","Must Complete 'Enrollment Projection' Tab",IF('Enrollment Projection'!$D$38&gt;=0.4,$C43*AB43,0))</f>
        <v>Must Complete 'Enrollment Projection' Tab</v>
      </c>
      <c r="AD43" s="227">
        <v>61.0</v>
      </c>
      <c r="AE43" s="227">
        <f t="shared" si="3"/>
        <v>0</v>
      </c>
      <c r="AF43" s="223">
        <f>$C43*'Enrollment Projection'!$D$37</f>
        <v>0</v>
      </c>
      <c r="AG43" s="227">
        <v>126.0</v>
      </c>
      <c r="AH43" s="226" t="str">
        <f>IF('Enrollment Projection'!$D$37="","Must Complete 'Enrollment Projection' Tab",AF43*AG43)</f>
        <v>Must Complete 'Enrollment Projection' Tab</v>
      </c>
      <c r="AI43" s="285"/>
    </row>
    <row r="44" ht="25.5" customHeight="1">
      <c r="A44" s="279">
        <v>39.0</v>
      </c>
      <c r="B44" s="219" t="s">
        <v>277</v>
      </c>
      <c r="C44" s="220"/>
      <c r="D44" s="221">
        <v>2732.7837059744047</v>
      </c>
      <c r="E44" s="222">
        <f t="shared" si="2"/>
        <v>0</v>
      </c>
      <c r="F44" s="223">
        <f>$C44*'Enrollment Projection'!$D$30</f>
        <v>0</v>
      </c>
      <c r="G44" s="221">
        <v>363.50923583528464</v>
      </c>
      <c r="H44" s="224" t="str">
        <f>IF('Enrollment Projection'!$D$30="","Must Complete 'Enrollment Projection' Tab",F44*G44)</f>
        <v>Must Complete 'Enrollment Projection' Tab</v>
      </c>
      <c r="I44" s="223">
        <f>$C44*'Enrollment Projection'!$D$34</f>
        <v>0</v>
      </c>
      <c r="J44" s="221">
        <v>99.13888250053216</v>
      </c>
      <c r="K44" s="224" t="str">
        <f>IF('Enrollment Projection'!$D$34="","Must Complete 'Enrollment Projection' Tab",I44*J44)</f>
        <v>Must Complete 'Enrollment Projection' Tab</v>
      </c>
      <c r="L44" s="223">
        <f>$C44*'Enrollment Projection'!$D$31</f>
        <v>0</v>
      </c>
      <c r="M44" s="221">
        <v>2478.472062513304</v>
      </c>
      <c r="N44" s="224" t="str">
        <f>IF('Enrollment Projection'!$D$31="","Must Complete 'Enrollment Projection' Tab",L44*M44)</f>
        <v>Must Complete 'Enrollment Projection' Tab</v>
      </c>
      <c r="O44" s="223">
        <f>$C44*'Enrollment Projection'!$D$33</f>
        <v>0</v>
      </c>
      <c r="P44" s="221">
        <v>991.3888250053217</v>
      </c>
      <c r="Q44" s="224" t="str">
        <f>IF('Enrollment Projection'!$D$33="","Must Complete 'Enrollment Projection' Tab",O44*P44)</f>
        <v>Must Complete 'Enrollment Projection' Tab</v>
      </c>
      <c r="R44" s="224" t="str">
        <f>IF(OR('Enrollment Projection'!$D$30="",'Enrollment Projection'!$D$31="",'Enrollment Projection'!$D$33="",'Enrollment Projection'!$D$34=""),"Must Complete 'Enrollment Projection' Tab",IF('School Information'!$A$13="","Must Complete 'School Information' Tab",ROUND(E44+H44+K44+N44+Q44,0)))</f>
        <v>Must Complete 'Enrollment Projection' Tab</v>
      </c>
      <c r="S44" s="225">
        <v>8119.0</v>
      </c>
      <c r="T44" s="221">
        <v>8119.0</v>
      </c>
      <c r="U44" s="226" t="str">
        <f>IF(OR('School Information'!$A$10="",'School Information'!$B$10=""),"Must Complete 'School Information' Tab",IF('School Information'!$B$10="No",$T44*C44,IF(AND('School Information'!$B$10="Yes",'School Information'!$A$10=$B44),$S44*C44,$T44*C44)))</f>
        <v>Must Complete 'School Information' Tab</v>
      </c>
      <c r="V44" s="227">
        <v>220.0</v>
      </c>
      <c r="W44" s="227">
        <f>IF('Enrollment Projection'!$D$31&gt;0,$C44*V44,0)</f>
        <v>0</v>
      </c>
      <c r="X44" s="227">
        <v>9.0</v>
      </c>
      <c r="Y44" s="226" t="str">
        <f>IF('Enrollment Projection'!$D$32="","Must Complete 'Enrollment Projection' Tab",IF('Enrollment Projection'!$D$32="Yes",$C44*X44,0))</f>
        <v>Must Complete 'Enrollment Projection' Tab</v>
      </c>
      <c r="Z44" s="227">
        <v>93.0</v>
      </c>
      <c r="AA44" s="226" t="str">
        <f>IF('Enrollment Projection'!$D$34="","Must Complete 'Enrollment Projection' Tab",IF(AND('Enrollment Projection'!$D$34&gt;0,SUM('Enrollment Projection'!$B$17:$D$20)&gt;0),$C44*Z44,0))</f>
        <v>Must Complete 'Enrollment Projection' Tab</v>
      </c>
      <c r="AB44" s="227">
        <v>342.0</v>
      </c>
      <c r="AC44" s="226" t="str">
        <f>IF('Enrollment Projection'!$D$38="","Must Complete 'Enrollment Projection' Tab",IF('Enrollment Projection'!$D$38&gt;=0.4,$C44*AB44,0))</f>
        <v>Must Complete 'Enrollment Projection' Tab</v>
      </c>
      <c r="AD44" s="227">
        <v>51.0</v>
      </c>
      <c r="AE44" s="227">
        <f t="shared" si="3"/>
        <v>0</v>
      </c>
      <c r="AF44" s="223">
        <f>$C44*'Enrollment Projection'!$D$37</f>
        <v>0</v>
      </c>
      <c r="AG44" s="227">
        <v>126.0</v>
      </c>
      <c r="AH44" s="226" t="str">
        <f>IF('Enrollment Projection'!$D$37="","Must Complete 'Enrollment Projection' Tab",AF44*AG44)</f>
        <v>Must Complete 'Enrollment Projection' Tab</v>
      </c>
      <c r="AI44" s="285"/>
    </row>
    <row r="45" ht="25.5" customHeight="1">
      <c r="A45" s="280">
        <v>40.0</v>
      </c>
      <c r="B45" s="229" t="s">
        <v>278</v>
      </c>
      <c r="C45" s="230"/>
      <c r="D45" s="231">
        <v>4795.700766820624</v>
      </c>
      <c r="E45" s="232">
        <f t="shared" si="2"/>
        <v>0</v>
      </c>
      <c r="F45" s="233">
        <f>$C45*'Enrollment Projection'!$D$30</f>
        <v>0</v>
      </c>
      <c r="G45" s="231">
        <v>640.1459267878874</v>
      </c>
      <c r="H45" s="234" t="str">
        <f>IF('Enrollment Projection'!$D$30="","Must Complete 'Enrollment Projection' Tab",F45*G45)</f>
        <v>Must Complete 'Enrollment Projection' Tab</v>
      </c>
      <c r="I45" s="233">
        <f>$C45*'Enrollment Projection'!$D$34</f>
        <v>0</v>
      </c>
      <c r="J45" s="231">
        <v>174.5852527603329</v>
      </c>
      <c r="K45" s="234" t="str">
        <f>IF('Enrollment Projection'!$D$34="","Must Complete 'Enrollment Projection' Tab",I45*J45)</f>
        <v>Must Complete 'Enrollment Projection' Tab</v>
      </c>
      <c r="L45" s="233">
        <f>$C45*'Enrollment Projection'!$D$31</f>
        <v>0</v>
      </c>
      <c r="M45" s="231">
        <v>4364.631319008323</v>
      </c>
      <c r="N45" s="234" t="str">
        <f>IF('Enrollment Projection'!$D$31="","Must Complete 'Enrollment Projection' Tab",L45*M45)</f>
        <v>Must Complete 'Enrollment Projection' Tab</v>
      </c>
      <c r="O45" s="233">
        <f>$C45*'Enrollment Projection'!$D$33</f>
        <v>0</v>
      </c>
      <c r="P45" s="231">
        <v>1745.8525276033292</v>
      </c>
      <c r="Q45" s="234" t="str">
        <f>IF('Enrollment Projection'!$D$33="","Must Complete 'Enrollment Projection' Tab",O45*P45)</f>
        <v>Must Complete 'Enrollment Projection' Tab</v>
      </c>
      <c r="R45" s="234" t="str">
        <f>IF(OR('Enrollment Projection'!$D$30="",'Enrollment Projection'!$D$31="",'Enrollment Projection'!$D$33="",'Enrollment Projection'!$D$34=""),"Must Complete 'Enrollment Projection' Tab",IF('School Information'!$A$13="","Must Complete 'School Information' Tab",ROUND(E45+H45+K45+N45+Q45,0)))</f>
        <v>Must Complete 'Enrollment Projection' Tab</v>
      </c>
      <c r="S45" s="235">
        <v>4975.0</v>
      </c>
      <c r="T45" s="231">
        <v>5241.0</v>
      </c>
      <c r="U45" s="236" t="str">
        <f>IF(OR('School Information'!$A$10="",'School Information'!$B$10=""),"Must Complete 'School Information' Tab",IF('School Information'!$B$10="No",$T45*C45,IF(AND('School Information'!$B$10="Yes",'School Information'!$A$10=$B45),$S45*C45,$T45*C45)))</f>
        <v>Must Complete 'School Information' Tab</v>
      </c>
      <c r="V45" s="237">
        <v>213.0</v>
      </c>
      <c r="W45" s="237">
        <f>IF('Enrollment Projection'!$D$31&gt;0,$C45*V45,0)</f>
        <v>0</v>
      </c>
      <c r="X45" s="237">
        <v>5.0</v>
      </c>
      <c r="Y45" s="236" t="str">
        <f>IF('Enrollment Projection'!$D$32="","Must Complete 'Enrollment Projection' Tab",IF('Enrollment Projection'!$D$32="Yes",$C45*X45,0))</f>
        <v>Must Complete 'Enrollment Projection' Tab</v>
      </c>
      <c r="Z45" s="237">
        <v>1.0</v>
      </c>
      <c r="AA45" s="236" t="str">
        <f>IF('Enrollment Projection'!$D$34="","Must Complete 'Enrollment Projection' Tab",IF(AND('Enrollment Projection'!$D$34&gt;0,SUM('Enrollment Projection'!$B$17:$D$20)&gt;0),$C45*Z45,0))</f>
        <v>Must Complete 'Enrollment Projection' Tab</v>
      </c>
      <c r="AB45" s="237">
        <v>362.0</v>
      </c>
      <c r="AC45" s="236" t="str">
        <f>IF('Enrollment Projection'!$D$38="","Must Complete 'Enrollment Projection' Tab",IF('Enrollment Projection'!$D$38&gt;=0.4,$C45*AB45,0))</f>
        <v>Must Complete 'Enrollment Projection' Tab</v>
      </c>
      <c r="AD45" s="237">
        <v>59.0</v>
      </c>
      <c r="AE45" s="237">
        <f t="shared" si="3"/>
        <v>0</v>
      </c>
      <c r="AF45" s="233">
        <f>$C45*'Enrollment Projection'!$D$37</f>
        <v>0</v>
      </c>
      <c r="AG45" s="237">
        <v>126.0</v>
      </c>
      <c r="AH45" s="236" t="str">
        <f>IF('Enrollment Projection'!$D$37="","Must Complete 'Enrollment Projection' Tab",AF45*AG45)</f>
        <v>Must Complete 'Enrollment Projection' Tab</v>
      </c>
      <c r="AI45" s="285"/>
    </row>
    <row r="46" ht="25.5" customHeight="1">
      <c r="A46" s="278">
        <v>41.0</v>
      </c>
      <c r="B46" s="209" t="s">
        <v>279</v>
      </c>
      <c r="C46" s="210"/>
      <c r="D46" s="211">
        <v>2582.0926050266253</v>
      </c>
      <c r="E46" s="212">
        <f t="shared" si="2"/>
        <v>0</v>
      </c>
      <c r="F46" s="213">
        <f>$C46*'Enrollment Projection'!$D$30</f>
        <v>0</v>
      </c>
      <c r="G46" s="211">
        <v>335.1031108304084</v>
      </c>
      <c r="H46" s="214" t="str">
        <f>IF('Enrollment Projection'!$D$30="","Must Complete 'Enrollment Projection' Tab",F46*G46)</f>
        <v>Must Complete 'Enrollment Projection' Tab</v>
      </c>
      <c r="I46" s="213">
        <f>$C46*'Enrollment Projection'!$D$34</f>
        <v>0</v>
      </c>
      <c r="J46" s="211">
        <v>91.3917574992023</v>
      </c>
      <c r="K46" s="214" t="str">
        <f>IF('Enrollment Projection'!$D$34="","Must Complete 'Enrollment Projection' Tab",I46*J46)</f>
        <v>Must Complete 'Enrollment Projection' Tab</v>
      </c>
      <c r="L46" s="213">
        <f>$C46*'Enrollment Projection'!$D$31</f>
        <v>0</v>
      </c>
      <c r="M46" s="211">
        <v>2284.793937480058</v>
      </c>
      <c r="N46" s="214" t="str">
        <f>IF('Enrollment Projection'!$D$31="","Must Complete 'Enrollment Projection' Tab",L46*M46)</f>
        <v>Must Complete 'Enrollment Projection' Tab</v>
      </c>
      <c r="O46" s="213">
        <f>$C46*'Enrollment Projection'!$D$33</f>
        <v>0</v>
      </c>
      <c r="P46" s="211">
        <v>913.917574992023</v>
      </c>
      <c r="Q46" s="214" t="str">
        <f>IF('Enrollment Projection'!$D$33="","Must Complete 'Enrollment Projection' Tab",O46*P46)</f>
        <v>Must Complete 'Enrollment Projection' Tab</v>
      </c>
      <c r="R46" s="214" t="str">
        <f>IF(OR('Enrollment Projection'!$D$30="",'Enrollment Projection'!$D$31="",'Enrollment Projection'!$D$33="",'Enrollment Projection'!$D$34=""),"Must Complete 'Enrollment Projection' Tab",IF('School Information'!$A$13="","Must Complete 'School Information' Tab",ROUND(E46+H46+K46+N46+Q46,0)))</f>
        <v>Must Complete 'Enrollment Projection' Tab</v>
      </c>
      <c r="S46" s="215">
        <v>14885.0</v>
      </c>
      <c r="T46" s="211">
        <v>16733.0</v>
      </c>
      <c r="U46" s="216" t="str">
        <f>IF(OR('School Information'!$A$10="",'School Information'!$B$10=""),"Must Complete 'School Information' Tab",IF('School Information'!$B$10="No",$T46*C46,IF(AND('School Information'!$B$10="Yes",'School Information'!$A$10=$B46),$S46*C46,$T46*C46)))</f>
        <v>Must Complete 'School Information' Tab</v>
      </c>
      <c r="V46" s="217">
        <v>245.0</v>
      </c>
      <c r="W46" s="217">
        <f>IF('Enrollment Projection'!$D$31&gt;0,$C46*V46,0)</f>
        <v>0</v>
      </c>
      <c r="X46" s="217">
        <v>8.0</v>
      </c>
      <c r="Y46" s="216" t="str">
        <f>IF('Enrollment Projection'!$D$32="","Must Complete 'Enrollment Projection' Tab",IF('Enrollment Projection'!$D$32="Yes",$C46*X46,0))</f>
        <v>Must Complete 'Enrollment Projection' Tab</v>
      </c>
      <c r="Z46" s="217">
        <v>29.0</v>
      </c>
      <c r="AA46" s="216" t="str">
        <f>IF('Enrollment Projection'!$D$34="","Must Complete 'Enrollment Projection' Tab",IF(AND('Enrollment Projection'!$D$34&gt;0,SUM('Enrollment Projection'!$B$17:$D$20)&gt;0),$C46*Z46,0))</f>
        <v>Must Complete 'Enrollment Projection' Tab</v>
      </c>
      <c r="AB46" s="217">
        <v>610.0</v>
      </c>
      <c r="AC46" s="216" t="str">
        <f>IF('Enrollment Projection'!$D$38="","Must Complete 'Enrollment Projection' Tab",IF('Enrollment Projection'!$D$38&gt;=0.4,$C46*AB46,0))</f>
        <v>Must Complete 'Enrollment Projection' Tab</v>
      </c>
      <c r="AD46" s="217">
        <v>70.0</v>
      </c>
      <c r="AE46" s="217">
        <f t="shared" si="3"/>
        <v>0</v>
      </c>
      <c r="AF46" s="213">
        <f>$C46*'Enrollment Projection'!$D$37</f>
        <v>0</v>
      </c>
      <c r="AG46" s="217">
        <v>126.0</v>
      </c>
      <c r="AH46" s="216" t="str">
        <f>IF('Enrollment Projection'!$D$37="","Must Complete 'Enrollment Projection' Tab",AF46*AG46)</f>
        <v>Must Complete 'Enrollment Projection' Tab</v>
      </c>
      <c r="AI46" s="285"/>
    </row>
    <row r="47" ht="25.5" customHeight="1">
      <c r="A47" s="279">
        <v>42.0</v>
      </c>
      <c r="B47" s="219" t="s">
        <v>280</v>
      </c>
      <c r="C47" s="220"/>
      <c r="D47" s="221">
        <v>4384.949244068567</v>
      </c>
      <c r="E47" s="222">
        <f t="shared" si="2"/>
        <v>0</v>
      </c>
      <c r="F47" s="223">
        <f>$C47*'Enrollment Projection'!$D$30</f>
        <v>0</v>
      </c>
      <c r="G47" s="221">
        <v>599.05840772302</v>
      </c>
      <c r="H47" s="224" t="str">
        <f>IF('Enrollment Projection'!$D$30="","Must Complete 'Enrollment Projection' Tab",F47*G47)</f>
        <v>Must Complete 'Enrollment Projection' Tab</v>
      </c>
      <c r="I47" s="223">
        <f>$C47*'Enrollment Projection'!$D$34</f>
        <v>0</v>
      </c>
      <c r="J47" s="221">
        <v>163.37956574264177</v>
      </c>
      <c r="K47" s="224" t="str">
        <f>IF('Enrollment Projection'!$D$34="","Must Complete 'Enrollment Projection' Tab",I47*J47)</f>
        <v>Must Complete 'Enrollment Projection' Tab</v>
      </c>
      <c r="L47" s="223">
        <f>$C47*'Enrollment Projection'!$D$31</f>
        <v>0</v>
      </c>
      <c r="M47" s="221">
        <v>4084.4891435660456</v>
      </c>
      <c r="N47" s="224" t="str">
        <f>IF('Enrollment Projection'!$D$31="","Must Complete 'Enrollment Projection' Tab",L47*M47)</f>
        <v>Must Complete 'Enrollment Projection' Tab</v>
      </c>
      <c r="O47" s="223">
        <f>$C47*'Enrollment Projection'!$D$33</f>
        <v>0</v>
      </c>
      <c r="P47" s="221">
        <v>1633.7956574264176</v>
      </c>
      <c r="Q47" s="224" t="str">
        <f>IF('Enrollment Projection'!$D$33="","Must Complete 'Enrollment Projection' Tab",O47*P47)</f>
        <v>Must Complete 'Enrollment Projection' Tab</v>
      </c>
      <c r="R47" s="224" t="str">
        <f>IF(OR('Enrollment Projection'!$D$30="",'Enrollment Projection'!$D$31="",'Enrollment Projection'!$D$33="",'Enrollment Projection'!$D$34=""),"Must Complete 'Enrollment Projection' Tab",IF('School Information'!$A$13="","Must Complete 'School Information' Tab",ROUND(E47+H47+K47+N47+Q47,0)))</f>
        <v>Must Complete 'Enrollment Projection' Tab</v>
      </c>
      <c r="S47" s="225">
        <v>4527.0</v>
      </c>
      <c r="T47" s="221">
        <v>5969.0</v>
      </c>
      <c r="U47" s="226" t="str">
        <f>IF(OR('School Information'!$A$10="",'School Information'!$B$10=""),"Must Complete 'School Information' Tab",IF('School Information'!$B$10="No",$T47*C47,IF(AND('School Information'!$B$10="Yes",'School Information'!$A$10=$B47),$S47*C47,$T47*C47)))</f>
        <v>Must Complete 'School Information' Tab</v>
      </c>
      <c r="V47" s="227">
        <v>229.0</v>
      </c>
      <c r="W47" s="227">
        <f>IF('Enrollment Projection'!$D$31&gt;0,$C47*V47,0)</f>
        <v>0</v>
      </c>
      <c r="X47" s="227">
        <v>14.0</v>
      </c>
      <c r="Y47" s="226" t="str">
        <f>IF('Enrollment Projection'!$D$32="","Must Complete 'Enrollment Projection' Tab",IF('Enrollment Projection'!$D$32="Yes",$C47*X47,0))</f>
        <v>Must Complete 'Enrollment Projection' Tab</v>
      </c>
      <c r="Z47" s="227">
        <v>20.0</v>
      </c>
      <c r="AA47" s="226" t="str">
        <f>IF('Enrollment Projection'!$D$34="","Must Complete 'Enrollment Projection' Tab",IF(AND('Enrollment Projection'!$D$34&gt;0,SUM('Enrollment Projection'!$B$17:$D$20)&gt;0),$C47*Z47,0))</f>
        <v>Must Complete 'Enrollment Projection' Tab</v>
      </c>
      <c r="AB47" s="227">
        <v>655.0</v>
      </c>
      <c r="AC47" s="226" t="str">
        <f>IF('Enrollment Projection'!$D$38="","Must Complete 'Enrollment Projection' Tab",IF('Enrollment Projection'!$D$38&gt;=0.4,$C47*AB47,0))</f>
        <v>Must Complete 'Enrollment Projection' Tab</v>
      </c>
      <c r="AD47" s="227">
        <v>62.0</v>
      </c>
      <c r="AE47" s="227">
        <f t="shared" si="3"/>
        <v>0</v>
      </c>
      <c r="AF47" s="223">
        <f>$C47*'Enrollment Projection'!$D$37</f>
        <v>0</v>
      </c>
      <c r="AG47" s="227">
        <v>126.0</v>
      </c>
      <c r="AH47" s="226" t="str">
        <f>IF('Enrollment Projection'!$D$37="","Must Complete 'Enrollment Projection' Tab",AF47*AG47)</f>
        <v>Must Complete 'Enrollment Projection' Tab</v>
      </c>
      <c r="AI47" s="285"/>
    </row>
    <row r="48" ht="25.5" customHeight="1">
      <c r="A48" s="279">
        <v>43.0</v>
      </c>
      <c r="B48" s="219" t="s">
        <v>281</v>
      </c>
      <c r="C48" s="220"/>
      <c r="D48" s="221">
        <v>4712.7659599435265</v>
      </c>
      <c r="E48" s="222">
        <f t="shared" si="2"/>
        <v>0</v>
      </c>
      <c r="F48" s="223">
        <f>$C48*'Enrollment Projection'!$D$30</f>
        <v>0</v>
      </c>
      <c r="G48" s="221">
        <v>636.5654774144888</v>
      </c>
      <c r="H48" s="224" t="str">
        <f>IF('Enrollment Projection'!$D$30="","Must Complete 'Enrollment Projection' Tab",F48*G48)</f>
        <v>Must Complete 'Enrollment Projection' Tab</v>
      </c>
      <c r="I48" s="223">
        <f>$C48*'Enrollment Projection'!$D$34</f>
        <v>0</v>
      </c>
      <c r="J48" s="221">
        <v>173.60876656758785</v>
      </c>
      <c r="K48" s="224" t="str">
        <f>IF('Enrollment Projection'!$D$34="","Must Complete 'Enrollment Projection' Tab",I48*J48)</f>
        <v>Must Complete 'Enrollment Projection' Tab</v>
      </c>
      <c r="L48" s="223">
        <f>$C48*'Enrollment Projection'!$D$31</f>
        <v>0</v>
      </c>
      <c r="M48" s="221">
        <v>4340.219164189696</v>
      </c>
      <c r="N48" s="224" t="str">
        <f>IF('Enrollment Projection'!$D$31="","Must Complete 'Enrollment Projection' Tab",L48*M48)</f>
        <v>Must Complete 'Enrollment Projection' Tab</v>
      </c>
      <c r="O48" s="223">
        <f>$C48*'Enrollment Projection'!$D$33</f>
        <v>0</v>
      </c>
      <c r="P48" s="221">
        <v>1736.0876656758787</v>
      </c>
      <c r="Q48" s="224" t="str">
        <f>IF('Enrollment Projection'!$D$33="","Must Complete 'Enrollment Projection' Tab",O48*P48)</f>
        <v>Must Complete 'Enrollment Projection' Tab</v>
      </c>
      <c r="R48" s="224" t="str">
        <f>IF(OR('Enrollment Projection'!$D$30="",'Enrollment Projection'!$D$31="",'Enrollment Projection'!$D$33="",'Enrollment Projection'!$D$34=""),"Must Complete 'Enrollment Projection' Tab",IF('School Information'!$A$13="","Must Complete 'School Information' Tab",ROUND(E48+H48+K48+N48+Q48,0)))</f>
        <v>Must Complete 'Enrollment Projection' Tab</v>
      </c>
      <c r="S48" s="225">
        <v>4834.0</v>
      </c>
      <c r="T48" s="221">
        <v>5632.0</v>
      </c>
      <c r="U48" s="226" t="str">
        <f>IF(OR('School Information'!$A$10="",'School Information'!$B$10=""),"Must Complete 'School Information' Tab",IF('School Information'!$B$10="No",$T48*C48,IF(AND('School Information'!$B$10="Yes",'School Information'!$A$10=$B48),$S48*C48,$T48*C48)))</f>
        <v>Must Complete 'School Information' Tab</v>
      </c>
      <c r="V48" s="227">
        <v>227.0</v>
      </c>
      <c r="W48" s="227">
        <f>IF('Enrollment Projection'!$D$31&gt;0,$C48*V48,0)</f>
        <v>0</v>
      </c>
      <c r="X48" s="227">
        <v>5.0</v>
      </c>
      <c r="Y48" s="226" t="str">
        <f>IF('Enrollment Projection'!$D$32="","Must Complete 'Enrollment Projection' Tab",IF('Enrollment Projection'!$D$32="Yes",$C48*X48,0))</f>
        <v>Must Complete 'Enrollment Projection' Tab</v>
      </c>
      <c r="Z48" s="227">
        <v>28.0</v>
      </c>
      <c r="AA48" s="226" t="str">
        <f>IF('Enrollment Projection'!$D$34="","Must Complete 'Enrollment Projection' Tab",IF(AND('Enrollment Projection'!$D$34&gt;0,SUM('Enrollment Projection'!$B$17:$D$20)&gt;0),$C48*Z48,0))</f>
        <v>Must Complete 'Enrollment Projection' Tab</v>
      </c>
      <c r="AB48" s="227">
        <v>321.0</v>
      </c>
      <c r="AC48" s="226" t="str">
        <f>IF('Enrollment Projection'!$D$38="","Must Complete 'Enrollment Projection' Tab",IF('Enrollment Projection'!$D$38&gt;=0.4,$C48*AB48,0))</f>
        <v>Must Complete 'Enrollment Projection' Tab</v>
      </c>
      <c r="AD48" s="227">
        <v>69.0</v>
      </c>
      <c r="AE48" s="227">
        <f t="shared" si="3"/>
        <v>0</v>
      </c>
      <c r="AF48" s="223">
        <f>$C48*'Enrollment Projection'!$D$37</f>
        <v>0</v>
      </c>
      <c r="AG48" s="227">
        <v>126.0</v>
      </c>
      <c r="AH48" s="226" t="str">
        <f>IF('Enrollment Projection'!$D$37="","Must Complete 'Enrollment Projection' Tab",AF48*AG48)</f>
        <v>Must Complete 'Enrollment Projection' Tab</v>
      </c>
      <c r="AI48" s="285"/>
    </row>
    <row r="49" ht="25.5" customHeight="1">
      <c r="A49" s="279">
        <v>44.0</v>
      </c>
      <c r="B49" s="219" t="s">
        <v>282</v>
      </c>
      <c r="C49" s="220"/>
      <c r="D49" s="221">
        <v>4866.580966123404</v>
      </c>
      <c r="E49" s="222">
        <f t="shared" si="2"/>
        <v>0</v>
      </c>
      <c r="F49" s="223">
        <f>$C49*'Enrollment Projection'!$D$30</f>
        <v>0</v>
      </c>
      <c r="G49" s="221">
        <v>654.4437752761112</v>
      </c>
      <c r="H49" s="224" t="str">
        <f>IF('Enrollment Projection'!$D$30="","Must Complete 'Enrollment Projection' Tab",F49*G49)</f>
        <v>Must Complete 'Enrollment Projection' Tab</v>
      </c>
      <c r="I49" s="223">
        <f>$C49*'Enrollment Projection'!$D$34</f>
        <v>0</v>
      </c>
      <c r="J49" s="221">
        <v>178.48466598439393</v>
      </c>
      <c r="K49" s="224" t="str">
        <f>IF('Enrollment Projection'!$D$34="","Must Complete 'Enrollment Projection' Tab",I49*J49)</f>
        <v>Must Complete 'Enrollment Projection' Tab</v>
      </c>
      <c r="L49" s="223">
        <f>$C49*'Enrollment Projection'!$D$31</f>
        <v>0</v>
      </c>
      <c r="M49" s="221">
        <v>4462.1166496098485</v>
      </c>
      <c r="N49" s="224" t="str">
        <f>IF('Enrollment Projection'!$D$31="","Must Complete 'Enrollment Projection' Tab",L49*M49)</f>
        <v>Must Complete 'Enrollment Projection' Tab</v>
      </c>
      <c r="O49" s="223">
        <f>$C49*'Enrollment Projection'!$D$33</f>
        <v>0</v>
      </c>
      <c r="P49" s="221">
        <v>1784.8466598439397</v>
      </c>
      <c r="Q49" s="224" t="str">
        <f>IF('Enrollment Projection'!$D$33="","Must Complete 'Enrollment Projection' Tab",O49*P49)</f>
        <v>Must Complete 'Enrollment Projection' Tab</v>
      </c>
      <c r="R49" s="224" t="str">
        <f>IF(OR('Enrollment Projection'!$D$30="",'Enrollment Projection'!$D$31="",'Enrollment Projection'!$D$33="",'Enrollment Projection'!$D$34=""),"Must Complete 'Enrollment Projection' Tab",IF('School Information'!$A$13="","Must Complete 'School Information' Tab",ROUND(E49+H49+K49+N49+Q49,0)))</f>
        <v>Must Complete 'Enrollment Projection' Tab</v>
      </c>
      <c r="S49" s="225">
        <v>4550.0</v>
      </c>
      <c r="T49" s="221">
        <v>4550.0</v>
      </c>
      <c r="U49" s="226" t="str">
        <f>IF(OR('School Information'!$A$10="",'School Information'!$B$10=""),"Must Complete 'School Information' Tab",IF('School Information'!$B$10="No",$T49*C49,IF(AND('School Information'!$B$10="Yes",'School Information'!$A$10=$B49),$S49*C49,$T49*C49)))</f>
        <v>Must Complete 'School Information' Tab</v>
      </c>
      <c r="V49" s="227">
        <v>206.0</v>
      </c>
      <c r="W49" s="227">
        <f>IF('Enrollment Projection'!$D$31&gt;0,$C49*V49,0)</f>
        <v>0</v>
      </c>
      <c r="X49" s="227">
        <v>9.0</v>
      </c>
      <c r="Y49" s="226" t="str">
        <f>IF('Enrollment Projection'!$D$32="","Must Complete 'Enrollment Projection' Tab",IF('Enrollment Projection'!$D$32="Yes",$C49*X49,0))</f>
        <v>Must Complete 'Enrollment Projection' Tab</v>
      </c>
      <c r="Z49" s="227">
        <v>14.0</v>
      </c>
      <c r="AA49" s="226" t="str">
        <f>IF('Enrollment Projection'!$D$34="","Must Complete 'Enrollment Projection' Tab",IF(AND('Enrollment Projection'!$D$34&gt;0,SUM('Enrollment Projection'!$B$17:$D$20)&gt;0),$C49*Z49,0))</f>
        <v>Must Complete 'Enrollment Projection' Tab</v>
      </c>
      <c r="AB49" s="227">
        <v>385.0</v>
      </c>
      <c r="AC49" s="226" t="str">
        <f>IF('Enrollment Projection'!$D$38="","Must Complete 'Enrollment Projection' Tab",IF('Enrollment Projection'!$D$38&gt;=0.4,$C49*AB49,0))</f>
        <v>Must Complete 'Enrollment Projection' Tab</v>
      </c>
      <c r="AD49" s="227">
        <v>64.0</v>
      </c>
      <c r="AE49" s="227">
        <f t="shared" si="3"/>
        <v>0</v>
      </c>
      <c r="AF49" s="223">
        <f>$C49*'Enrollment Projection'!$D$37</f>
        <v>0</v>
      </c>
      <c r="AG49" s="227">
        <v>126.0</v>
      </c>
      <c r="AH49" s="226" t="str">
        <f>IF('Enrollment Projection'!$D$37="","Must Complete 'Enrollment Projection' Tab",AF49*AG49)</f>
        <v>Must Complete 'Enrollment Projection' Tab</v>
      </c>
      <c r="AI49" s="285"/>
    </row>
    <row r="50" ht="25.5" customHeight="1">
      <c r="A50" s="280">
        <v>45.0</v>
      </c>
      <c r="B50" s="229" t="s">
        <v>283</v>
      </c>
      <c r="C50" s="230"/>
      <c r="D50" s="231">
        <v>2394.420884052818</v>
      </c>
      <c r="E50" s="232">
        <f t="shared" si="2"/>
        <v>0</v>
      </c>
      <c r="F50" s="233">
        <f>$C50*'Enrollment Projection'!$D$30</f>
        <v>0</v>
      </c>
      <c r="G50" s="231">
        <v>269.0401413256691</v>
      </c>
      <c r="H50" s="234" t="str">
        <f>IF('Enrollment Projection'!$D$30="","Must Complete 'Enrollment Projection' Tab",F50*G50)</f>
        <v>Must Complete 'Enrollment Projection' Tab</v>
      </c>
      <c r="I50" s="233">
        <f>$C50*'Enrollment Projection'!$D$34</f>
        <v>0</v>
      </c>
      <c r="J50" s="231">
        <v>73.37458399790975</v>
      </c>
      <c r="K50" s="234" t="str">
        <f>IF('Enrollment Projection'!$D$34="","Must Complete 'Enrollment Projection' Tab",I50*J50)</f>
        <v>Must Complete 'Enrollment Projection' Tab</v>
      </c>
      <c r="L50" s="233">
        <f>$C50*'Enrollment Projection'!$D$31</f>
        <v>0</v>
      </c>
      <c r="M50" s="231">
        <v>1834.3645999477437</v>
      </c>
      <c r="N50" s="234" t="str">
        <f>IF('Enrollment Projection'!$D$31="","Must Complete 'Enrollment Projection' Tab",L50*M50)</f>
        <v>Must Complete 'Enrollment Projection' Tab</v>
      </c>
      <c r="O50" s="233">
        <f>$C50*'Enrollment Projection'!$D$33</f>
        <v>0</v>
      </c>
      <c r="P50" s="231">
        <v>733.7458399790974</v>
      </c>
      <c r="Q50" s="234" t="str">
        <f>IF('Enrollment Projection'!$D$33="","Must Complete 'Enrollment Projection' Tab",O50*P50)</f>
        <v>Must Complete 'Enrollment Projection' Tab</v>
      </c>
      <c r="R50" s="234" t="str">
        <f>IF(OR('Enrollment Projection'!$D$30="",'Enrollment Projection'!$D$31="",'Enrollment Projection'!$D$33="",'Enrollment Projection'!$D$34=""),"Must Complete 'Enrollment Projection' Tab",IF('School Information'!$A$13="","Must Complete 'School Information' Tab",ROUND(E50+H50+K50+N50+Q50,0)))</f>
        <v>Must Complete 'Enrollment Projection' Tab</v>
      </c>
      <c r="S50" s="235">
        <v>13158.0</v>
      </c>
      <c r="T50" s="231">
        <v>14847.0</v>
      </c>
      <c r="U50" s="236" t="str">
        <f>IF(OR('School Information'!$A$10="",'School Information'!$B$10=""),"Must Complete 'School Information' Tab",IF('School Information'!$B$10="No",$T50*C50,IF(AND('School Information'!$B$10="Yes",'School Information'!$A$10=$B50),$S50*C50,$T50*C50)))</f>
        <v>Must Complete 'School Information' Tab</v>
      </c>
      <c r="V50" s="237">
        <v>201.0</v>
      </c>
      <c r="W50" s="237">
        <f>IF('Enrollment Projection'!$D$31&gt;0,$C50*V50,0)</f>
        <v>0</v>
      </c>
      <c r="X50" s="237">
        <v>6.0</v>
      </c>
      <c r="Y50" s="236" t="str">
        <f>IF('Enrollment Projection'!$D$32="","Must Complete 'Enrollment Projection' Tab",IF('Enrollment Projection'!$D$32="Yes",$C50*X50,0))</f>
        <v>Must Complete 'Enrollment Projection' Tab</v>
      </c>
      <c r="Z50" s="237">
        <v>2.0</v>
      </c>
      <c r="AA50" s="236" t="str">
        <f>IF('Enrollment Projection'!$D$34="","Must Complete 'Enrollment Projection' Tab",IF(AND('Enrollment Projection'!$D$34&gt;0,SUM('Enrollment Projection'!$B$17:$D$20)&gt;0),$C50*Z50,0))</f>
        <v>Must Complete 'Enrollment Projection' Tab</v>
      </c>
      <c r="AB50" s="237">
        <v>175.0</v>
      </c>
      <c r="AC50" s="236" t="str">
        <f>IF('Enrollment Projection'!$D$38="","Must Complete 'Enrollment Projection' Tab",IF('Enrollment Projection'!$D$38&gt;=0.4,$C50*AB50,0))</f>
        <v>Must Complete 'Enrollment Projection' Tab</v>
      </c>
      <c r="AD50" s="237">
        <v>51.0</v>
      </c>
      <c r="AE50" s="237">
        <f t="shared" si="3"/>
        <v>0</v>
      </c>
      <c r="AF50" s="233">
        <f>$C50*'Enrollment Projection'!$D$37</f>
        <v>0</v>
      </c>
      <c r="AG50" s="237">
        <v>126.0</v>
      </c>
      <c r="AH50" s="236" t="str">
        <f>IF('Enrollment Projection'!$D$37="","Must Complete 'Enrollment Projection' Tab",AF50*AG50)</f>
        <v>Must Complete 'Enrollment Projection' Tab</v>
      </c>
      <c r="AI50" s="285"/>
    </row>
    <row r="51" ht="25.5" customHeight="1">
      <c r="A51" s="278">
        <v>46.0</v>
      </c>
      <c r="B51" s="209" t="s">
        <v>284</v>
      </c>
      <c r="C51" s="210"/>
      <c r="D51" s="211">
        <v>5895.873042045989</v>
      </c>
      <c r="E51" s="212">
        <f t="shared" si="2"/>
        <v>0</v>
      </c>
      <c r="F51" s="213">
        <f>$C51*'Enrollment Projection'!$D$30</f>
        <v>0</v>
      </c>
      <c r="G51" s="211">
        <v>731.3099366658478</v>
      </c>
      <c r="H51" s="214" t="str">
        <f>IF('Enrollment Projection'!$D$30="","Must Complete 'Enrollment Projection' Tab",F51*G51)</f>
        <v>Must Complete 'Enrollment Projection' Tab</v>
      </c>
      <c r="I51" s="213">
        <f>$C51*'Enrollment Projection'!$D$34</f>
        <v>0</v>
      </c>
      <c r="J51" s="211">
        <v>199.4481645452312</v>
      </c>
      <c r="K51" s="214" t="str">
        <f>IF('Enrollment Projection'!$D$34="","Must Complete 'Enrollment Projection' Tab",I51*J51)</f>
        <v>Must Complete 'Enrollment Projection' Tab</v>
      </c>
      <c r="L51" s="213">
        <f>$C51*'Enrollment Projection'!$D$31</f>
        <v>0</v>
      </c>
      <c r="M51" s="211">
        <v>4986.204113630781</v>
      </c>
      <c r="N51" s="214" t="str">
        <f>IF('Enrollment Projection'!$D$31="","Must Complete 'Enrollment Projection' Tab",L51*M51)</f>
        <v>Must Complete 'Enrollment Projection' Tab</v>
      </c>
      <c r="O51" s="213">
        <f>$C51*'Enrollment Projection'!$D$33</f>
        <v>0</v>
      </c>
      <c r="P51" s="211">
        <v>1994.4816454523123</v>
      </c>
      <c r="Q51" s="214" t="str">
        <f>IF('Enrollment Projection'!$D$33="","Must Complete 'Enrollment Projection' Tab",O51*P51)</f>
        <v>Must Complete 'Enrollment Projection' Tab</v>
      </c>
      <c r="R51" s="214" t="str">
        <f>IF(OR('Enrollment Projection'!$D$30="",'Enrollment Projection'!$D$31="",'Enrollment Projection'!$D$33="",'Enrollment Projection'!$D$34=""),"Must Complete 'Enrollment Projection' Tab",IF('School Information'!$A$13="","Must Complete 'School Information' Tab",ROUND(E51+H51+K51+N51+Q51,0)))</f>
        <v>Must Complete 'Enrollment Projection' Tab</v>
      </c>
      <c r="S51" s="215">
        <v>2217.0</v>
      </c>
      <c r="T51" s="211">
        <v>3751.0</v>
      </c>
      <c r="U51" s="216" t="str">
        <f>IF(OR('School Information'!$A$10="",'School Information'!$B$10=""),"Must Complete 'School Information' Tab",IF('School Information'!$B$10="No",$T51*C51,IF(AND('School Information'!$B$10="Yes",'School Information'!$A$10=$B51),$S51*C51,$T51*C51)))</f>
        <v>Must Complete 'School Information' Tab</v>
      </c>
      <c r="V51" s="217">
        <v>255.0</v>
      </c>
      <c r="W51" s="217">
        <f>IF('Enrollment Projection'!$D$31&gt;0,$C51*V51,0)</f>
        <v>0</v>
      </c>
      <c r="X51" s="217">
        <v>13.0</v>
      </c>
      <c r="Y51" s="216" t="str">
        <f>IF('Enrollment Projection'!$D$32="","Must Complete 'Enrollment Projection' Tab",IF('Enrollment Projection'!$D$32="Yes",$C51*X51,0))</f>
        <v>Must Complete 'Enrollment Projection' Tab</v>
      </c>
      <c r="Z51" s="217">
        <v>38.0</v>
      </c>
      <c r="AA51" s="216" t="str">
        <f>IF('Enrollment Projection'!$D$34="","Must Complete 'Enrollment Projection' Tab",IF(AND('Enrollment Projection'!$D$34&gt;0,SUM('Enrollment Projection'!$B$17:$D$20)&gt;0),$C51*Z51,0))</f>
        <v>Must Complete 'Enrollment Projection' Tab</v>
      </c>
      <c r="AB51" s="217">
        <v>811.0</v>
      </c>
      <c r="AC51" s="216" t="str">
        <f>IF('Enrollment Projection'!$D$38="","Must Complete 'Enrollment Projection' Tab",IF('Enrollment Projection'!$D$38&gt;=0.4,$C51*AB51,0))</f>
        <v>Must Complete 'Enrollment Projection' Tab</v>
      </c>
      <c r="AD51" s="217">
        <v>84.0</v>
      </c>
      <c r="AE51" s="217">
        <f t="shared" si="3"/>
        <v>0</v>
      </c>
      <c r="AF51" s="213">
        <f>$C51*'Enrollment Projection'!$D$37</f>
        <v>0</v>
      </c>
      <c r="AG51" s="217">
        <v>126.0</v>
      </c>
      <c r="AH51" s="216" t="str">
        <f>IF('Enrollment Projection'!$D$37="","Must Complete 'Enrollment Projection' Tab",AF51*AG51)</f>
        <v>Must Complete 'Enrollment Projection' Tab</v>
      </c>
      <c r="AI51" s="285"/>
    </row>
    <row r="52" ht="25.5" customHeight="1">
      <c r="A52" s="279">
        <v>47.0</v>
      </c>
      <c r="B52" s="219" t="s">
        <v>285</v>
      </c>
      <c r="C52" s="220"/>
      <c r="D52" s="221">
        <v>2525.945915348927</v>
      </c>
      <c r="E52" s="222">
        <f t="shared" si="2"/>
        <v>0</v>
      </c>
      <c r="F52" s="223">
        <f>$C52*'Enrollment Projection'!$D$30</f>
        <v>0</v>
      </c>
      <c r="G52" s="221">
        <v>260.98893858606624</v>
      </c>
      <c r="H52" s="224" t="str">
        <f>IF('Enrollment Projection'!$D$30="","Must Complete 'Enrollment Projection' Tab",F52*G52)</f>
        <v>Must Complete 'Enrollment Projection' Tab</v>
      </c>
      <c r="I52" s="223">
        <f>$C52*'Enrollment Projection'!$D$34</f>
        <v>0</v>
      </c>
      <c r="J52" s="221">
        <v>71.17880143256352</v>
      </c>
      <c r="K52" s="224" t="str">
        <f>IF('Enrollment Projection'!$D$34="","Must Complete 'Enrollment Projection' Tab",I52*J52)</f>
        <v>Must Complete 'Enrollment Projection' Tab</v>
      </c>
      <c r="L52" s="223">
        <f>$C52*'Enrollment Projection'!$D$31</f>
        <v>0</v>
      </c>
      <c r="M52" s="221">
        <v>1779.470035814088</v>
      </c>
      <c r="N52" s="224" t="str">
        <f>IF('Enrollment Projection'!$D$31="","Must Complete 'Enrollment Projection' Tab",L52*M52)</f>
        <v>Must Complete 'Enrollment Projection' Tab</v>
      </c>
      <c r="O52" s="223">
        <f>$C52*'Enrollment Projection'!$D$33</f>
        <v>0</v>
      </c>
      <c r="P52" s="221">
        <v>711.7880143256351</v>
      </c>
      <c r="Q52" s="224" t="str">
        <f>IF('Enrollment Projection'!$D$33="","Must Complete 'Enrollment Projection' Tab",O52*P52)</f>
        <v>Must Complete 'Enrollment Projection' Tab</v>
      </c>
      <c r="R52" s="224" t="str">
        <f>IF(OR('Enrollment Projection'!$D$30="",'Enrollment Projection'!$D$31="",'Enrollment Projection'!$D$33="",'Enrollment Projection'!$D$34=""),"Must Complete 'Enrollment Projection' Tab",IF('School Information'!$A$13="","Must Complete 'School Information' Tab",ROUND(E52+H52+K52+N52+Q52,0)))</f>
        <v>Must Complete 'Enrollment Projection' Tab</v>
      </c>
      <c r="S52" s="225">
        <v>13769.0</v>
      </c>
      <c r="T52" s="221">
        <v>15117.0</v>
      </c>
      <c r="U52" s="226" t="str">
        <f>IF(OR('School Information'!$A$10="",'School Information'!$B$10=""),"Must Complete 'School Information' Tab",IF('School Information'!$B$10="No",$T52*C52,IF(AND('School Information'!$B$10="Yes",'School Information'!$A$10=$B52),$S52*C52,$T52*C52)))</f>
        <v>Must Complete 'School Information' Tab</v>
      </c>
      <c r="V52" s="227">
        <v>219.0</v>
      </c>
      <c r="W52" s="227">
        <f>IF('Enrollment Projection'!$D$31&gt;0,$C52*V52,0)</f>
        <v>0</v>
      </c>
      <c r="X52" s="227">
        <v>9.0</v>
      </c>
      <c r="Y52" s="226" t="str">
        <f>IF('Enrollment Projection'!$D$32="","Must Complete 'Enrollment Projection' Tab",IF('Enrollment Projection'!$D$32="Yes",$C52*X52,0))</f>
        <v>Must Complete 'Enrollment Projection' Tab</v>
      </c>
      <c r="Z52" s="227">
        <v>24.0</v>
      </c>
      <c r="AA52" s="226" t="str">
        <f>IF('Enrollment Projection'!$D$34="","Must Complete 'Enrollment Projection' Tab",IF(AND('Enrollment Projection'!$D$34&gt;0,SUM('Enrollment Projection'!$B$17:$D$20)&gt;0),$C52*Z52,0))</f>
        <v>Must Complete 'Enrollment Projection' Tab</v>
      </c>
      <c r="AB52" s="227">
        <v>283.0</v>
      </c>
      <c r="AC52" s="226" t="str">
        <f>IF('Enrollment Projection'!$D$38="","Must Complete 'Enrollment Projection' Tab",IF('Enrollment Projection'!$D$38&gt;=0.4,$C52*AB52,0))</f>
        <v>Must Complete 'Enrollment Projection' Tab</v>
      </c>
      <c r="AD52" s="227">
        <v>53.0</v>
      </c>
      <c r="AE52" s="227">
        <f t="shared" si="3"/>
        <v>0</v>
      </c>
      <c r="AF52" s="223">
        <f>$C52*'Enrollment Projection'!$D$37</f>
        <v>0</v>
      </c>
      <c r="AG52" s="227">
        <v>126.0</v>
      </c>
      <c r="AH52" s="226" t="str">
        <f>IF('Enrollment Projection'!$D$37="","Must Complete 'Enrollment Projection' Tab",AF52*AG52)</f>
        <v>Must Complete 'Enrollment Projection' Tab</v>
      </c>
      <c r="AI52" s="285"/>
    </row>
    <row r="53" ht="25.5" customHeight="1">
      <c r="A53" s="279">
        <v>48.0</v>
      </c>
      <c r="B53" s="219" t="s">
        <v>286</v>
      </c>
      <c r="C53" s="220"/>
      <c r="D53" s="221">
        <v>3872.9902068417914</v>
      </c>
      <c r="E53" s="222">
        <f t="shared" si="2"/>
        <v>0</v>
      </c>
      <c r="F53" s="223">
        <f>$C53*'Enrollment Projection'!$D$30</f>
        <v>0</v>
      </c>
      <c r="G53" s="221">
        <v>502.9735922941848</v>
      </c>
      <c r="H53" s="224" t="str">
        <f>IF('Enrollment Projection'!$D$30="","Must Complete 'Enrollment Projection' Tab",F53*G53)</f>
        <v>Must Complete 'Enrollment Projection' Tab</v>
      </c>
      <c r="I53" s="223">
        <f>$C53*'Enrollment Projection'!$D$34</f>
        <v>0</v>
      </c>
      <c r="J53" s="221">
        <v>137.17461608023223</v>
      </c>
      <c r="K53" s="224" t="str">
        <f>IF('Enrollment Projection'!$D$34="","Must Complete 'Enrollment Projection' Tab",I53*J53)</f>
        <v>Must Complete 'Enrollment Projection' Tab</v>
      </c>
      <c r="L53" s="223">
        <f>$C53*'Enrollment Projection'!$D$31</f>
        <v>0</v>
      </c>
      <c r="M53" s="221">
        <v>3429.365402005805</v>
      </c>
      <c r="N53" s="224" t="str">
        <f>IF('Enrollment Projection'!$D$31="","Must Complete 'Enrollment Projection' Tab",L53*M53)</f>
        <v>Must Complete 'Enrollment Projection' Tab</v>
      </c>
      <c r="O53" s="223">
        <f>$C53*'Enrollment Projection'!$D$33</f>
        <v>0</v>
      </c>
      <c r="P53" s="221">
        <v>1371.7461608023218</v>
      </c>
      <c r="Q53" s="224" t="str">
        <f>IF('Enrollment Projection'!$D$33="","Must Complete 'Enrollment Projection' Tab",O53*P53)</f>
        <v>Must Complete 'Enrollment Projection' Tab</v>
      </c>
      <c r="R53" s="224" t="str">
        <f>IF(OR('Enrollment Projection'!$D$30="",'Enrollment Projection'!$D$31="",'Enrollment Projection'!$D$33="",'Enrollment Projection'!$D$34=""),"Must Complete 'Enrollment Projection' Tab",IF('School Information'!$A$13="","Must Complete 'School Information' Tab",ROUND(E53+H53+K53+N53+Q53,0)))</f>
        <v>Must Complete 'Enrollment Projection' Tab</v>
      </c>
      <c r="S53" s="225">
        <v>9784.0</v>
      </c>
      <c r="T53" s="221">
        <v>12572.0</v>
      </c>
      <c r="U53" s="226" t="str">
        <f>IF(OR('School Information'!$A$10="",'School Information'!$B$10=""),"Must Complete 'School Information' Tab",IF('School Information'!$B$10="No",$T53*C53,IF(AND('School Information'!$B$10="Yes",'School Information'!$A$10=$B53),$S53*C53,$T53*C53)))</f>
        <v>Must Complete 'School Information' Tab</v>
      </c>
      <c r="V53" s="227">
        <v>212.0</v>
      </c>
      <c r="W53" s="227">
        <f>IF('Enrollment Projection'!$D$31&gt;0,$C53*V53,0)</f>
        <v>0</v>
      </c>
      <c r="X53" s="227">
        <v>9.0</v>
      </c>
      <c r="Y53" s="226" t="str">
        <f>IF('Enrollment Projection'!$D$32="","Must Complete 'Enrollment Projection' Tab",IF('Enrollment Projection'!$D$32="Yes",$C53*X53,0))</f>
        <v>Must Complete 'Enrollment Projection' Tab</v>
      </c>
      <c r="Z53" s="227">
        <v>27.0</v>
      </c>
      <c r="AA53" s="226" t="str">
        <f>IF('Enrollment Projection'!$D$34="","Must Complete 'Enrollment Projection' Tab",IF(AND('Enrollment Projection'!$D$34&gt;0,SUM('Enrollment Projection'!$B$17:$D$20)&gt;0),$C53*Z53,0))</f>
        <v>Must Complete 'Enrollment Projection' Tab</v>
      </c>
      <c r="AB53" s="227">
        <v>358.0</v>
      </c>
      <c r="AC53" s="226" t="str">
        <f>IF('Enrollment Projection'!$D$38="","Must Complete 'Enrollment Projection' Tab",IF('Enrollment Projection'!$D$38&gt;=0.4,$C53*AB53,0))</f>
        <v>Must Complete 'Enrollment Projection' Tab</v>
      </c>
      <c r="AD53" s="227">
        <v>55.0</v>
      </c>
      <c r="AE53" s="227">
        <f t="shared" si="3"/>
        <v>0</v>
      </c>
      <c r="AF53" s="223">
        <f>$C53*'Enrollment Projection'!$D$37</f>
        <v>0</v>
      </c>
      <c r="AG53" s="227">
        <v>126.0</v>
      </c>
      <c r="AH53" s="226" t="str">
        <f>IF('Enrollment Projection'!$D$37="","Must Complete 'Enrollment Projection' Tab",AF53*AG53)</f>
        <v>Must Complete 'Enrollment Projection' Tab</v>
      </c>
      <c r="AI53" s="285"/>
    </row>
    <row r="54" ht="25.5" customHeight="1">
      <c r="A54" s="279">
        <v>49.0</v>
      </c>
      <c r="B54" s="219" t="s">
        <v>287</v>
      </c>
      <c r="C54" s="220"/>
      <c r="D54" s="221">
        <v>4834.63895375634</v>
      </c>
      <c r="E54" s="222">
        <f t="shared" si="2"/>
        <v>0</v>
      </c>
      <c r="F54" s="223">
        <f>$C54*'Enrollment Projection'!$D$30</f>
        <v>0</v>
      </c>
      <c r="G54" s="221">
        <v>658.3549298454637</v>
      </c>
      <c r="H54" s="224" t="str">
        <f>IF('Enrollment Projection'!$D$30="","Must Complete 'Enrollment Projection' Tab",F54*G54)</f>
        <v>Must Complete 'Enrollment Projection' Tab</v>
      </c>
      <c r="I54" s="223">
        <f>$C54*'Enrollment Projection'!$D$34</f>
        <v>0</v>
      </c>
      <c r="J54" s="221">
        <v>179.5513445033083</v>
      </c>
      <c r="K54" s="224" t="str">
        <f>IF('Enrollment Projection'!$D$34="","Must Complete 'Enrollment Projection' Tab",I54*J54)</f>
        <v>Must Complete 'Enrollment Projection' Tab</v>
      </c>
      <c r="L54" s="223">
        <f>$C54*'Enrollment Projection'!$D$31</f>
        <v>0</v>
      </c>
      <c r="M54" s="221">
        <v>4488.783612582707</v>
      </c>
      <c r="N54" s="224" t="str">
        <f>IF('Enrollment Projection'!$D$31="","Must Complete 'Enrollment Projection' Tab",L54*M54)</f>
        <v>Must Complete 'Enrollment Projection' Tab</v>
      </c>
      <c r="O54" s="223">
        <f>$C54*'Enrollment Projection'!$D$33</f>
        <v>0</v>
      </c>
      <c r="P54" s="221">
        <v>1795.5134450330825</v>
      </c>
      <c r="Q54" s="224" t="str">
        <f>IF('Enrollment Projection'!$D$33="","Must Complete 'Enrollment Projection' Tab",O54*P54)</f>
        <v>Must Complete 'Enrollment Projection' Tab</v>
      </c>
      <c r="R54" s="224" t="str">
        <f>IF(OR('Enrollment Projection'!$D$30="",'Enrollment Projection'!$D$31="",'Enrollment Projection'!$D$33="",'Enrollment Projection'!$D$34=""),"Must Complete 'Enrollment Projection' Tab",IF('School Information'!$A$13="","Must Complete 'School Information' Tab",ROUND(E54+H54+K54+N54+Q54,0)))</f>
        <v>Must Complete 'Enrollment Projection' Tab</v>
      </c>
      <c r="S54" s="225">
        <v>3445.0</v>
      </c>
      <c r="T54" s="221">
        <v>3445.0</v>
      </c>
      <c r="U54" s="226" t="str">
        <f>IF(OR('School Information'!$A$10="",'School Information'!$B$10=""),"Must Complete 'School Information' Tab",IF('School Information'!$B$10="No",$T54*C54,IF(AND('School Information'!$B$10="Yes",'School Information'!$A$10=$B54),$S54*C54,$T54*C54)))</f>
        <v>Must Complete 'School Information' Tab</v>
      </c>
      <c r="V54" s="227">
        <v>222.0</v>
      </c>
      <c r="W54" s="227">
        <f>IF('Enrollment Projection'!$D$31&gt;0,$C54*V54,0)</f>
        <v>0</v>
      </c>
      <c r="X54" s="227">
        <v>8.0</v>
      </c>
      <c r="Y54" s="226" t="str">
        <f>IF('Enrollment Projection'!$D$32="","Must Complete 'Enrollment Projection' Tab",IF('Enrollment Projection'!$D$32="Yes",$C54*X54,0))</f>
        <v>Must Complete 'Enrollment Projection' Tab</v>
      </c>
      <c r="Z54" s="227">
        <v>7.0</v>
      </c>
      <c r="AA54" s="226" t="str">
        <f>IF('Enrollment Projection'!$D$34="","Must Complete 'Enrollment Projection' Tab",IF(AND('Enrollment Projection'!$D$34&gt;0,SUM('Enrollment Projection'!$B$17:$D$20)&gt;0),$C54*Z54,0))</f>
        <v>Must Complete 'Enrollment Projection' Tab</v>
      </c>
      <c r="AB54" s="227">
        <v>552.0</v>
      </c>
      <c r="AC54" s="226" t="str">
        <f>IF('Enrollment Projection'!$D$38="","Must Complete 'Enrollment Projection' Tab",IF('Enrollment Projection'!$D$38&gt;=0.4,$C54*AB54,0))</f>
        <v>Must Complete 'Enrollment Projection' Tab</v>
      </c>
      <c r="AD54" s="227">
        <v>60.0</v>
      </c>
      <c r="AE54" s="227">
        <f t="shared" si="3"/>
        <v>0</v>
      </c>
      <c r="AF54" s="223">
        <f>$C54*'Enrollment Projection'!$D$37</f>
        <v>0</v>
      </c>
      <c r="AG54" s="227">
        <v>126.0</v>
      </c>
      <c r="AH54" s="226" t="str">
        <f>IF('Enrollment Projection'!$D$37="","Must Complete 'Enrollment Projection' Tab",AF54*AG54)</f>
        <v>Must Complete 'Enrollment Projection' Tab</v>
      </c>
      <c r="AI54" s="285"/>
    </row>
    <row r="55" ht="25.5" customHeight="1">
      <c r="A55" s="280">
        <v>50.0</v>
      </c>
      <c r="B55" s="229" t="s">
        <v>288</v>
      </c>
      <c r="C55" s="230"/>
      <c r="D55" s="231">
        <v>4707.275022586326</v>
      </c>
      <c r="E55" s="232">
        <f t="shared" si="2"/>
        <v>0</v>
      </c>
      <c r="F55" s="233">
        <f>$C55*'Enrollment Projection'!$D$30</f>
        <v>0</v>
      </c>
      <c r="G55" s="231">
        <v>638.6904652361037</v>
      </c>
      <c r="H55" s="234" t="str">
        <f>IF('Enrollment Projection'!$D$30="","Must Complete 'Enrollment Projection' Tab",F55*G55)</f>
        <v>Must Complete 'Enrollment Projection' Tab</v>
      </c>
      <c r="I55" s="233">
        <f>$C55*'Enrollment Projection'!$D$34</f>
        <v>0</v>
      </c>
      <c r="J55" s="231">
        <v>174.18830870075553</v>
      </c>
      <c r="K55" s="234" t="str">
        <f>IF('Enrollment Projection'!$D$34="","Must Complete 'Enrollment Projection' Tab",I55*J55)</f>
        <v>Must Complete 'Enrollment Projection' Tab</v>
      </c>
      <c r="L55" s="233">
        <f>$C55*'Enrollment Projection'!$D$31</f>
        <v>0</v>
      </c>
      <c r="M55" s="231">
        <v>4354.707717518888</v>
      </c>
      <c r="N55" s="234" t="str">
        <f>IF('Enrollment Projection'!$D$31="","Must Complete 'Enrollment Projection' Tab",L55*M55)</f>
        <v>Must Complete 'Enrollment Projection' Tab</v>
      </c>
      <c r="O55" s="233">
        <f>$C55*'Enrollment Projection'!$D$33</f>
        <v>0</v>
      </c>
      <c r="P55" s="231">
        <v>1741.883087007555</v>
      </c>
      <c r="Q55" s="234" t="str">
        <f>IF('Enrollment Projection'!$D$33="","Must Complete 'Enrollment Projection' Tab",O55*P55)</f>
        <v>Must Complete 'Enrollment Projection' Tab</v>
      </c>
      <c r="R55" s="234" t="str">
        <f>IF(OR('Enrollment Projection'!$D$30="",'Enrollment Projection'!$D$31="",'Enrollment Projection'!$D$33="",'Enrollment Projection'!$D$34=""),"Must Complete 'Enrollment Projection' Tab",IF('School Information'!$A$13="","Must Complete 'School Information' Tab",ROUND(E55+H55+K55+N55+Q55,0)))</f>
        <v>Must Complete 'Enrollment Projection' Tab</v>
      </c>
      <c r="S55" s="235">
        <v>3187.0</v>
      </c>
      <c r="T55" s="231">
        <v>4362.0</v>
      </c>
      <c r="U55" s="236" t="str">
        <f>IF(OR('School Information'!$A$10="",'School Information'!$B$10=""),"Must Complete 'School Information' Tab",IF('School Information'!$B$10="No",$T55*C55,IF(AND('School Information'!$B$10="Yes",'School Information'!$A$10=$B55),$S55*C55,$T55*C55)))</f>
        <v>Must Complete 'School Information' Tab</v>
      </c>
      <c r="V55" s="237">
        <v>213.0</v>
      </c>
      <c r="W55" s="237">
        <f>IF('Enrollment Projection'!$D$31&gt;0,$C55*V55,0)</f>
        <v>0</v>
      </c>
      <c r="X55" s="237">
        <v>6.0</v>
      </c>
      <c r="Y55" s="236" t="str">
        <f>IF('Enrollment Projection'!$D$32="","Must Complete 'Enrollment Projection' Tab",IF('Enrollment Projection'!$D$32="Yes",$C55*X55,0))</f>
        <v>Must Complete 'Enrollment Projection' Tab</v>
      </c>
      <c r="Z55" s="237">
        <v>16.0</v>
      </c>
      <c r="AA55" s="236" t="str">
        <f>IF('Enrollment Projection'!$D$34="","Must Complete 'Enrollment Projection' Tab",IF(AND('Enrollment Projection'!$D$34&gt;0,SUM('Enrollment Projection'!$B$17:$D$20)&gt;0),$C55*Z55,0))</f>
        <v>Must Complete 'Enrollment Projection' Tab</v>
      </c>
      <c r="AB55" s="237">
        <v>410.0</v>
      </c>
      <c r="AC55" s="236" t="str">
        <f>IF('Enrollment Projection'!$D$38="","Must Complete 'Enrollment Projection' Tab",IF('Enrollment Projection'!$D$38&gt;=0.4,$C55*AB55,0))</f>
        <v>Must Complete 'Enrollment Projection' Tab</v>
      </c>
      <c r="AD55" s="237">
        <v>62.0</v>
      </c>
      <c r="AE55" s="237">
        <f t="shared" si="3"/>
        <v>0</v>
      </c>
      <c r="AF55" s="233">
        <f>$C55*'Enrollment Projection'!$D$37</f>
        <v>0</v>
      </c>
      <c r="AG55" s="237">
        <v>126.0</v>
      </c>
      <c r="AH55" s="236" t="str">
        <f>IF('Enrollment Projection'!$D$37="","Must Complete 'Enrollment Projection' Tab",AF55*AG55)</f>
        <v>Must Complete 'Enrollment Projection' Tab</v>
      </c>
      <c r="AI55" s="285"/>
    </row>
    <row r="56" ht="25.5" customHeight="1">
      <c r="A56" s="278">
        <v>51.0</v>
      </c>
      <c r="B56" s="209" t="s">
        <v>289</v>
      </c>
      <c r="C56" s="210"/>
      <c r="D56" s="211">
        <v>4695.695585059897</v>
      </c>
      <c r="E56" s="212">
        <f t="shared" si="2"/>
        <v>0</v>
      </c>
      <c r="F56" s="213">
        <f>$C56*'Enrollment Projection'!$D$30</f>
        <v>0</v>
      </c>
      <c r="G56" s="211">
        <v>618.9389976118899</v>
      </c>
      <c r="H56" s="214" t="str">
        <f>IF('Enrollment Projection'!$D$30="","Must Complete 'Enrollment Projection' Tab",F56*G56)</f>
        <v>Must Complete 'Enrollment Projection' Tab</v>
      </c>
      <c r="I56" s="213">
        <f>$C56*'Enrollment Projection'!$D$34</f>
        <v>0</v>
      </c>
      <c r="J56" s="211">
        <v>168.80154480324273</v>
      </c>
      <c r="K56" s="214" t="str">
        <f>IF('Enrollment Projection'!$D$34="","Must Complete 'Enrollment Projection' Tab",I56*J56)</f>
        <v>Must Complete 'Enrollment Projection' Tab</v>
      </c>
      <c r="L56" s="213">
        <f>$C56*'Enrollment Projection'!$D$31</f>
        <v>0</v>
      </c>
      <c r="M56" s="211">
        <v>4220.038620081068</v>
      </c>
      <c r="N56" s="214" t="str">
        <f>IF('Enrollment Projection'!$D$31="","Must Complete 'Enrollment Projection' Tab",L56*M56)</f>
        <v>Must Complete 'Enrollment Projection' Tab</v>
      </c>
      <c r="O56" s="213">
        <f>$C56*'Enrollment Projection'!$D$33</f>
        <v>0</v>
      </c>
      <c r="P56" s="211">
        <v>1688.0154480324272</v>
      </c>
      <c r="Q56" s="214" t="str">
        <f>IF('Enrollment Projection'!$D$33="","Must Complete 'Enrollment Projection' Tab",O56*P56)</f>
        <v>Must Complete 'Enrollment Projection' Tab</v>
      </c>
      <c r="R56" s="214" t="str">
        <f>IF(OR('Enrollment Projection'!$D$30="",'Enrollment Projection'!$D$31="",'Enrollment Projection'!$D$33="",'Enrollment Projection'!$D$34=""),"Must Complete 'Enrollment Projection' Tab",IF('School Information'!$A$13="","Must Complete 'School Information' Tab",ROUND(E56+H56+K56+N56+Q56,0)))</f>
        <v>Must Complete 'Enrollment Projection' Tab</v>
      </c>
      <c r="S56" s="215">
        <v>5166.0</v>
      </c>
      <c r="T56" s="211">
        <v>5650.0</v>
      </c>
      <c r="U56" s="216" t="str">
        <f>IF(OR('School Information'!$A$10="",'School Information'!$B$10=""),"Must Complete 'School Information' Tab",IF('School Information'!$B$10="No",$T56*C56,IF(AND('School Information'!$B$10="Yes",'School Information'!$A$10=$B56),$S56*C56,$T56*C56)))</f>
        <v>Must Complete 'School Information' Tab</v>
      </c>
      <c r="V56" s="217">
        <v>230.0</v>
      </c>
      <c r="W56" s="217">
        <f>IF('Enrollment Projection'!$D$31&gt;0,$C56*V56,0)</f>
        <v>0</v>
      </c>
      <c r="X56" s="217">
        <v>7.0</v>
      </c>
      <c r="Y56" s="216" t="str">
        <f>IF('Enrollment Projection'!$D$32="","Must Complete 'Enrollment Projection' Tab",IF('Enrollment Projection'!$D$32="Yes",$C56*X56,0))</f>
        <v>Must Complete 'Enrollment Projection' Tab</v>
      </c>
      <c r="Z56" s="217">
        <v>48.0</v>
      </c>
      <c r="AA56" s="216" t="str">
        <f>IF('Enrollment Projection'!$D$34="","Must Complete 'Enrollment Projection' Tab",IF(AND('Enrollment Projection'!$D$34&gt;0,SUM('Enrollment Projection'!$B$17:$D$20)&gt;0),$C56*Z56,0))</f>
        <v>Must Complete 'Enrollment Projection' Tab</v>
      </c>
      <c r="AB56" s="217">
        <v>411.0</v>
      </c>
      <c r="AC56" s="216" t="str">
        <f>IF('Enrollment Projection'!$D$38="","Must Complete 'Enrollment Projection' Tab",IF('Enrollment Projection'!$D$38&gt;=0.4,$C56*AB56,0))</f>
        <v>Must Complete 'Enrollment Projection' Tab</v>
      </c>
      <c r="AD56" s="217">
        <v>64.0</v>
      </c>
      <c r="AE56" s="217">
        <f t="shared" si="3"/>
        <v>0</v>
      </c>
      <c r="AF56" s="213">
        <f>$C56*'Enrollment Projection'!$D$37</f>
        <v>0</v>
      </c>
      <c r="AG56" s="217">
        <v>126.0</v>
      </c>
      <c r="AH56" s="216" t="str">
        <f>IF('Enrollment Projection'!$D$37="","Must Complete 'Enrollment Projection' Tab",AF56*AG56)</f>
        <v>Must Complete 'Enrollment Projection' Tab</v>
      </c>
      <c r="AI56" s="285"/>
    </row>
    <row r="57" ht="25.5" customHeight="1">
      <c r="A57" s="279">
        <v>52.0</v>
      </c>
      <c r="B57" s="219" t="s">
        <v>290</v>
      </c>
      <c r="C57" s="220"/>
      <c r="D57" s="221">
        <v>4363.6319554066085</v>
      </c>
      <c r="E57" s="222">
        <f t="shared" si="2"/>
        <v>0</v>
      </c>
      <c r="F57" s="223">
        <f>$C57*'Enrollment Projection'!$D$30</f>
        <v>0</v>
      </c>
      <c r="G57" s="221">
        <v>589.2887888803152</v>
      </c>
      <c r="H57" s="224" t="str">
        <f>IF('Enrollment Projection'!$D$30="","Must Complete 'Enrollment Projection' Tab",F57*G57)</f>
        <v>Must Complete 'Enrollment Projection' Tab</v>
      </c>
      <c r="I57" s="223">
        <f>$C57*'Enrollment Projection'!$D$34</f>
        <v>0</v>
      </c>
      <c r="J57" s="221">
        <v>160.71512424008597</v>
      </c>
      <c r="K57" s="224" t="str">
        <f>IF('Enrollment Projection'!$D$34="","Must Complete 'Enrollment Projection' Tab",I57*J57)</f>
        <v>Must Complete 'Enrollment Projection' Tab</v>
      </c>
      <c r="L57" s="223">
        <f>$C57*'Enrollment Projection'!$D$31</f>
        <v>0</v>
      </c>
      <c r="M57" s="221">
        <v>4017.8781060021497</v>
      </c>
      <c r="N57" s="224" t="str">
        <f>IF('Enrollment Projection'!$D$31="","Must Complete 'Enrollment Projection' Tab",L57*M57)</f>
        <v>Must Complete 'Enrollment Projection' Tab</v>
      </c>
      <c r="O57" s="223">
        <f>$C57*'Enrollment Projection'!$D$33</f>
        <v>0</v>
      </c>
      <c r="P57" s="221">
        <v>1607.1512424008597</v>
      </c>
      <c r="Q57" s="224" t="str">
        <f>IF('Enrollment Projection'!$D$33="","Must Complete 'Enrollment Projection' Tab",O57*P57)</f>
        <v>Must Complete 'Enrollment Projection' Tab</v>
      </c>
      <c r="R57" s="224" t="str">
        <f>IF(OR('Enrollment Projection'!$D$30="",'Enrollment Projection'!$D$31="",'Enrollment Projection'!$D$33="",'Enrollment Projection'!$D$34=""),"Must Complete 'Enrollment Projection' Tab",IF('School Information'!$A$13="","Must Complete 'School Information' Tab",ROUND(E57+H57+K57+N57+Q57,0)))</f>
        <v>Must Complete 'Enrollment Projection' Tab</v>
      </c>
      <c r="S57" s="225">
        <v>6792.0</v>
      </c>
      <c r="T57" s="221">
        <v>7661.0</v>
      </c>
      <c r="U57" s="226" t="str">
        <f>IF(OR('School Information'!$A$10="",'School Information'!$B$10=""),"Must Complete 'School Information' Tab",IF('School Information'!$B$10="No",$T57*C57,IF(AND('School Information'!$B$10="Yes",'School Information'!$A$10=$B57),$S57*C57,$T57*C57)))</f>
        <v>Must Complete 'School Information' Tab</v>
      </c>
      <c r="V57" s="227">
        <v>227.0</v>
      </c>
      <c r="W57" s="227">
        <f>IF('Enrollment Projection'!$D$31&gt;0,$C57*V57,0)</f>
        <v>0</v>
      </c>
      <c r="X57" s="227">
        <v>5.0</v>
      </c>
      <c r="Y57" s="226" t="str">
        <f>IF('Enrollment Projection'!$D$32="","Must Complete 'Enrollment Projection' Tab",IF('Enrollment Projection'!$D$32="Yes",$C57*X57,0))</f>
        <v>Must Complete 'Enrollment Projection' Tab</v>
      </c>
      <c r="Z57" s="227">
        <v>6.0</v>
      </c>
      <c r="AA57" s="226" t="str">
        <f>IF('Enrollment Projection'!$D$34="","Must Complete 'Enrollment Projection' Tab",IF(AND('Enrollment Projection'!$D$34&gt;0,SUM('Enrollment Projection'!$B$17:$D$20)&gt;0),$C57*Z57,0))</f>
        <v>Must Complete 'Enrollment Projection' Tab</v>
      </c>
      <c r="AB57" s="227">
        <v>186.0</v>
      </c>
      <c r="AC57" s="226" t="str">
        <f>IF('Enrollment Projection'!$D$38="","Must Complete 'Enrollment Projection' Tab",IF('Enrollment Projection'!$D$38&gt;=0.4,$C57*AB57,0))</f>
        <v>Must Complete 'Enrollment Projection' Tab</v>
      </c>
      <c r="AD57" s="227">
        <v>43.0</v>
      </c>
      <c r="AE57" s="227">
        <f t="shared" si="3"/>
        <v>0</v>
      </c>
      <c r="AF57" s="223">
        <f>$C57*'Enrollment Projection'!$D$37</f>
        <v>0</v>
      </c>
      <c r="AG57" s="227">
        <v>126.0</v>
      </c>
      <c r="AH57" s="226" t="str">
        <f>IF('Enrollment Projection'!$D$37="","Must Complete 'Enrollment Projection' Tab",AF57*AG57)</f>
        <v>Must Complete 'Enrollment Projection' Tab</v>
      </c>
      <c r="AI57" s="285"/>
    </row>
    <row r="58" ht="25.5" customHeight="1">
      <c r="A58" s="279">
        <v>53.0</v>
      </c>
      <c r="B58" s="219" t="s">
        <v>291</v>
      </c>
      <c r="C58" s="220"/>
      <c r="D58" s="221">
        <v>5079.88316420138</v>
      </c>
      <c r="E58" s="222">
        <f t="shared" si="2"/>
        <v>0</v>
      </c>
      <c r="F58" s="223">
        <f>$C58*'Enrollment Projection'!$D$30</f>
        <v>0</v>
      </c>
      <c r="G58" s="221">
        <v>672.8626568196607</v>
      </c>
      <c r="H58" s="224" t="str">
        <f>IF('Enrollment Projection'!$D$30="","Must Complete 'Enrollment Projection' Tab",F58*G58)</f>
        <v>Must Complete 'Enrollment Projection' Tab</v>
      </c>
      <c r="I58" s="223">
        <f>$C58*'Enrollment Projection'!$D$34</f>
        <v>0</v>
      </c>
      <c r="J58" s="221">
        <v>183.50799731445292</v>
      </c>
      <c r="K58" s="224" t="str">
        <f>IF('Enrollment Projection'!$D$34="","Must Complete 'Enrollment Projection' Tab",I58*J58)</f>
        <v>Must Complete 'Enrollment Projection' Tab</v>
      </c>
      <c r="L58" s="223">
        <f>$C58*'Enrollment Projection'!$D$31</f>
        <v>0</v>
      </c>
      <c r="M58" s="221">
        <v>4587.699932861323</v>
      </c>
      <c r="N58" s="224" t="str">
        <f>IF('Enrollment Projection'!$D$31="","Must Complete 'Enrollment Projection' Tab",L58*M58)</f>
        <v>Must Complete 'Enrollment Projection' Tab</v>
      </c>
      <c r="O58" s="223">
        <f>$C58*'Enrollment Projection'!$D$33</f>
        <v>0</v>
      </c>
      <c r="P58" s="221">
        <v>1835.0799731445293</v>
      </c>
      <c r="Q58" s="224" t="str">
        <f>IF('Enrollment Projection'!$D$33="","Must Complete 'Enrollment Projection' Tab",O58*P58)</f>
        <v>Must Complete 'Enrollment Projection' Tab</v>
      </c>
      <c r="R58" s="224" t="str">
        <f>IF(OR('Enrollment Projection'!$D$30="",'Enrollment Projection'!$D$31="",'Enrollment Projection'!$D$33="",'Enrollment Projection'!$D$34=""),"Must Complete 'Enrollment Projection' Tab",IF('School Information'!$A$13="","Must Complete 'School Information' Tab",ROUND(E58+H58+K58+N58+Q58,0)))</f>
        <v>Must Complete 'Enrollment Projection' Tab</v>
      </c>
      <c r="S58" s="225">
        <v>3654.0</v>
      </c>
      <c r="T58" s="221">
        <v>4407.0</v>
      </c>
      <c r="U58" s="226" t="str">
        <f>IF(OR('School Information'!$A$10="",'School Information'!$B$10=""),"Must Complete 'School Information' Tab",IF('School Information'!$B$10="No",$T58*C58,IF(AND('School Information'!$B$10="Yes",'School Information'!$A$10=$B58),$S58*C58,$T58*C58)))</f>
        <v>Must Complete 'School Information' Tab</v>
      </c>
      <c r="V58" s="227">
        <v>213.0</v>
      </c>
      <c r="W58" s="227">
        <f>IF('Enrollment Projection'!$D$31&gt;0,$C58*V58,0)</f>
        <v>0</v>
      </c>
      <c r="X58" s="227">
        <v>6.0</v>
      </c>
      <c r="Y58" s="226" t="str">
        <f>IF('Enrollment Projection'!$D$32="","Must Complete 'Enrollment Projection' Tab",IF('Enrollment Projection'!$D$32="Yes",$C58*X58,0))</f>
        <v>Must Complete 'Enrollment Projection' Tab</v>
      </c>
      <c r="Z58" s="227">
        <v>0.0</v>
      </c>
      <c r="AA58" s="226" t="str">
        <f>IF('Enrollment Projection'!$D$34="","Must Complete 'Enrollment Projection' Tab",IF(AND('Enrollment Projection'!$D$34&gt;0,SUM('Enrollment Projection'!$B$17:$D$20)&gt;0),$C58*Z58,0))</f>
        <v>Must Complete 'Enrollment Projection' Tab</v>
      </c>
      <c r="AB58" s="227">
        <v>431.0</v>
      </c>
      <c r="AC58" s="226" t="str">
        <f>IF('Enrollment Projection'!$D$38="","Must Complete 'Enrollment Projection' Tab",IF('Enrollment Projection'!$D$38&gt;=0.4,$C58*AB58,0))</f>
        <v>Must Complete 'Enrollment Projection' Tab</v>
      </c>
      <c r="AD58" s="227">
        <v>57.0</v>
      </c>
      <c r="AE58" s="227">
        <f t="shared" si="3"/>
        <v>0</v>
      </c>
      <c r="AF58" s="223">
        <f>$C58*'Enrollment Projection'!$D$37</f>
        <v>0</v>
      </c>
      <c r="AG58" s="227">
        <v>126.0</v>
      </c>
      <c r="AH58" s="226" t="str">
        <f>IF('Enrollment Projection'!$D$37="","Must Complete 'Enrollment Projection' Tab",AF58*AG58)</f>
        <v>Must Complete 'Enrollment Projection' Tab</v>
      </c>
      <c r="AI58" s="285"/>
    </row>
    <row r="59" ht="25.5" customHeight="1">
      <c r="A59" s="279">
        <v>54.0</v>
      </c>
      <c r="B59" s="219" t="s">
        <v>292</v>
      </c>
      <c r="C59" s="220"/>
      <c r="D59" s="221">
        <v>3949.45196535147</v>
      </c>
      <c r="E59" s="222">
        <f t="shared" si="2"/>
        <v>0</v>
      </c>
      <c r="F59" s="223">
        <f>$C59*'Enrollment Projection'!$D$30</f>
        <v>0</v>
      </c>
      <c r="G59" s="221">
        <v>492.6513212662121</v>
      </c>
      <c r="H59" s="224" t="str">
        <f>IF('Enrollment Projection'!$D$30="","Must Complete 'Enrollment Projection' Tab",F59*G59)</f>
        <v>Must Complete 'Enrollment Projection' Tab</v>
      </c>
      <c r="I59" s="223">
        <f>$C59*'Enrollment Projection'!$D$34</f>
        <v>0</v>
      </c>
      <c r="J59" s="221">
        <v>134.35945125442151</v>
      </c>
      <c r="K59" s="224" t="str">
        <f>IF('Enrollment Projection'!$D$34="","Must Complete 'Enrollment Projection' Tab",I59*J59)</f>
        <v>Must Complete 'Enrollment Projection' Tab</v>
      </c>
      <c r="L59" s="223">
        <f>$C59*'Enrollment Projection'!$D$31</f>
        <v>0</v>
      </c>
      <c r="M59" s="221">
        <v>3358.9862813605373</v>
      </c>
      <c r="N59" s="224" t="str">
        <f>IF('Enrollment Projection'!$D$31="","Must Complete 'Enrollment Projection' Tab",L59*M59)</f>
        <v>Must Complete 'Enrollment Projection' Tab</v>
      </c>
      <c r="O59" s="223">
        <f>$C59*'Enrollment Projection'!$D$33</f>
        <v>0</v>
      </c>
      <c r="P59" s="221">
        <v>1343.5945125442151</v>
      </c>
      <c r="Q59" s="224" t="str">
        <f>IF('Enrollment Projection'!$D$33="","Must Complete 'Enrollment Projection' Tab",O59*P59)</f>
        <v>Must Complete 'Enrollment Projection' Tab</v>
      </c>
      <c r="R59" s="224" t="str">
        <f>IF(OR('Enrollment Projection'!$D$30="",'Enrollment Projection'!$D$31="",'Enrollment Projection'!$D$33="",'Enrollment Projection'!$D$34=""),"Must Complete 'Enrollment Projection' Tab",IF('School Information'!$A$13="","Must Complete 'School Information' Tab",ROUND(E59+H59+K59+N59+Q59,0)))</f>
        <v>Must Complete 'Enrollment Projection' Tab</v>
      </c>
      <c r="S59" s="225">
        <v>8124.0</v>
      </c>
      <c r="T59" s="221">
        <v>8124.0</v>
      </c>
      <c r="U59" s="226" t="str">
        <f>IF(OR('School Information'!$A$10="",'School Information'!$B$10=""),"Must Complete 'School Information' Tab",IF('School Information'!$B$10="No",$T59*C59,IF(AND('School Information'!$B$10="Yes",'School Information'!$A$10=$B59),$S59*C59,$T59*C59)))</f>
        <v>Must Complete 'School Information' Tab</v>
      </c>
      <c r="V59" s="227">
        <v>377.0</v>
      </c>
      <c r="W59" s="227">
        <f>IF('Enrollment Projection'!$D$31&gt;0,$C59*V59,0)</f>
        <v>0</v>
      </c>
      <c r="X59" s="227">
        <v>39.0</v>
      </c>
      <c r="Y59" s="226" t="str">
        <f>IF('Enrollment Projection'!$D$32="","Must Complete 'Enrollment Projection' Tab",IF('Enrollment Projection'!$D$32="Yes",$C59*X59,0))</f>
        <v>Must Complete 'Enrollment Projection' Tab</v>
      </c>
      <c r="Z59" s="227">
        <v>471.0</v>
      </c>
      <c r="AA59" s="226" t="str">
        <f>IF('Enrollment Projection'!$D$34="","Must Complete 'Enrollment Projection' Tab",IF(AND('Enrollment Projection'!$D$34&gt;0,SUM('Enrollment Projection'!$B$17:$D$20)&gt;0),$C59*Z59,0))</f>
        <v>Must Complete 'Enrollment Projection' Tab</v>
      </c>
      <c r="AB59" s="227">
        <v>1337.0</v>
      </c>
      <c r="AC59" s="226" t="str">
        <f>IF('Enrollment Projection'!$D$38="","Must Complete 'Enrollment Projection' Tab",IF('Enrollment Projection'!$D$38&gt;=0.4,$C59*AB59,0))</f>
        <v>Must Complete 'Enrollment Projection' Tab</v>
      </c>
      <c r="AD59" s="227">
        <v>67.0</v>
      </c>
      <c r="AE59" s="227">
        <f t="shared" si="3"/>
        <v>0</v>
      </c>
      <c r="AF59" s="223">
        <f>$C59*'Enrollment Projection'!$D$37</f>
        <v>0</v>
      </c>
      <c r="AG59" s="227">
        <v>126.0</v>
      </c>
      <c r="AH59" s="226" t="str">
        <f>IF('Enrollment Projection'!$D$37="","Must Complete 'Enrollment Projection' Tab",AF59*AG59)</f>
        <v>Must Complete 'Enrollment Projection' Tab</v>
      </c>
      <c r="AI59" s="285"/>
    </row>
    <row r="60" ht="25.5" customHeight="1">
      <c r="A60" s="280">
        <v>55.0</v>
      </c>
      <c r="B60" s="229" t="s">
        <v>293</v>
      </c>
      <c r="C60" s="230"/>
      <c r="D60" s="231">
        <v>4251.3207670658885</v>
      </c>
      <c r="E60" s="232">
        <f t="shared" si="2"/>
        <v>0</v>
      </c>
      <c r="F60" s="233">
        <f>$C60*'Enrollment Projection'!$D$30</f>
        <v>0</v>
      </c>
      <c r="G60" s="231">
        <v>562.6509211708524</v>
      </c>
      <c r="H60" s="234" t="str">
        <f>IF('Enrollment Projection'!$D$30="","Must Complete 'Enrollment Projection' Tab",F60*G60)</f>
        <v>Must Complete 'Enrollment Projection' Tab</v>
      </c>
      <c r="I60" s="233">
        <f>$C60*'Enrollment Projection'!$D$34</f>
        <v>0</v>
      </c>
      <c r="J60" s="231">
        <v>153.4502512284143</v>
      </c>
      <c r="K60" s="234" t="str">
        <f>IF('Enrollment Projection'!$D$34="","Must Complete 'Enrollment Projection' Tab",I60*J60)</f>
        <v>Must Complete 'Enrollment Projection' Tab</v>
      </c>
      <c r="L60" s="233">
        <f>$C60*'Enrollment Projection'!$D$31</f>
        <v>0</v>
      </c>
      <c r="M60" s="231">
        <v>3836.2562807103573</v>
      </c>
      <c r="N60" s="234" t="str">
        <f>IF('Enrollment Projection'!$D$31="","Must Complete 'Enrollment Projection' Tab",L60*M60)</f>
        <v>Must Complete 'Enrollment Projection' Tab</v>
      </c>
      <c r="O60" s="233">
        <f>$C60*'Enrollment Projection'!$D$33</f>
        <v>0</v>
      </c>
      <c r="P60" s="231">
        <v>1534.5025122841428</v>
      </c>
      <c r="Q60" s="234" t="str">
        <f>IF('Enrollment Projection'!$D$33="","Must Complete 'Enrollment Projection' Tab",O60*P60)</f>
        <v>Must Complete 'Enrollment Projection' Tab</v>
      </c>
      <c r="R60" s="234" t="str">
        <f>IF(OR('Enrollment Projection'!$D$30="",'Enrollment Projection'!$D$31="",'Enrollment Projection'!$D$33="",'Enrollment Projection'!$D$34=""),"Must Complete 'Enrollment Projection' Tab",IF('School Information'!$A$13="","Must Complete 'School Information' Tab",ROUND(E60+H60+K60+N60+Q60,0)))</f>
        <v>Must Complete 'Enrollment Projection' Tab</v>
      </c>
      <c r="S60" s="235">
        <v>5094.0</v>
      </c>
      <c r="T60" s="231">
        <v>5094.0</v>
      </c>
      <c r="U60" s="236" t="str">
        <f>IF(OR('School Information'!$A$10="",'School Information'!$B$10=""),"Must Complete 'School Information' Tab",IF('School Information'!$B$10="No",$T60*C60,IF(AND('School Information'!$B$10="Yes",'School Information'!$A$10=$B60),$S60*C60,$T60*C60)))</f>
        <v>Must Complete 'School Information' Tab</v>
      </c>
      <c r="V60" s="237">
        <v>213.0</v>
      </c>
      <c r="W60" s="237">
        <f>IF('Enrollment Projection'!$D$31&gt;0,$C60*V60,0)</f>
        <v>0</v>
      </c>
      <c r="X60" s="237">
        <v>7.0</v>
      </c>
      <c r="Y60" s="236" t="str">
        <f>IF('Enrollment Projection'!$D$32="","Must Complete 'Enrollment Projection' Tab",IF('Enrollment Projection'!$D$32="Yes",$C60*X60,0))</f>
        <v>Must Complete 'Enrollment Projection' Tab</v>
      </c>
      <c r="Z60" s="237">
        <v>2.0</v>
      </c>
      <c r="AA60" s="236" t="str">
        <f>IF('Enrollment Projection'!$D$34="","Must Complete 'Enrollment Projection' Tab",IF(AND('Enrollment Projection'!$D$34&gt;0,SUM('Enrollment Projection'!$B$17:$D$20)&gt;0),$C60*Z60,0))</f>
        <v>Must Complete 'Enrollment Projection' Tab</v>
      </c>
      <c r="AB60" s="237">
        <v>402.0</v>
      </c>
      <c r="AC60" s="236" t="str">
        <f>IF('Enrollment Projection'!$D$38="","Must Complete 'Enrollment Projection' Tab",IF('Enrollment Projection'!$D$38&gt;=0.4,$C60*AB60,0))</f>
        <v>Must Complete 'Enrollment Projection' Tab</v>
      </c>
      <c r="AD60" s="237">
        <v>55.0</v>
      </c>
      <c r="AE60" s="237">
        <f t="shared" si="3"/>
        <v>0</v>
      </c>
      <c r="AF60" s="233">
        <f>$C60*'Enrollment Projection'!$D$37</f>
        <v>0</v>
      </c>
      <c r="AG60" s="237">
        <v>126.0</v>
      </c>
      <c r="AH60" s="236" t="str">
        <f>IF('Enrollment Projection'!$D$37="","Must Complete 'Enrollment Projection' Tab",AF60*AG60)</f>
        <v>Must Complete 'Enrollment Projection' Tab</v>
      </c>
      <c r="AI60" s="285"/>
    </row>
    <row r="61" ht="25.5" customHeight="1">
      <c r="A61" s="278">
        <v>56.0</v>
      </c>
      <c r="B61" s="209" t="s">
        <v>294</v>
      </c>
      <c r="C61" s="210"/>
      <c r="D61" s="211">
        <v>5131.754268443289</v>
      </c>
      <c r="E61" s="212">
        <f t="shared" si="2"/>
        <v>0</v>
      </c>
      <c r="F61" s="213">
        <f>$C61*'Enrollment Projection'!$D$30</f>
        <v>0</v>
      </c>
      <c r="G61" s="211">
        <v>680.111915528112</v>
      </c>
      <c r="H61" s="214" t="str">
        <f>IF('Enrollment Projection'!$D$30="","Must Complete 'Enrollment Projection' Tab",F61*G61)</f>
        <v>Must Complete 'Enrollment Projection' Tab</v>
      </c>
      <c r="I61" s="213">
        <f>$C61*'Enrollment Projection'!$D$34</f>
        <v>0</v>
      </c>
      <c r="J61" s="211">
        <v>185.48506787130327</v>
      </c>
      <c r="K61" s="214" t="str">
        <f>IF('Enrollment Projection'!$D$34="","Must Complete 'Enrollment Projection' Tab",I61*J61)</f>
        <v>Must Complete 'Enrollment Projection' Tab</v>
      </c>
      <c r="L61" s="213">
        <f>$C61*'Enrollment Projection'!$D$31</f>
        <v>0</v>
      </c>
      <c r="M61" s="211">
        <v>4637.126696782582</v>
      </c>
      <c r="N61" s="214" t="str">
        <f>IF('Enrollment Projection'!$D$31="","Must Complete 'Enrollment Projection' Tab",L61*M61)</f>
        <v>Must Complete 'Enrollment Projection' Tab</v>
      </c>
      <c r="O61" s="213">
        <f>$C61*'Enrollment Projection'!$D$33</f>
        <v>0</v>
      </c>
      <c r="P61" s="211">
        <v>1854.850678713033</v>
      </c>
      <c r="Q61" s="214" t="str">
        <f>IF('Enrollment Projection'!$D$33="","Must Complete 'Enrollment Projection' Tab",O61*P61)</f>
        <v>Must Complete 'Enrollment Projection' Tab</v>
      </c>
      <c r="R61" s="214" t="str">
        <f>IF(OR('Enrollment Projection'!$D$30="",'Enrollment Projection'!$D$31="",'Enrollment Projection'!$D$33="",'Enrollment Projection'!$D$34=""),"Must Complete 'Enrollment Projection' Tab",IF('School Information'!$A$13="","Must Complete 'School Information' Tab",ROUND(E61+H61+K61+N61+Q61,0)))</f>
        <v>Must Complete 'Enrollment Projection' Tab</v>
      </c>
      <c r="S61" s="215">
        <v>3828.0</v>
      </c>
      <c r="T61" s="211">
        <v>4705.0</v>
      </c>
      <c r="U61" s="216" t="str">
        <f>IF(OR('School Information'!$A$10="",'School Information'!$B$10=""),"Must Complete 'School Information' Tab",IF('School Information'!$B$10="No",$T61*C61,IF(AND('School Information'!$B$10="Yes",'School Information'!$A$10=$B61),$S61*C61,$T61*C61)))</f>
        <v>Must Complete 'School Information' Tab</v>
      </c>
      <c r="V61" s="217">
        <v>235.0</v>
      </c>
      <c r="W61" s="217">
        <f>IF('Enrollment Projection'!$D$31&gt;0,$C61*V61,0)</f>
        <v>0</v>
      </c>
      <c r="X61" s="217">
        <v>9.0</v>
      </c>
      <c r="Y61" s="216" t="str">
        <f>IF('Enrollment Projection'!$D$32="","Must Complete 'Enrollment Projection' Tab",IF('Enrollment Projection'!$D$32="Yes",$C61*X61,0))</f>
        <v>Must Complete 'Enrollment Projection' Tab</v>
      </c>
      <c r="Z61" s="217">
        <v>56.0</v>
      </c>
      <c r="AA61" s="216" t="str">
        <f>IF('Enrollment Projection'!$D$34="","Must Complete 'Enrollment Projection' Tab",IF(AND('Enrollment Projection'!$D$34&gt;0,SUM('Enrollment Projection'!$B$17:$D$20)&gt;0),$C61*Z61,0))</f>
        <v>Must Complete 'Enrollment Projection' Tab</v>
      </c>
      <c r="AB61" s="217">
        <v>688.0</v>
      </c>
      <c r="AC61" s="216" t="str">
        <f>IF('Enrollment Projection'!$D$38="","Must Complete 'Enrollment Projection' Tab",IF('Enrollment Projection'!$D$38&gt;=0.4,$C61*AB61,0))</f>
        <v>Must Complete 'Enrollment Projection' Tab</v>
      </c>
      <c r="AD61" s="217">
        <v>66.0</v>
      </c>
      <c r="AE61" s="217">
        <f t="shared" si="3"/>
        <v>0</v>
      </c>
      <c r="AF61" s="213">
        <f>$C61*'Enrollment Projection'!$D$37</f>
        <v>0</v>
      </c>
      <c r="AG61" s="217">
        <v>126.0</v>
      </c>
      <c r="AH61" s="216" t="str">
        <f>IF('Enrollment Projection'!$D$37="","Must Complete 'Enrollment Projection' Tab",AF61*AG61)</f>
        <v>Must Complete 'Enrollment Projection' Tab</v>
      </c>
      <c r="AI61" s="285"/>
    </row>
    <row r="62" ht="25.5" customHeight="1">
      <c r="A62" s="279">
        <v>57.0</v>
      </c>
      <c r="B62" s="219" t="s">
        <v>295</v>
      </c>
      <c r="C62" s="220"/>
      <c r="D62" s="221">
        <v>5219.938047396008</v>
      </c>
      <c r="E62" s="222">
        <f t="shared" si="2"/>
        <v>0</v>
      </c>
      <c r="F62" s="223">
        <f>$C62*'Enrollment Projection'!$D$30</f>
        <v>0</v>
      </c>
      <c r="G62" s="221">
        <v>697.1253356445131</v>
      </c>
      <c r="H62" s="224" t="str">
        <f>IF('Enrollment Projection'!$D$30="","Must Complete 'Enrollment Projection' Tab",F62*G62)</f>
        <v>Must Complete 'Enrollment Projection' Tab</v>
      </c>
      <c r="I62" s="223">
        <f>$C62*'Enrollment Projection'!$D$34</f>
        <v>0</v>
      </c>
      <c r="J62" s="221">
        <v>190.12509153941264</v>
      </c>
      <c r="K62" s="224" t="str">
        <f>IF('Enrollment Projection'!$D$34="","Must Complete 'Enrollment Projection' Tab",I62*J62)</f>
        <v>Must Complete 'Enrollment Projection' Tab</v>
      </c>
      <c r="L62" s="223">
        <f>$C62*'Enrollment Projection'!$D$31</f>
        <v>0</v>
      </c>
      <c r="M62" s="221">
        <v>4753.127288485315</v>
      </c>
      <c r="N62" s="224" t="str">
        <f>IF('Enrollment Projection'!$D$31="","Must Complete 'Enrollment Projection' Tab",L62*M62)</f>
        <v>Must Complete 'Enrollment Projection' Tab</v>
      </c>
      <c r="O62" s="223">
        <f>$C62*'Enrollment Projection'!$D$33</f>
        <v>0</v>
      </c>
      <c r="P62" s="221">
        <v>1901.2509153941264</v>
      </c>
      <c r="Q62" s="224" t="str">
        <f>IF('Enrollment Projection'!$D$33="","Must Complete 'Enrollment Projection' Tab",O62*P62)</f>
        <v>Must Complete 'Enrollment Projection' Tab</v>
      </c>
      <c r="R62" s="224" t="str">
        <f>IF(OR('Enrollment Projection'!$D$30="",'Enrollment Projection'!$D$31="",'Enrollment Projection'!$D$33="",'Enrollment Projection'!$D$34=""),"Must Complete 'Enrollment Projection' Tab",IF('School Information'!$A$13="","Must Complete 'School Information' Tab",ROUND(E62+H62+K62+N62+Q62,0)))</f>
        <v>Must Complete 'Enrollment Projection' Tab</v>
      </c>
      <c r="S62" s="225">
        <v>2934.0</v>
      </c>
      <c r="T62" s="221">
        <v>2934.0</v>
      </c>
      <c r="U62" s="226" t="str">
        <f>IF(OR('School Information'!$A$10="",'School Information'!$B$10=""),"Must Complete 'School Information' Tab",IF('School Information'!$B$10="No",$T62*C62,IF(AND('School Information'!$B$10="Yes",'School Information'!$A$10=$B62),$S62*C62,$T62*C62)))</f>
        <v>Must Complete 'School Information' Tab</v>
      </c>
      <c r="V62" s="227">
        <v>210.0</v>
      </c>
      <c r="W62" s="227">
        <f>IF('Enrollment Projection'!$D$31&gt;0,$C62*V62,0)</f>
        <v>0</v>
      </c>
      <c r="X62" s="227">
        <v>8.0</v>
      </c>
      <c r="Y62" s="226" t="str">
        <f>IF('Enrollment Projection'!$D$32="","Must Complete 'Enrollment Projection' Tab",IF('Enrollment Projection'!$D$32="Yes",$C62*X62,0))</f>
        <v>Must Complete 'Enrollment Projection' Tab</v>
      </c>
      <c r="Z62" s="227">
        <v>11.0</v>
      </c>
      <c r="AA62" s="226" t="str">
        <f>IF('Enrollment Projection'!$D$34="","Must Complete 'Enrollment Projection' Tab",IF(AND('Enrollment Projection'!$D$34&gt;0,SUM('Enrollment Projection'!$B$17:$D$20)&gt;0),$C62*Z62,0))</f>
        <v>Must Complete 'Enrollment Projection' Tab</v>
      </c>
      <c r="AB62" s="227">
        <v>317.0</v>
      </c>
      <c r="AC62" s="226" t="str">
        <f>IF('Enrollment Projection'!$D$38="","Must Complete 'Enrollment Projection' Tab",IF('Enrollment Projection'!$D$38&gt;=0.4,$C62*AB62,0))</f>
        <v>Must Complete 'Enrollment Projection' Tab</v>
      </c>
      <c r="AD62" s="227">
        <v>52.0</v>
      </c>
      <c r="AE62" s="227">
        <f t="shared" si="3"/>
        <v>0</v>
      </c>
      <c r="AF62" s="223">
        <f>$C62*'Enrollment Projection'!$D$37</f>
        <v>0</v>
      </c>
      <c r="AG62" s="227">
        <v>126.0</v>
      </c>
      <c r="AH62" s="226" t="str">
        <f>IF('Enrollment Projection'!$D$37="","Must Complete 'Enrollment Projection' Tab",AF62*AG62)</f>
        <v>Must Complete 'Enrollment Projection' Tab</v>
      </c>
      <c r="AI62" s="285"/>
    </row>
    <row r="63" ht="25.5" customHeight="1">
      <c r="A63" s="279">
        <v>58.0</v>
      </c>
      <c r="B63" s="219" t="s">
        <v>296</v>
      </c>
      <c r="C63" s="220"/>
      <c r="D63" s="221">
        <v>5402.477254373622</v>
      </c>
      <c r="E63" s="222">
        <f t="shared" si="2"/>
        <v>0</v>
      </c>
      <c r="F63" s="223">
        <f>$C63*'Enrollment Projection'!$D$30</f>
        <v>0</v>
      </c>
      <c r="G63" s="221">
        <v>716.2673672535522</v>
      </c>
      <c r="H63" s="224" t="str">
        <f>IF('Enrollment Projection'!$D$30="","Must Complete 'Enrollment Projection' Tab",F63*G63)</f>
        <v>Must Complete 'Enrollment Projection' Tab</v>
      </c>
      <c r="I63" s="223">
        <f>$C63*'Enrollment Projection'!$D$34</f>
        <v>0</v>
      </c>
      <c r="J63" s="221">
        <v>195.34564561460513</v>
      </c>
      <c r="K63" s="224" t="str">
        <f>IF('Enrollment Projection'!$D$34="","Must Complete 'Enrollment Projection' Tab",I63*J63)</f>
        <v>Must Complete 'Enrollment Projection' Tab</v>
      </c>
      <c r="L63" s="223">
        <f>$C63*'Enrollment Projection'!$D$31</f>
        <v>0</v>
      </c>
      <c r="M63" s="221">
        <v>4883.641140365128</v>
      </c>
      <c r="N63" s="224" t="str">
        <f>IF('Enrollment Projection'!$D$31="","Must Complete 'Enrollment Projection' Tab",L63*M63)</f>
        <v>Must Complete 'Enrollment Projection' Tab</v>
      </c>
      <c r="O63" s="223">
        <f>$C63*'Enrollment Projection'!$D$33</f>
        <v>0</v>
      </c>
      <c r="P63" s="221">
        <v>1953.4564561460513</v>
      </c>
      <c r="Q63" s="224" t="str">
        <f>IF('Enrollment Projection'!$D$33="","Must Complete 'Enrollment Projection' Tab",O63*P63)</f>
        <v>Must Complete 'Enrollment Projection' Tab</v>
      </c>
      <c r="R63" s="224" t="str">
        <f>IF(OR('Enrollment Projection'!$D$30="",'Enrollment Projection'!$D$31="",'Enrollment Projection'!$D$33="",'Enrollment Projection'!$D$34=""),"Must Complete 'Enrollment Projection' Tab",IF('School Information'!$A$13="","Must Complete 'School Information' Tab",ROUND(E63+H63+K63+N63+Q63,0)))</f>
        <v>Must Complete 'Enrollment Projection' Tab</v>
      </c>
      <c r="S63" s="225">
        <v>2782.0</v>
      </c>
      <c r="T63" s="221">
        <v>3309.0</v>
      </c>
      <c r="U63" s="226" t="str">
        <f>IF(OR('School Information'!$A$10="",'School Information'!$B$10=""),"Must Complete 'School Information' Tab",IF('School Information'!$B$10="No",$T63*C63,IF(AND('School Information'!$B$10="Yes",'School Information'!$A$10=$B63),$S63*C63,$T63*C63)))</f>
        <v>Must Complete 'School Information' Tab</v>
      </c>
      <c r="V63" s="227">
        <v>221.0</v>
      </c>
      <c r="W63" s="227">
        <f>IF('Enrollment Projection'!$D$31&gt;0,$C63*V63,0)</f>
        <v>0</v>
      </c>
      <c r="X63" s="227">
        <v>9.0</v>
      </c>
      <c r="Y63" s="226" t="str">
        <f>IF('Enrollment Projection'!$D$32="","Must Complete 'Enrollment Projection' Tab",IF('Enrollment Projection'!$D$32="Yes",$C63*X63,0))</f>
        <v>Must Complete 'Enrollment Projection' Tab</v>
      </c>
      <c r="Z63" s="227">
        <v>8.0</v>
      </c>
      <c r="AA63" s="226" t="str">
        <f>IF('Enrollment Projection'!$D$34="","Must Complete 'Enrollment Projection' Tab",IF(AND('Enrollment Projection'!$D$34&gt;0,SUM('Enrollment Projection'!$B$17:$D$20)&gt;0),$C63*Z63,0))</f>
        <v>Must Complete 'Enrollment Projection' Tab</v>
      </c>
      <c r="AB63" s="227">
        <v>262.0</v>
      </c>
      <c r="AC63" s="226" t="str">
        <f>IF('Enrollment Projection'!$D$38="","Must Complete 'Enrollment Projection' Tab",IF('Enrollment Projection'!$D$38&gt;=0.4,$C63*AB63,0))</f>
        <v>Must Complete 'Enrollment Projection' Tab</v>
      </c>
      <c r="AD63" s="227">
        <v>57.0</v>
      </c>
      <c r="AE63" s="227">
        <f t="shared" si="3"/>
        <v>0</v>
      </c>
      <c r="AF63" s="223">
        <f>$C63*'Enrollment Projection'!$D$37</f>
        <v>0</v>
      </c>
      <c r="AG63" s="227">
        <v>126.0</v>
      </c>
      <c r="AH63" s="226" t="str">
        <f>IF('Enrollment Projection'!$D$37="","Must Complete 'Enrollment Projection' Tab",AF63*AG63)</f>
        <v>Must Complete 'Enrollment Projection' Tab</v>
      </c>
      <c r="AI63" s="285"/>
    </row>
    <row r="64" ht="25.5" customHeight="1">
      <c r="A64" s="279">
        <v>59.0</v>
      </c>
      <c r="B64" s="219" t="s">
        <v>297</v>
      </c>
      <c r="C64" s="220"/>
      <c r="D64" s="221">
        <v>5528.716271367135</v>
      </c>
      <c r="E64" s="222">
        <f t="shared" si="2"/>
        <v>0</v>
      </c>
      <c r="F64" s="223">
        <f>$C64*'Enrollment Projection'!$D$30</f>
        <v>0</v>
      </c>
      <c r="G64" s="221">
        <v>783.7543341999207</v>
      </c>
      <c r="H64" s="224" t="str">
        <f>IF('Enrollment Projection'!$D$30="","Must Complete 'Enrollment Projection' Tab",F64*G64)</f>
        <v>Must Complete 'Enrollment Projection' Tab</v>
      </c>
      <c r="I64" s="223">
        <f>$C64*'Enrollment Projection'!$D$34</f>
        <v>0</v>
      </c>
      <c r="J64" s="221">
        <v>213.75118205452387</v>
      </c>
      <c r="K64" s="224" t="str">
        <f>IF('Enrollment Projection'!$D$34="","Must Complete 'Enrollment Projection' Tab",I64*J64)</f>
        <v>Must Complete 'Enrollment Projection' Tab</v>
      </c>
      <c r="L64" s="223">
        <f>$C64*'Enrollment Projection'!$D$31</f>
        <v>0</v>
      </c>
      <c r="M64" s="221">
        <v>5343.779551363096</v>
      </c>
      <c r="N64" s="224" t="str">
        <f>IF('Enrollment Projection'!$D$31="","Must Complete 'Enrollment Projection' Tab",L64*M64)</f>
        <v>Must Complete 'Enrollment Projection' Tab</v>
      </c>
      <c r="O64" s="223">
        <f>$C64*'Enrollment Projection'!$D$33</f>
        <v>0</v>
      </c>
      <c r="P64" s="221">
        <v>2137.5118205452386</v>
      </c>
      <c r="Q64" s="224" t="str">
        <f>IF('Enrollment Projection'!$D$33="","Must Complete 'Enrollment Projection' Tab",O64*P64)</f>
        <v>Must Complete 'Enrollment Projection' Tab</v>
      </c>
      <c r="R64" s="224" t="str">
        <f>IF(OR('Enrollment Projection'!$D$30="",'Enrollment Projection'!$D$31="",'Enrollment Projection'!$D$33="",'Enrollment Projection'!$D$34=""),"Must Complete 'Enrollment Projection' Tab",IF('School Information'!$A$13="","Must Complete 'School Information' Tab",ROUND(E64+H64+K64+N64+Q64,0)))</f>
        <v>Must Complete 'Enrollment Projection' Tab</v>
      </c>
      <c r="S64" s="225">
        <v>2018.0</v>
      </c>
      <c r="T64" s="221">
        <v>2261.0</v>
      </c>
      <c r="U64" s="226" t="str">
        <f>IF(OR('School Information'!$A$10="",'School Information'!$B$10=""),"Must Complete 'School Information' Tab",IF('School Information'!$B$10="No",$T64*C64,IF(AND('School Information'!$B$10="Yes",'School Information'!$A$10=$B64),$S64*C64,$T64*C64)))</f>
        <v>Must Complete 'School Information' Tab</v>
      </c>
      <c r="V64" s="227">
        <v>242.0</v>
      </c>
      <c r="W64" s="227">
        <f>IF('Enrollment Projection'!$D$31&gt;0,$C64*V64,0)</f>
        <v>0</v>
      </c>
      <c r="X64" s="227">
        <v>10.0</v>
      </c>
      <c r="Y64" s="226" t="str">
        <f>IF('Enrollment Projection'!$D$32="","Must Complete 'Enrollment Projection' Tab",IF('Enrollment Projection'!$D$32="Yes",$C64*X64,0))</f>
        <v>Must Complete 'Enrollment Projection' Tab</v>
      </c>
      <c r="Z64" s="227">
        <v>16.0</v>
      </c>
      <c r="AA64" s="226" t="str">
        <f>IF('Enrollment Projection'!$D$34="","Must Complete 'Enrollment Projection' Tab",IF(AND('Enrollment Projection'!$D$34&gt;0,SUM('Enrollment Projection'!$B$17:$D$20)&gt;0),$C64*Z64,0))</f>
        <v>Must Complete 'Enrollment Projection' Tab</v>
      </c>
      <c r="AB64" s="227">
        <v>395.0</v>
      </c>
      <c r="AC64" s="226" t="str">
        <f>IF('Enrollment Projection'!$D$38="","Must Complete 'Enrollment Projection' Tab",IF('Enrollment Projection'!$D$38&gt;=0.4,$C64*AB64,0))</f>
        <v>Must Complete 'Enrollment Projection' Tab</v>
      </c>
      <c r="AD64" s="227">
        <v>61.0</v>
      </c>
      <c r="AE64" s="227">
        <f t="shared" si="3"/>
        <v>0</v>
      </c>
      <c r="AF64" s="223">
        <f>$C64*'Enrollment Projection'!$D$37</f>
        <v>0</v>
      </c>
      <c r="AG64" s="227">
        <v>126.0</v>
      </c>
      <c r="AH64" s="226" t="str">
        <f>IF('Enrollment Projection'!$D$37="","Must Complete 'Enrollment Projection' Tab",AF64*AG64)</f>
        <v>Must Complete 'Enrollment Projection' Tab</v>
      </c>
      <c r="AI64" s="285"/>
    </row>
    <row r="65" ht="25.5" customHeight="1">
      <c r="A65" s="280">
        <v>60.0</v>
      </c>
      <c r="B65" s="229" t="s">
        <v>298</v>
      </c>
      <c r="C65" s="230"/>
      <c r="D65" s="231">
        <v>4849.817552636035</v>
      </c>
      <c r="E65" s="232">
        <f t="shared" si="2"/>
        <v>0</v>
      </c>
      <c r="F65" s="233">
        <f>$C65*'Enrollment Projection'!$D$30</f>
        <v>0</v>
      </c>
      <c r="G65" s="231">
        <v>649.462218604721</v>
      </c>
      <c r="H65" s="234" t="str">
        <f>IF('Enrollment Projection'!$D$30="","Must Complete 'Enrollment Projection' Tab",F65*G65)</f>
        <v>Must Complete 'Enrollment Projection' Tab</v>
      </c>
      <c r="I65" s="233">
        <f>$C65*'Enrollment Projection'!$D$34</f>
        <v>0</v>
      </c>
      <c r="J65" s="231">
        <v>177.12605961946934</v>
      </c>
      <c r="K65" s="234" t="str">
        <f>IF('Enrollment Projection'!$D$34="","Must Complete 'Enrollment Projection' Tab",I65*J65)</f>
        <v>Must Complete 'Enrollment Projection' Tab</v>
      </c>
      <c r="L65" s="233">
        <f>$C65*'Enrollment Projection'!$D$31</f>
        <v>0</v>
      </c>
      <c r="M65" s="231">
        <v>4428.151490486734</v>
      </c>
      <c r="N65" s="234" t="str">
        <f>IF('Enrollment Projection'!$D$31="","Must Complete 'Enrollment Projection' Tab",L65*M65)</f>
        <v>Must Complete 'Enrollment Projection' Tab</v>
      </c>
      <c r="O65" s="233">
        <f>$C65*'Enrollment Projection'!$D$33</f>
        <v>0</v>
      </c>
      <c r="P65" s="231">
        <v>1771.260596194693</v>
      </c>
      <c r="Q65" s="234" t="str">
        <f>IF('Enrollment Projection'!$D$33="","Must Complete 'Enrollment Projection' Tab",O65*P65)</f>
        <v>Must Complete 'Enrollment Projection' Tab</v>
      </c>
      <c r="R65" s="234" t="str">
        <f>IF(OR('Enrollment Projection'!$D$30="",'Enrollment Projection'!$D$31="",'Enrollment Projection'!$D$33="",'Enrollment Projection'!$D$34=""),"Must Complete 'Enrollment Projection' Tab",IF('School Information'!$A$13="","Must Complete 'School Information' Tab",ROUND(E65+H65+K65+N65+Q65,0)))</f>
        <v>Must Complete 'Enrollment Projection' Tab</v>
      </c>
      <c r="S65" s="235">
        <v>4454.0</v>
      </c>
      <c r="T65" s="231">
        <v>5812.0</v>
      </c>
      <c r="U65" s="236" t="str">
        <f>IF(OR('School Information'!$A$10="",'School Information'!$B$10=""),"Must Complete 'School Information' Tab",IF('School Information'!$B$10="No",$T65*C65,IF(AND('School Information'!$B$10="Yes",'School Information'!$A$10=$B65),$S65*C65,$T65*C65)))</f>
        <v>Must Complete 'School Information' Tab</v>
      </c>
      <c r="V65" s="237">
        <v>216.0</v>
      </c>
      <c r="W65" s="237">
        <f>IF('Enrollment Projection'!$D$31&gt;0,$C65*V65,0)</f>
        <v>0</v>
      </c>
      <c r="X65" s="237">
        <v>6.0</v>
      </c>
      <c r="Y65" s="236" t="str">
        <f>IF('Enrollment Projection'!$D$32="","Must Complete 'Enrollment Projection' Tab",IF('Enrollment Projection'!$D$32="Yes",$C65*X65,0))</f>
        <v>Must Complete 'Enrollment Projection' Tab</v>
      </c>
      <c r="Z65" s="237">
        <v>8.0</v>
      </c>
      <c r="AA65" s="236" t="str">
        <f>IF('Enrollment Projection'!$D$34="","Must Complete 'Enrollment Projection' Tab",IF(AND('Enrollment Projection'!$D$34&gt;0,SUM('Enrollment Projection'!$B$17:$D$20)&gt;0),$C65*Z65,0))</f>
        <v>Must Complete 'Enrollment Projection' Tab</v>
      </c>
      <c r="AB65" s="237">
        <v>466.0</v>
      </c>
      <c r="AC65" s="236" t="str">
        <f>IF('Enrollment Projection'!$D$38="","Must Complete 'Enrollment Projection' Tab",IF('Enrollment Projection'!$D$38&gt;=0.4,$C65*AB65,0))</f>
        <v>Must Complete 'Enrollment Projection' Tab</v>
      </c>
      <c r="AD65" s="237">
        <v>61.0</v>
      </c>
      <c r="AE65" s="237">
        <f t="shared" si="3"/>
        <v>0</v>
      </c>
      <c r="AF65" s="233">
        <f>$C65*'Enrollment Projection'!$D$37</f>
        <v>0</v>
      </c>
      <c r="AG65" s="237">
        <v>126.0</v>
      </c>
      <c r="AH65" s="236" t="str">
        <f>IF('Enrollment Projection'!$D$37="","Must Complete 'Enrollment Projection' Tab",AF65*AG65)</f>
        <v>Must Complete 'Enrollment Projection' Tab</v>
      </c>
      <c r="AI65" s="285"/>
    </row>
    <row r="66" ht="25.5" customHeight="1">
      <c r="A66" s="278">
        <v>61.0</v>
      </c>
      <c r="B66" s="209" t="s">
        <v>299</v>
      </c>
      <c r="C66" s="210"/>
      <c r="D66" s="211">
        <v>3119.230208433015</v>
      </c>
      <c r="E66" s="212">
        <f t="shared" si="2"/>
        <v>0</v>
      </c>
      <c r="F66" s="213">
        <f>$C66*'Enrollment Projection'!$D$30</f>
        <v>0</v>
      </c>
      <c r="G66" s="211">
        <v>420.1656077122268</v>
      </c>
      <c r="H66" s="214" t="str">
        <f>IF('Enrollment Projection'!$D$30="","Must Complete 'Enrollment Projection' Tab",F66*G66)</f>
        <v>Must Complete 'Enrollment Projection' Tab</v>
      </c>
      <c r="I66" s="213">
        <f>$C66*'Enrollment Projection'!$D$34</f>
        <v>0</v>
      </c>
      <c r="J66" s="211">
        <v>114.59062028515278</v>
      </c>
      <c r="K66" s="214" t="str">
        <f>IF('Enrollment Projection'!$D$34="","Must Complete 'Enrollment Projection' Tab",I66*J66)</f>
        <v>Must Complete 'Enrollment Projection' Tab</v>
      </c>
      <c r="L66" s="213">
        <f>$C66*'Enrollment Projection'!$D$31</f>
        <v>0</v>
      </c>
      <c r="M66" s="211">
        <v>2864.76550712882</v>
      </c>
      <c r="N66" s="214" t="str">
        <f>IF('Enrollment Projection'!$D$31="","Must Complete 'Enrollment Projection' Tab",L66*M66)</f>
        <v>Must Complete 'Enrollment Projection' Tab</v>
      </c>
      <c r="O66" s="213">
        <f>$C66*'Enrollment Projection'!$D$33</f>
        <v>0</v>
      </c>
      <c r="P66" s="211">
        <v>1145.9062028515277</v>
      </c>
      <c r="Q66" s="214" t="str">
        <f>IF('Enrollment Projection'!$D$33="","Must Complete 'Enrollment Projection' Tab",O66*P66)</f>
        <v>Must Complete 'Enrollment Projection' Tab</v>
      </c>
      <c r="R66" s="214" t="str">
        <f>IF(OR('Enrollment Projection'!$D$30="",'Enrollment Projection'!$D$31="",'Enrollment Projection'!$D$33="",'Enrollment Projection'!$D$34=""),"Must Complete 'Enrollment Projection' Tab",IF('School Information'!$A$13="","Must Complete 'School Information' Tab",ROUND(E66+H66+K66+N66+Q66,0)))</f>
        <v>Must Complete 'Enrollment Projection' Tab</v>
      </c>
      <c r="S66" s="215">
        <v>10816.0</v>
      </c>
      <c r="T66" s="211">
        <v>12542.0</v>
      </c>
      <c r="U66" s="216" t="str">
        <f>IF(OR('School Information'!$A$10="",'School Information'!$B$10=""),"Must Complete 'School Information' Tab",IF('School Information'!$B$10="No",$T66*C66,IF(AND('School Information'!$B$10="Yes",'School Information'!$A$10=$B66),$S66*C66,$T66*C66)))</f>
        <v>Must Complete 'School Information' Tab</v>
      </c>
      <c r="V66" s="217">
        <v>205.0</v>
      </c>
      <c r="W66" s="217">
        <f>IF('Enrollment Projection'!$D$31&gt;0,$C66*V66,0)</f>
        <v>0</v>
      </c>
      <c r="X66" s="217">
        <v>4.0</v>
      </c>
      <c r="Y66" s="216" t="str">
        <f>IF('Enrollment Projection'!$D$32="","Must Complete 'Enrollment Projection' Tab",IF('Enrollment Projection'!$D$32="Yes",$C66*X66,0))</f>
        <v>Must Complete 'Enrollment Projection' Tab</v>
      </c>
      <c r="Z66" s="217">
        <v>7.0</v>
      </c>
      <c r="AA66" s="216" t="str">
        <f>IF('Enrollment Projection'!$D$34="","Must Complete 'Enrollment Projection' Tab",IF(AND('Enrollment Projection'!$D$34&gt;0,SUM('Enrollment Projection'!$B$17:$D$20)&gt;0),$C66*Z66,0))</f>
        <v>Must Complete 'Enrollment Projection' Tab</v>
      </c>
      <c r="AB66" s="217">
        <v>265.0</v>
      </c>
      <c r="AC66" s="216" t="str">
        <f>IF('Enrollment Projection'!$D$38="","Must Complete 'Enrollment Projection' Tab",IF('Enrollment Projection'!$D$38&gt;=0.4,$C66*AB66,0))</f>
        <v>Must Complete 'Enrollment Projection' Tab</v>
      </c>
      <c r="AD66" s="217">
        <v>55.0</v>
      </c>
      <c r="AE66" s="217">
        <f t="shared" si="3"/>
        <v>0</v>
      </c>
      <c r="AF66" s="213">
        <f>$C66*'Enrollment Projection'!$D$37</f>
        <v>0</v>
      </c>
      <c r="AG66" s="217">
        <v>126.0</v>
      </c>
      <c r="AH66" s="216" t="str">
        <f>IF('Enrollment Projection'!$D$37="","Must Complete 'Enrollment Projection' Tab",AF66*AG66)</f>
        <v>Must Complete 'Enrollment Projection' Tab</v>
      </c>
      <c r="AI66" s="285"/>
    </row>
    <row r="67" ht="25.5" customHeight="1">
      <c r="A67" s="279">
        <v>62.0</v>
      </c>
      <c r="B67" s="219" t="s">
        <v>300</v>
      </c>
      <c r="C67" s="220"/>
      <c r="D67" s="221">
        <v>5230.448714456057</v>
      </c>
      <c r="E67" s="222">
        <f t="shared" si="2"/>
        <v>0</v>
      </c>
      <c r="F67" s="223">
        <f>$C67*'Enrollment Projection'!$D$30</f>
        <v>0</v>
      </c>
      <c r="G67" s="221">
        <v>723.2923153886193</v>
      </c>
      <c r="H67" s="224" t="str">
        <f>IF('Enrollment Projection'!$D$30="","Must Complete 'Enrollment Projection' Tab",F67*G67)</f>
        <v>Must Complete 'Enrollment Projection' Tab</v>
      </c>
      <c r="I67" s="223">
        <f>$C67*'Enrollment Projection'!$D$34</f>
        <v>0</v>
      </c>
      <c r="J67" s="221">
        <v>197.2615405605325</v>
      </c>
      <c r="K67" s="224" t="str">
        <f>IF('Enrollment Projection'!$D$34="","Must Complete 'Enrollment Projection' Tab",I67*J67)</f>
        <v>Must Complete 'Enrollment Projection' Tab</v>
      </c>
      <c r="L67" s="223">
        <f>$C67*'Enrollment Projection'!$D$31</f>
        <v>0</v>
      </c>
      <c r="M67" s="221">
        <v>4931.538514013313</v>
      </c>
      <c r="N67" s="224" t="str">
        <f>IF('Enrollment Projection'!$D$31="","Must Complete 'Enrollment Projection' Tab",L67*M67)</f>
        <v>Must Complete 'Enrollment Projection' Tab</v>
      </c>
      <c r="O67" s="223">
        <f>$C67*'Enrollment Projection'!$D$33</f>
        <v>0</v>
      </c>
      <c r="P67" s="221">
        <v>1972.615405605325</v>
      </c>
      <c r="Q67" s="224" t="str">
        <f>IF('Enrollment Projection'!$D$33="","Must Complete 'Enrollment Projection' Tab",O67*P67)</f>
        <v>Must Complete 'Enrollment Projection' Tab</v>
      </c>
      <c r="R67" s="224" t="str">
        <f>IF(OR('Enrollment Projection'!$D$30="",'Enrollment Projection'!$D$31="",'Enrollment Projection'!$D$33="",'Enrollment Projection'!$D$34=""),"Must Complete 'Enrollment Projection' Tab",IF('School Information'!$A$13="","Must Complete 'School Information' Tab",ROUND(E67+H67+K67+N67+Q67,0)))</f>
        <v>Must Complete 'Enrollment Projection' Tab</v>
      </c>
      <c r="S67" s="225">
        <v>3311.0</v>
      </c>
      <c r="T67" s="221">
        <v>3311.0</v>
      </c>
      <c r="U67" s="226" t="str">
        <f>IF(OR('School Information'!$A$10="",'School Information'!$B$10=""),"Must Complete 'School Information' Tab",IF('School Information'!$B$10="No",$T67*C67,IF(AND('School Information'!$B$10="Yes",'School Information'!$A$10=$B67),$S67*C67,$T67*C67)))</f>
        <v>Must Complete 'School Information' Tab</v>
      </c>
      <c r="V67" s="227">
        <v>224.0</v>
      </c>
      <c r="W67" s="227">
        <f>IF('Enrollment Projection'!$D$31&gt;0,$C67*V67,0)</f>
        <v>0</v>
      </c>
      <c r="X67" s="227">
        <v>12.0</v>
      </c>
      <c r="Y67" s="226" t="str">
        <f>IF('Enrollment Projection'!$D$32="","Must Complete 'Enrollment Projection' Tab",IF('Enrollment Projection'!$D$32="Yes",$C67*X67,0))</f>
        <v>Must Complete 'Enrollment Projection' Tab</v>
      </c>
      <c r="Z67" s="227">
        <v>12.0</v>
      </c>
      <c r="AA67" s="226" t="str">
        <f>IF('Enrollment Projection'!$D$34="","Must Complete 'Enrollment Projection' Tab",IF(AND('Enrollment Projection'!$D$34&gt;0,SUM('Enrollment Projection'!$B$17:$D$20)&gt;0),$C67*Z67,0))</f>
        <v>Must Complete 'Enrollment Projection' Tab</v>
      </c>
      <c r="AB67" s="227">
        <v>414.0</v>
      </c>
      <c r="AC67" s="226" t="str">
        <f>IF('Enrollment Projection'!$D$38="","Must Complete 'Enrollment Projection' Tab",IF('Enrollment Projection'!$D$38&gt;=0.4,$C67*AB67,0))</f>
        <v>Must Complete 'Enrollment Projection' Tab</v>
      </c>
      <c r="AD67" s="227">
        <v>66.0</v>
      </c>
      <c r="AE67" s="227">
        <f t="shared" si="3"/>
        <v>0</v>
      </c>
      <c r="AF67" s="223">
        <f>$C67*'Enrollment Projection'!$D$37</f>
        <v>0</v>
      </c>
      <c r="AG67" s="227">
        <v>126.0</v>
      </c>
      <c r="AH67" s="226" t="str">
        <f>IF('Enrollment Projection'!$D$37="","Must Complete 'Enrollment Projection' Tab",AF67*AG67)</f>
        <v>Must Complete 'Enrollment Projection' Tab</v>
      </c>
      <c r="AI67" s="285"/>
    </row>
    <row r="68" ht="25.5" customHeight="1">
      <c r="A68" s="279">
        <v>63.0</v>
      </c>
      <c r="B68" s="219" t="s">
        <v>301</v>
      </c>
      <c r="C68" s="220"/>
      <c r="D68" s="221">
        <v>3061.5696617394196</v>
      </c>
      <c r="E68" s="222">
        <f t="shared" si="2"/>
        <v>0</v>
      </c>
      <c r="F68" s="223">
        <f>$C68*'Enrollment Projection'!$D$30</f>
        <v>0</v>
      </c>
      <c r="G68" s="221">
        <v>392.24651837459936</v>
      </c>
      <c r="H68" s="224" t="str">
        <f>IF('Enrollment Projection'!$D$30="","Must Complete 'Enrollment Projection' Tab",F68*G68)</f>
        <v>Must Complete 'Enrollment Projection' Tab</v>
      </c>
      <c r="I68" s="223">
        <f>$C68*'Enrollment Projection'!$D$34</f>
        <v>0</v>
      </c>
      <c r="J68" s="221">
        <v>106.97632319307253</v>
      </c>
      <c r="K68" s="224" t="str">
        <f>IF('Enrollment Projection'!$D$34="","Must Complete 'Enrollment Projection' Tab",I68*J68)</f>
        <v>Must Complete 'Enrollment Projection' Tab</v>
      </c>
      <c r="L68" s="223">
        <f>$C68*'Enrollment Projection'!$D$31</f>
        <v>0</v>
      </c>
      <c r="M68" s="221">
        <v>2674.4080798268133</v>
      </c>
      <c r="N68" s="224" t="str">
        <f>IF('Enrollment Projection'!$D$31="","Must Complete 'Enrollment Projection' Tab",L68*M68)</f>
        <v>Must Complete 'Enrollment Projection' Tab</v>
      </c>
      <c r="O68" s="223">
        <f>$C68*'Enrollment Projection'!$D$33</f>
        <v>0</v>
      </c>
      <c r="P68" s="221">
        <v>1069.7632319307254</v>
      </c>
      <c r="Q68" s="224" t="str">
        <f>IF('Enrollment Projection'!$D$33="","Must Complete 'Enrollment Projection' Tab",O68*P68)</f>
        <v>Must Complete 'Enrollment Projection' Tab</v>
      </c>
      <c r="R68" s="224" t="str">
        <f>IF(OR('Enrollment Projection'!$D$30="",'Enrollment Projection'!$D$31="",'Enrollment Projection'!$D$33="",'Enrollment Projection'!$D$34=""),"Must Complete 'Enrollment Projection' Tab",IF('School Information'!$A$13="","Must Complete 'School Information' Tab",ROUND(E68+H68+K68+N68+Q68,0)))</f>
        <v>Must Complete 'Enrollment Projection' Tab</v>
      </c>
      <c r="S68" s="225">
        <v>10801.0</v>
      </c>
      <c r="T68" s="221">
        <v>12474.0</v>
      </c>
      <c r="U68" s="226" t="str">
        <f>IF(OR('School Information'!$A$10="",'School Information'!$B$10=""),"Must Complete 'School Information' Tab",IF('School Information'!$B$10="No",$T68*C68,IF(AND('School Information'!$B$10="Yes",'School Information'!$A$10=$B68),$S68*C68,$T68*C68)))</f>
        <v>Must Complete 'School Information' Tab</v>
      </c>
      <c r="V68" s="227">
        <v>212.0</v>
      </c>
      <c r="W68" s="227">
        <f>IF('Enrollment Projection'!$D$31&gt;0,$C68*V68,0)</f>
        <v>0</v>
      </c>
      <c r="X68" s="227">
        <v>4.0</v>
      </c>
      <c r="Y68" s="226" t="str">
        <f>IF('Enrollment Projection'!$D$32="","Must Complete 'Enrollment Projection' Tab",IF('Enrollment Projection'!$D$32="Yes",$C68*X68,0))</f>
        <v>Must Complete 'Enrollment Projection' Tab</v>
      </c>
      <c r="Z68" s="227">
        <v>14.0</v>
      </c>
      <c r="AA68" s="226" t="str">
        <f>IF('Enrollment Projection'!$D$34="","Must Complete 'Enrollment Projection' Tab",IF(AND('Enrollment Projection'!$D$34&gt;0,SUM('Enrollment Projection'!$B$17:$D$20)&gt;0),$C68*Z68,0))</f>
        <v>Must Complete 'Enrollment Projection' Tab</v>
      </c>
      <c r="AB68" s="227">
        <v>178.0</v>
      </c>
      <c r="AC68" s="226" t="str">
        <f>IF('Enrollment Projection'!$D$38="","Must Complete 'Enrollment Projection' Tab",IF('Enrollment Projection'!$D$38&gt;=0.4,$C68*AB68,0))</f>
        <v>Must Complete 'Enrollment Projection' Tab</v>
      </c>
      <c r="AD68" s="227">
        <v>46.0</v>
      </c>
      <c r="AE68" s="227">
        <f t="shared" si="3"/>
        <v>0</v>
      </c>
      <c r="AF68" s="223">
        <f>$C68*'Enrollment Projection'!$D$37</f>
        <v>0</v>
      </c>
      <c r="AG68" s="227">
        <v>126.0</v>
      </c>
      <c r="AH68" s="226" t="str">
        <f>IF('Enrollment Projection'!$D$37="","Must Complete 'Enrollment Projection' Tab",AF68*AG68)</f>
        <v>Must Complete 'Enrollment Projection' Tab</v>
      </c>
      <c r="AI68" s="285"/>
    </row>
    <row r="69" ht="25.5" customHeight="1">
      <c r="A69" s="279">
        <v>64.0</v>
      </c>
      <c r="B69" s="219" t="s">
        <v>302</v>
      </c>
      <c r="C69" s="220"/>
      <c r="D69" s="221">
        <v>5332.105095552718</v>
      </c>
      <c r="E69" s="222">
        <f t="shared" si="2"/>
        <v>0</v>
      </c>
      <c r="F69" s="223">
        <f>$C69*'Enrollment Projection'!$D$30</f>
        <v>0</v>
      </c>
      <c r="G69" s="221">
        <v>697.1290906738635</v>
      </c>
      <c r="H69" s="224" t="str">
        <f>IF('Enrollment Projection'!$D$30="","Must Complete 'Enrollment Projection' Tab",F69*G69)</f>
        <v>Must Complete 'Enrollment Projection' Tab</v>
      </c>
      <c r="I69" s="223">
        <f>$C69*'Enrollment Projection'!$D$34</f>
        <v>0</v>
      </c>
      <c r="J69" s="221">
        <v>190.1261156383264</v>
      </c>
      <c r="K69" s="224" t="str">
        <f>IF('Enrollment Projection'!$D$34="","Must Complete 'Enrollment Projection' Tab",I69*J69)</f>
        <v>Must Complete 'Enrollment Projection' Tab</v>
      </c>
      <c r="L69" s="223">
        <f>$C69*'Enrollment Projection'!$D$31</f>
        <v>0</v>
      </c>
      <c r="M69" s="221">
        <v>4753.15289095816</v>
      </c>
      <c r="N69" s="224" t="str">
        <f>IF('Enrollment Projection'!$D$31="","Must Complete 'Enrollment Projection' Tab",L69*M69)</f>
        <v>Must Complete 'Enrollment Projection' Tab</v>
      </c>
      <c r="O69" s="223">
        <f>$C69*'Enrollment Projection'!$D$33</f>
        <v>0</v>
      </c>
      <c r="P69" s="221">
        <v>1901.261156383264</v>
      </c>
      <c r="Q69" s="224" t="str">
        <f>IF('Enrollment Projection'!$D$33="","Must Complete 'Enrollment Projection' Tab",O69*P69)</f>
        <v>Must Complete 'Enrollment Projection' Tab</v>
      </c>
      <c r="R69" s="224" t="str">
        <f>IF(OR('Enrollment Projection'!$D$30="",'Enrollment Projection'!$D$31="",'Enrollment Projection'!$D$33="",'Enrollment Projection'!$D$34=""),"Must Complete 'Enrollment Projection' Tab",IF('School Information'!$A$13="","Must Complete 'School Information' Tab",ROUND(E69+H69+K69+N69+Q69,0)))</f>
        <v>Must Complete 'Enrollment Projection' Tab</v>
      </c>
      <c r="S69" s="225">
        <v>3453.0</v>
      </c>
      <c r="T69" s="221">
        <v>3665.0</v>
      </c>
      <c r="U69" s="226" t="str">
        <f>IF(OR('School Information'!$A$10="",'School Information'!$B$10=""),"Must Complete 'School Information' Tab",IF('School Information'!$B$10="No",$T69*C69,IF(AND('School Information'!$B$10="Yes",'School Information'!$A$10=$B69),$S69*C69,$T69*C69)))</f>
        <v>Must Complete 'School Information' Tab</v>
      </c>
      <c r="V69" s="227">
        <v>240.0</v>
      </c>
      <c r="W69" s="227">
        <f>IF('Enrollment Projection'!$D$31&gt;0,$C69*V69,0)</f>
        <v>0</v>
      </c>
      <c r="X69" s="227">
        <v>18.0</v>
      </c>
      <c r="Y69" s="226" t="str">
        <f>IF('Enrollment Projection'!$D$32="","Must Complete 'Enrollment Projection' Tab",IF('Enrollment Projection'!$D$32="Yes",$C69*X69,0))</f>
        <v>Must Complete 'Enrollment Projection' Tab</v>
      </c>
      <c r="Z69" s="227">
        <v>60.0</v>
      </c>
      <c r="AA69" s="226" t="str">
        <f>IF('Enrollment Projection'!$D$34="","Must Complete 'Enrollment Projection' Tab",IF(AND('Enrollment Projection'!$D$34&gt;0,SUM('Enrollment Projection'!$B$17:$D$20)&gt;0),$C69*Z69,0))</f>
        <v>Must Complete 'Enrollment Projection' Tab</v>
      </c>
      <c r="AB69" s="227">
        <v>403.0</v>
      </c>
      <c r="AC69" s="226" t="str">
        <f>IF('Enrollment Projection'!$D$38="","Must Complete 'Enrollment Projection' Tab",IF('Enrollment Projection'!$D$38&gt;=0.4,$C69*AB69,0))</f>
        <v>Must Complete 'Enrollment Projection' Tab</v>
      </c>
      <c r="AD69" s="227">
        <v>66.0</v>
      </c>
      <c r="AE69" s="227">
        <f t="shared" si="3"/>
        <v>0</v>
      </c>
      <c r="AF69" s="223">
        <f>$C69*'Enrollment Projection'!$D$37</f>
        <v>0</v>
      </c>
      <c r="AG69" s="227">
        <v>126.0</v>
      </c>
      <c r="AH69" s="226" t="str">
        <f>IF('Enrollment Projection'!$D$37="","Must Complete 'Enrollment Projection' Tab",AF69*AG69)</f>
        <v>Must Complete 'Enrollment Projection' Tab</v>
      </c>
      <c r="AI69" s="285"/>
    </row>
    <row r="70" ht="25.5" customHeight="1">
      <c r="A70" s="280">
        <v>65.0</v>
      </c>
      <c r="B70" s="229" t="s">
        <v>303</v>
      </c>
      <c r="C70" s="230"/>
      <c r="D70" s="231">
        <v>4590.785219916759</v>
      </c>
      <c r="E70" s="232">
        <f t="shared" si="2"/>
        <v>0</v>
      </c>
      <c r="F70" s="233">
        <f>$C70*'Enrollment Projection'!$D$30</f>
        <v>0</v>
      </c>
      <c r="G70" s="231">
        <v>592.2375058186994</v>
      </c>
      <c r="H70" s="234" t="str">
        <f>IF('Enrollment Projection'!$D$30="","Must Complete 'Enrollment Projection' Tab",F70*G70)</f>
        <v>Must Complete 'Enrollment Projection' Tab</v>
      </c>
      <c r="I70" s="233">
        <f>$C70*'Enrollment Projection'!$D$34</f>
        <v>0</v>
      </c>
      <c r="J70" s="231">
        <v>161.5193197687362</v>
      </c>
      <c r="K70" s="234" t="str">
        <f>IF('Enrollment Projection'!$D$34="","Must Complete 'Enrollment Projection' Tab",I70*J70)</f>
        <v>Must Complete 'Enrollment Projection' Tab</v>
      </c>
      <c r="L70" s="233">
        <f>$C70*'Enrollment Projection'!$D$31</f>
        <v>0</v>
      </c>
      <c r="M70" s="231">
        <v>4037.9829942184056</v>
      </c>
      <c r="N70" s="234" t="str">
        <f>IF('Enrollment Projection'!$D$31="","Must Complete 'Enrollment Projection' Tab",L70*M70)</f>
        <v>Must Complete 'Enrollment Projection' Tab</v>
      </c>
      <c r="O70" s="233">
        <f>$C70*'Enrollment Projection'!$D$33</f>
        <v>0</v>
      </c>
      <c r="P70" s="231">
        <v>1615.193197687362</v>
      </c>
      <c r="Q70" s="234" t="str">
        <f>IF('Enrollment Projection'!$D$33="","Must Complete 'Enrollment Projection' Tab",O70*P70)</f>
        <v>Must Complete 'Enrollment Projection' Tab</v>
      </c>
      <c r="R70" s="234" t="str">
        <f>IF(OR('Enrollment Projection'!$D$30="",'Enrollment Projection'!$D$31="",'Enrollment Projection'!$D$33="",'Enrollment Projection'!$D$34=""),"Must Complete 'Enrollment Projection' Tab",IF('School Information'!$A$13="","Must Complete 'School Information' Tab",ROUND(E70+H70+K70+N70+Q70,0)))</f>
        <v>Must Complete 'Enrollment Projection' Tab</v>
      </c>
      <c r="S70" s="235">
        <v>5053.0</v>
      </c>
      <c r="T70" s="231">
        <v>5397.0</v>
      </c>
      <c r="U70" s="236" t="str">
        <f>IF(OR('School Information'!$A$10="",'School Information'!$B$10=""),"Must Complete 'School Information' Tab",IF('School Information'!$B$10="No",$T70*C70,IF(AND('School Information'!$B$10="Yes",'School Information'!$A$10=$B70),$S70*C70,$T70*C70)))</f>
        <v>Must Complete 'School Information' Tab</v>
      </c>
      <c r="V70" s="237">
        <v>242.0</v>
      </c>
      <c r="W70" s="237">
        <f>IF('Enrollment Projection'!$D$31&gt;0,$C70*V70,0)</f>
        <v>0</v>
      </c>
      <c r="X70" s="237">
        <v>9.0</v>
      </c>
      <c r="Y70" s="236" t="str">
        <f>IF('Enrollment Projection'!$D$32="","Must Complete 'Enrollment Projection' Tab",IF('Enrollment Projection'!$D$32="Yes",$C70*X70,0))</f>
        <v>Must Complete 'Enrollment Projection' Tab</v>
      </c>
      <c r="Z70" s="237">
        <v>4.0</v>
      </c>
      <c r="AA70" s="236" t="str">
        <f>IF('Enrollment Projection'!$D$34="","Must Complete 'Enrollment Projection' Tab",IF(AND('Enrollment Projection'!$D$34&gt;0,SUM('Enrollment Projection'!$B$17:$D$20)&gt;0),$C70*Z70,0))</f>
        <v>Must Complete 'Enrollment Projection' Tab</v>
      </c>
      <c r="AB70" s="237">
        <v>782.0</v>
      </c>
      <c r="AC70" s="236" t="str">
        <f>IF('Enrollment Projection'!$D$38="","Must Complete 'Enrollment Projection' Tab",IF('Enrollment Projection'!$D$38&gt;=0.4,$C70*AB70,0))</f>
        <v>Must Complete 'Enrollment Projection' Tab</v>
      </c>
      <c r="AD70" s="237">
        <v>65.0</v>
      </c>
      <c r="AE70" s="237">
        <f t="shared" si="3"/>
        <v>0</v>
      </c>
      <c r="AF70" s="233">
        <f>$C70*'Enrollment Projection'!$D$37</f>
        <v>0</v>
      </c>
      <c r="AG70" s="237">
        <v>126.0</v>
      </c>
      <c r="AH70" s="236" t="str">
        <f>IF('Enrollment Projection'!$D$37="","Must Complete 'Enrollment Projection' Tab",AF70*AG70)</f>
        <v>Must Complete 'Enrollment Projection' Tab</v>
      </c>
      <c r="AI70" s="285"/>
    </row>
    <row r="71" ht="25.5" customHeight="1">
      <c r="A71" s="278">
        <v>66.0</v>
      </c>
      <c r="B71" s="209" t="s">
        <v>304</v>
      </c>
      <c r="C71" s="210"/>
      <c r="D71" s="211">
        <v>4904.538751051887</v>
      </c>
      <c r="E71" s="212">
        <f t="shared" si="2"/>
        <v>0</v>
      </c>
      <c r="F71" s="213">
        <f>$C71*'Enrollment Projection'!$D$30</f>
        <v>0</v>
      </c>
      <c r="G71" s="211">
        <v>624.5364242520898</v>
      </c>
      <c r="H71" s="214" t="str">
        <f>IF('Enrollment Projection'!$D$30="","Must Complete 'Enrollment Projection' Tab",F71*G71)</f>
        <v>Must Complete 'Enrollment Projection' Tab</v>
      </c>
      <c r="I71" s="213">
        <f>$C71*'Enrollment Projection'!$D$34</f>
        <v>0</v>
      </c>
      <c r="J71" s="211">
        <v>170.3281157051154</v>
      </c>
      <c r="K71" s="214" t="str">
        <f>IF('Enrollment Projection'!$D$34="","Must Complete 'Enrollment Projection' Tab",I71*J71)</f>
        <v>Must Complete 'Enrollment Projection' Tab</v>
      </c>
      <c r="L71" s="213">
        <f>$C71*'Enrollment Projection'!$D$31</f>
        <v>0</v>
      </c>
      <c r="M71" s="211">
        <v>4258.202892627885</v>
      </c>
      <c r="N71" s="214" t="str">
        <f>IF('Enrollment Projection'!$D$31="","Must Complete 'Enrollment Projection' Tab",L71*M71)</f>
        <v>Must Complete 'Enrollment Projection' Tab</v>
      </c>
      <c r="O71" s="213">
        <f>$C71*'Enrollment Projection'!$D$33</f>
        <v>0</v>
      </c>
      <c r="P71" s="211">
        <v>1703.2811570511542</v>
      </c>
      <c r="Q71" s="214" t="str">
        <f>IF('Enrollment Projection'!$D$33="","Must Complete 'Enrollment Projection' Tab",O71*P71)</f>
        <v>Must Complete 'Enrollment Projection' Tab</v>
      </c>
      <c r="R71" s="214" t="str">
        <f>IF(OR('Enrollment Projection'!$D$30="",'Enrollment Projection'!$D$31="",'Enrollment Projection'!$D$33="",'Enrollment Projection'!$D$34=""),"Must Complete 'Enrollment Projection' Tab",IF('School Information'!$A$13="","Must Complete 'School Information' Tab",ROUND(E71+H71+K71+N71+Q71,0)))</f>
        <v>Must Complete 'Enrollment Projection' Tab</v>
      </c>
      <c r="S71" s="215">
        <v>5609.0</v>
      </c>
      <c r="T71" s="211">
        <v>5609.0</v>
      </c>
      <c r="U71" s="216" t="str">
        <f>IF(OR('School Information'!$A$10="",'School Information'!$B$10=""),"Must Complete 'School Information' Tab",IF('School Information'!$B$10="No",$T71*C71,IF(AND('School Information'!$B$10="Yes",'School Information'!$A$10=$B71),$S71*C71,$T71*C71)))</f>
        <v>Must Complete 'School Information' Tab</v>
      </c>
      <c r="V71" s="217">
        <v>270.0</v>
      </c>
      <c r="W71" s="217">
        <f>IF('Enrollment Projection'!$D$31&gt;0,$C71*V71,0)</f>
        <v>0</v>
      </c>
      <c r="X71" s="217">
        <v>12.0</v>
      </c>
      <c r="Y71" s="216" t="str">
        <f>IF('Enrollment Projection'!$D$32="","Must Complete 'Enrollment Projection' Tab",IF('Enrollment Projection'!$D$32="Yes",$C71*X71,0))</f>
        <v>Must Complete 'Enrollment Projection' Tab</v>
      </c>
      <c r="Z71" s="217">
        <v>27.0</v>
      </c>
      <c r="AA71" s="216" t="str">
        <f>IF('Enrollment Projection'!$D$34="","Must Complete 'Enrollment Projection' Tab",IF(AND('Enrollment Projection'!$D$34&gt;0,SUM('Enrollment Projection'!$B$17:$D$20)&gt;0),$C71*Z71,0))</f>
        <v>Must Complete 'Enrollment Projection' Tab</v>
      </c>
      <c r="AB71" s="217">
        <v>816.0</v>
      </c>
      <c r="AC71" s="216" t="str">
        <f>IF('Enrollment Projection'!$D$38="","Must Complete 'Enrollment Projection' Tab",IF('Enrollment Projection'!$D$38&gt;=0.4,$C71*AB71,0))</f>
        <v>Must Complete 'Enrollment Projection' Tab</v>
      </c>
      <c r="AD71" s="217">
        <v>71.0</v>
      </c>
      <c r="AE71" s="217">
        <f t="shared" si="3"/>
        <v>0</v>
      </c>
      <c r="AF71" s="213">
        <f>$C71*'Enrollment Projection'!$D$37</f>
        <v>0</v>
      </c>
      <c r="AG71" s="217">
        <v>126.0</v>
      </c>
      <c r="AH71" s="216" t="str">
        <f>IF('Enrollment Projection'!$D$37="","Must Complete 'Enrollment Projection' Tab",AF71*AG71)</f>
        <v>Must Complete 'Enrollment Projection' Tab</v>
      </c>
      <c r="AI71" s="285"/>
    </row>
    <row r="72" ht="25.5" customHeight="1">
      <c r="A72" s="279">
        <v>67.0</v>
      </c>
      <c r="B72" s="219" t="s">
        <v>305</v>
      </c>
      <c r="C72" s="220"/>
      <c r="D72" s="221">
        <v>5041.960111117395</v>
      </c>
      <c r="E72" s="222">
        <f t="shared" si="2"/>
        <v>0</v>
      </c>
      <c r="F72" s="223">
        <f>$C72*'Enrollment Projection'!$D$30</f>
        <v>0</v>
      </c>
      <c r="G72" s="221">
        <v>669.168179291724</v>
      </c>
      <c r="H72" s="224" t="str">
        <f>IF('Enrollment Projection'!$D$30="","Must Complete 'Enrollment Projection' Tab",F72*G72)</f>
        <v>Must Complete 'Enrollment Projection' Tab</v>
      </c>
      <c r="I72" s="223">
        <f>$C72*'Enrollment Projection'!$D$34</f>
        <v>0</v>
      </c>
      <c r="J72" s="221">
        <v>182.50041253410652</v>
      </c>
      <c r="K72" s="224" t="str">
        <f>IF('Enrollment Projection'!$D$34="","Must Complete 'Enrollment Projection' Tab",I72*J72)</f>
        <v>Must Complete 'Enrollment Projection' Tab</v>
      </c>
      <c r="L72" s="223">
        <f>$C72*'Enrollment Projection'!$D$31</f>
        <v>0</v>
      </c>
      <c r="M72" s="221">
        <v>4562.510313352664</v>
      </c>
      <c r="N72" s="224" t="str">
        <f>IF('Enrollment Projection'!$D$31="","Must Complete 'Enrollment Projection' Tab",L72*M72)</f>
        <v>Must Complete 'Enrollment Projection' Tab</v>
      </c>
      <c r="O72" s="223">
        <f>$C72*'Enrollment Projection'!$D$33</f>
        <v>0</v>
      </c>
      <c r="P72" s="221">
        <v>1825.004125341065</v>
      </c>
      <c r="Q72" s="224" t="str">
        <f>IF('Enrollment Projection'!$D$33="","Must Complete 'Enrollment Projection' Tab",O72*P72)</f>
        <v>Must Complete 'Enrollment Projection' Tab</v>
      </c>
      <c r="R72" s="224" t="str">
        <f>IF(OR('Enrollment Projection'!$D$30="",'Enrollment Projection'!$D$31="",'Enrollment Projection'!$D$33="",'Enrollment Projection'!$D$34=""),"Must Complete 'Enrollment Projection' Tab",IF('School Information'!$A$13="","Must Complete 'School Information' Tab",ROUND(E72+H72+K72+N72+Q72,0)))</f>
        <v>Must Complete 'Enrollment Projection' Tab</v>
      </c>
      <c r="S72" s="225">
        <v>4355.0</v>
      </c>
      <c r="T72" s="221">
        <v>4355.0</v>
      </c>
      <c r="U72" s="226" t="str">
        <f>IF(OR('School Information'!$A$10="",'School Information'!$B$10=""),"Must Complete 'School Information' Tab",IF('School Information'!$B$10="No",$T72*C72,IF(AND('School Information'!$B$10="Yes",'School Information'!$A$10=$B72),$S72*C72,$T72*C72)))</f>
        <v>Must Complete 'School Information' Tab</v>
      </c>
      <c r="V72" s="227">
        <v>175.0</v>
      </c>
      <c r="W72" s="227">
        <f>IF('Enrollment Projection'!$D$31&gt;0,$C72*V72,0)</f>
        <v>0</v>
      </c>
      <c r="X72" s="227">
        <v>2.0</v>
      </c>
      <c r="Y72" s="226" t="str">
        <f>IF('Enrollment Projection'!$D$32="","Must Complete 'Enrollment Projection' Tab",IF('Enrollment Projection'!$D$32="Yes",$C72*X72,0))</f>
        <v>Must Complete 'Enrollment Projection' Tab</v>
      </c>
      <c r="Z72" s="227">
        <v>4.0</v>
      </c>
      <c r="AA72" s="226" t="str">
        <f>IF('Enrollment Projection'!$D$34="","Must Complete 'Enrollment Projection' Tab",IF(AND('Enrollment Projection'!$D$34&gt;0,SUM('Enrollment Projection'!$B$17:$D$20)&gt;0),$C72*Z72,0))</f>
        <v>Must Complete 'Enrollment Projection' Tab</v>
      </c>
      <c r="AB72" s="227">
        <v>166.0</v>
      </c>
      <c r="AC72" s="226" t="str">
        <f>IF('Enrollment Projection'!$D$38="","Must Complete 'Enrollment Projection' Tab",IF('Enrollment Projection'!$D$38&gt;=0.4,$C72*AB72,0))</f>
        <v>Must Complete 'Enrollment Projection' Tab</v>
      </c>
      <c r="AD72" s="227">
        <v>49.0</v>
      </c>
      <c r="AE72" s="227">
        <f t="shared" si="3"/>
        <v>0</v>
      </c>
      <c r="AF72" s="223">
        <f>$C72*'Enrollment Projection'!$D$37</f>
        <v>0</v>
      </c>
      <c r="AG72" s="227">
        <v>126.0</v>
      </c>
      <c r="AH72" s="226" t="str">
        <f>IF('Enrollment Projection'!$D$37="","Must Complete 'Enrollment Projection' Tab",AF72*AG72)</f>
        <v>Must Complete 'Enrollment Projection' Tab</v>
      </c>
      <c r="AI72" s="285"/>
    </row>
    <row r="73" ht="25.5" customHeight="1">
      <c r="A73" s="279">
        <v>68.0</v>
      </c>
      <c r="B73" s="219" t="s">
        <v>306</v>
      </c>
      <c r="C73" s="220"/>
      <c r="D73" s="221">
        <v>5354.621103680676</v>
      </c>
      <c r="E73" s="222">
        <f t="shared" si="2"/>
        <v>0</v>
      </c>
      <c r="F73" s="223">
        <f>$C73*'Enrollment Projection'!$D$30</f>
        <v>0</v>
      </c>
      <c r="G73" s="221">
        <v>680.9537584011466</v>
      </c>
      <c r="H73" s="224" t="str">
        <f>IF('Enrollment Projection'!$D$30="","Must Complete 'Enrollment Projection' Tab",F73*G73)</f>
        <v>Must Complete 'Enrollment Projection' Tab</v>
      </c>
      <c r="I73" s="223">
        <f>$C73*'Enrollment Projection'!$D$34</f>
        <v>0</v>
      </c>
      <c r="J73" s="221">
        <v>185.71466138213088</v>
      </c>
      <c r="K73" s="224" t="str">
        <f>IF('Enrollment Projection'!$D$34="","Must Complete 'Enrollment Projection' Tab",I73*J73)</f>
        <v>Must Complete 'Enrollment Projection' Tab</v>
      </c>
      <c r="L73" s="223">
        <f>$C73*'Enrollment Projection'!$D$31</f>
        <v>0</v>
      </c>
      <c r="M73" s="221">
        <v>4642.866534553272</v>
      </c>
      <c r="N73" s="224" t="str">
        <f>IF('Enrollment Projection'!$D$31="","Must Complete 'Enrollment Projection' Tab",L73*M73)</f>
        <v>Must Complete 'Enrollment Projection' Tab</v>
      </c>
      <c r="O73" s="223">
        <f>$C73*'Enrollment Projection'!$D$33</f>
        <v>0</v>
      </c>
      <c r="P73" s="221">
        <v>1857.1466138213086</v>
      </c>
      <c r="Q73" s="224" t="str">
        <f>IF('Enrollment Projection'!$D$33="","Must Complete 'Enrollment Projection' Tab",O73*P73)</f>
        <v>Must Complete 'Enrollment Projection' Tab</v>
      </c>
      <c r="R73" s="224" t="str">
        <f>IF(OR('Enrollment Projection'!$D$30="",'Enrollment Projection'!$D$31="",'Enrollment Projection'!$D$33="",'Enrollment Projection'!$D$34=""),"Must Complete 'Enrollment Projection' Tab",IF('School Information'!$A$13="","Must Complete 'School Information' Tab",ROUND(E73+H73+K73+N73+Q73,0)))</f>
        <v>Must Complete 'Enrollment Projection' Tab</v>
      </c>
      <c r="S73" s="225">
        <v>4275.0</v>
      </c>
      <c r="T73" s="221">
        <v>4275.0</v>
      </c>
      <c r="U73" s="226" t="str">
        <f>IF(OR('School Information'!$A$10="",'School Information'!$B$10=""),"Must Complete 'School Information' Tab",IF('School Information'!$B$10="No",$T73*C73,IF(AND('School Information'!$B$10="Yes",'School Information'!$A$10=$B73),$S73*C73,$T73*C73)))</f>
        <v>Must Complete 'School Information' Tab</v>
      </c>
      <c r="V73" s="227">
        <v>254.0</v>
      </c>
      <c r="W73" s="227">
        <f>IF('Enrollment Projection'!$D$31&gt;0,$C73*V73,0)</f>
        <v>0</v>
      </c>
      <c r="X73" s="227">
        <v>6.0</v>
      </c>
      <c r="Y73" s="226" t="str">
        <f>IF('Enrollment Projection'!$D$32="","Must Complete 'Enrollment Projection' Tab",IF('Enrollment Projection'!$D$32="Yes",$C73*X73,0))</f>
        <v>Must Complete 'Enrollment Projection' Tab</v>
      </c>
      <c r="Z73" s="227">
        <v>41.0</v>
      </c>
      <c r="AA73" s="226" t="str">
        <f>IF('Enrollment Projection'!$D$34="","Must Complete 'Enrollment Projection' Tab",IF(AND('Enrollment Projection'!$D$34&gt;0,SUM('Enrollment Projection'!$B$17:$D$20)&gt;0),$C73*Z73,0))</f>
        <v>Must Complete 'Enrollment Projection' Tab</v>
      </c>
      <c r="AB73" s="227">
        <v>937.0</v>
      </c>
      <c r="AC73" s="226" t="str">
        <f>IF('Enrollment Projection'!$D$38="","Must Complete 'Enrollment Projection' Tab",IF('Enrollment Projection'!$D$38&gt;=0.4,$C73*AB73,0))</f>
        <v>Must Complete 'Enrollment Projection' Tab</v>
      </c>
      <c r="AD73" s="227">
        <v>79.0</v>
      </c>
      <c r="AE73" s="227">
        <f t="shared" si="3"/>
        <v>0</v>
      </c>
      <c r="AF73" s="223">
        <f>$C73*'Enrollment Projection'!$D$37</f>
        <v>0</v>
      </c>
      <c r="AG73" s="227">
        <v>126.0</v>
      </c>
      <c r="AH73" s="226" t="str">
        <f>IF('Enrollment Projection'!$D$37="","Must Complete 'Enrollment Projection' Tab",AF73*AG73)</f>
        <v>Must Complete 'Enrollment Projection' Tab</v>
      </c>
      <c r="AI73" s="285"/>
    </row>
    <row r="74" ht="25.5" customHeight="1">
      <c r="A74" s="279">
        <v>69.0</v>
      </c>
      <c r="B74" s="219" t="s">
        <v>307</v>
      </c>
      <c r="C74" s="220"/>
      <c r="D74" s="238">
        <v>5460.4643958485085</v>
      </c>
      <c r="E74" s="222">
        <f t="shared" si="2"/>
        <v>0</v>
      </c>
      <c r="F74" s="223">
        <f>$C74*'Enrollment Projection'!$D$30</f>
        <v>0</v>
      </c>
      <c r="G74" s="238">
        <v>717.005936882422</v>
      </c>
      <c r="H74" s="224" t="str">
        <f>IF('Enrollment Projection'!$D$30="","Must Complete 'Enrollment Projection' Tab",F74*G74)</f>
        <v>Must Complete 'Enrollment Projection' Tab</v>
      </c>
      <c r="I74" s="223">
        <f>$C74*'Enrollment Projection'!$D$34</f>
        <v>0</v>
      </c>
      <c r="J74" s="238">
        <v>195.54707369520594</v>
      </c>
      <c r="K74" s="224" t="str">
        <f>IF('Enrollment Projection'!$D$34="","Must Complete 'Enrollment Projection' Tab",I74*J74)</f>
        <v>Must Complete 'Enrollment Projection' Tab</v>
      </c>
      <c r="L74" s="223">
        <f>$C74*'Enrollment Projection'!$D$31</f>
        <v>0</v>
      </c>
      <c r="M74" s="238">
        <v>4888.6768423801495</v>
      </c>
      <c r="N74" s="224" t="str">
        <f>IF('Enrollment Projection'!$D$31="","Must Complete 'Enrollment Projection' Tab",L74*M74)</f>
        <v>Must Complete 'Enrollment Projection' Tab</v>
      </c>
      <c r="O74" s="223">
        <f>$C74*'Enrollment Projection'!$D$33</f>
        <v>0</v>
      </c>
      <c r="P74" s="238">
        <v>1955.4707369520597</v>
      </c>
      <c r="Q74" s="224" t="str">
        <f>IF('Enrollment Projection'!$D$33="","Must Complete 'Enrollment Projection' Tab",O74*P74)</f>
        <v>Must Complete 'Enrollment Projection' Tab</v>
      </c>
      <c r="R74" s="224" t="str">
        <f>IF(OR('Enrollment Projection'!$D$30="",'Enrollment Projection'!$D$31="",'Enrollment Projection'!$D$33="",'Enrollment Projection'!$D$34=""),"Must Complete 'Enrollment Projection' Tab",IF('School Information'!$A$13="","Must Complete 'School Information' Tab",ROUND(E74+H74+K74+N74+Q74,0)))</f>
        <v>Must Complete 'Enrollment Projection' Tab</v>
      </c>
      <c r="S74" s="239">
        <v>3546.0</v>
      </c>
      <c r="T74" s="238">
        <v>4961.0</v>
      </c>
      <c r="U74" s="226" t="str">
        <f>IF(OR('School Information'!$A$10="",'School Information'!$B$10=""),"Must Complete 'School Information' Tab",IF('School Information'!$B$10="No",$T74*C74,IF(AND('School Information'!$B$10="Yes",'School Information'!$A$10=$B74),$S74*C74,$T74*C74)))</f>
        <v>Must Complete 'School Information' Tab</v>
      </c>
      <c r="V74" s="227">
        <v>177.0</v>
      </c>
      <c r="W74" s="227">
        <f>IF('Enrollment Projection'!$D$31&gt;0,$C74*V74,0)</f>
        <v>0</v>
      </c>
      <c r="X74" s="227">
        <v>2.0</v>
      </c>
      <c r="Y74" s="226" t="str">
        <f>IF('Enrollment Projection'!$D$32="","Must Complete 'Enrollment Projection' Tab",IF('Enrollment Projection'!$D$32="Yes",$C74*X74,0))</f>
        <v>Must Complete 'Enrollment Projection' Tab</v>
      </c>
      <c r="Z74" s="227">
        <v>2.0</v>
      </c>
      <c r="AA74" s="226" t="str">
        <f>IF('Enrollment Projection'!$D$34="","Must Complete 'Enrollment Projection' Tab",IF(AND('Enrollment Projection'!$D$34&gt;0,SUM('Enrollment Projection'!$B$17:$D$20)&gt;0),$C74*Z74,0))</f>
        <v>Must Complete 'Enrollment Projection' Tab</v>
      </c>
      <c r="AB74" s="227">
        <v>115.0</v>
      </c>
      <c r="AC74" s="226" t="str">
        <f>IF('Enrollment Projection'!$D$38="","Must Complete 'Enrollment Projection' Tab",IF('Enrollment Projection'!$D$38&gt;=0.4,$C74*AB74,0))</f>
        <v>Must Complete 'Enrollment Projection' Tab</v>
      </c>
      <c r="AD74" s="227">
        <v>39.0</v>
      </c>
      <c r="AE74" s="227">
        <f t="shared" si="3"/>
        <v>0</v>
      </c>
      <c r="AF74" s="223">
        <f>$C74*'Enrollment Projection'!$D$37</f>
        <v>0</v>
      </c>
      <c r="AG74" s="227">
        <v>126.0</v>
      </c>
      <c r="AH74" s="226" t="str">
        <f>IF('Enrollment Projection'!$D$37="","Must Complete 'Enrollment Projection' Tab",AF74*AG74)</f>
        <v>Must Complete 'Enrollment Projection' Tab</v>
      </c>
      <c r="AI74" s="285"/>
    </row>
    <row r="75" ht="51.75" customHeight="1">
      <c r="A75" s="240" t="s">
        <v>308</v>
      </c>
      <c r="B75" s="241"/>
      <c r="C75" s="242">
        <f>IF(SUM(C6:C74)='Enrollment Projection'!$D$24,SUM(C6:C74),CONCATENATE(SUM(C6:C74)," Does Not Agree to 'Enrollment Projection' Tab"))</f>
        <v>0</v>
      </c>
      <c r="D75" s="243"/>
      <c r="E75" s="244">
        <f t="shared" ref="E75:F75" si="4">SUM(E6:E74)</f>
        <v>0</v>
      </c>
      <c r="F75" s="245">
        <f t="shared" si="4"/>
        <v>0</v>
      </c>
      <c r="G75" s="243"/>
      <c r="H75" s="246" t="str">
        <f>IF('Enrollment Projection'!$D$30="","Must Complete 'Enrollment Projection' Tab",SUM(H6:H74))</f>
        <v>Must Complete 'Enrollment Projection' Tab</v>
      </c>
      <c r="I75" s="247">
        <f>SUM(I6:I74)</f>
        <v>0</v>
      </c>
      <c r="J75" s="243"/>
      <c r="K75" s="246" t="str">
        <f>IF('Enrollment Projection'!$D$34="","Must Complete 'Enrollment Projection' Tab",SUM(K6:K74))</f>
        <v>Must Complete 'Enrollment Projection' Tab</v>
      </c>
      <c r="L75" s="245">
        <f>SUM(L6:L74)</f>
        <v>0</v>
      </c>
      <c r="M75" s="243"/>
      <c r="N75" s="246" t="str">
        <f>IF('Enrollment Projection'!$D$31="","Must Complete 'Enrollment Projection' Tab",SUM(N6:N74))</f>
        <v>Must Complete 'Enrollment Projection' Tab</v>
      </c>
      <c r="O75" s="245">
        <f>SUM(O6:O74)</f>
        <v>0</v>
      </c>
      <c r="P75" s="243"/>
      <c r="Q75" s="246" t="str">
        <f>IF('Enrollment Projection'!$D$33="","Must Complete 'Enrollment Projection' Tab",SUM(Q6:Q74))</f>
        <v>Must Complete 'Enrollment Projection' Tab</v>
      </c>
      <c r="R75" s="246" t="str">
        <f>IF(OR('Enrollment Projection'!$D$30="",'Enrollment Projection'!$D$31="",'Enrollment Projection'!$D$33="",'Enrollment Projection'!$D$34=""),"Must Complete 'Enrollment Projection' Tab",IF('School Information'!$A$13="","Must Complete 'School Information' Tab",IF($C$75='Enrollment Projection'!$D$24,SUM(R6:R74),"Enrollment must agree to 'Enrollment Projection' Tab")))</f>
        <v>Must Complete 'Enrollment Projection' Tab</v>
      </c>
      <c r="S75" s="243"/>
      <c r="T75" s="243"/>
      <c r="U75" s="246" t="str">
        <f>IF(OR('School Information'!$A$10="",'School Information'!$B$10=""),"Must Complete 'School Information' Tab",IF($C$75='Enrollment Projection'!$D$24,SUM(U6:U74),"Enrollment must agree to 'Enrollment Projection' Tab"))</f>
        <v>Must Complete 'School Information' Tab</v>
      </c>
      <c r="V75" s="243"/>
      <c r="W75" s="244">
        <f>SUM(W6:W74)</f>
        <v>0</v>
      </c>
      <c r="X75" s="246"/>
      <c r="Y75" s="244" t="str">
        <f>IF('Enrollment Projection'!$D$32="","Must Complete 'Enrollment Projection' Tab",SUM(Y6:Y74))</f>
        <v>Must Complete 'Enrollment Projection' Tab</v>
      </c>
      <c r="Z75" s="246"/>
      <c r="AA75" s="244" t="str">
        <f>IF('Enrollment Projection'!$D$34="","Must Complete 'Enrollment Projection' Tab",IF(SUM(AA6:AA74)&lt;15000,0,SUM(AA6:AA74)))</f>
        <v>Must Complete 'Enrollment Projection' Tab</v>
      </c>
      <c r="AB75" s="246"/>
      <c r="AC75" s="244" t="str">
        <f>IF('Enrollment Projection'!$D$38="","Must Complete 'Enrollment Projection' Tab",SUM(AC6:AC74))</f>
        <v>Must Complete 'Enrollment Projection' Tab</v>
      </c>
      <c r="AD75" s="246"/>
      <c r="AE75" s="244">
        <f t="shared" ref="AE75:AF75" si="5">SUM(AE6:AE74)</f>
        <v>0</v>
      </c>
      <c r="AF75" s="242">
        <f t="shared" si="5"/>
        <v>0</v>
      </c>
      <c r="AG75" s="246"/>
      <c r="AH75" s="244" t="str">
        <f>IF('Enrollment Projection'!$D$37="","Must Complete 'Enrollment Projection' Tab",IF(SUM(AH6:AH74)&lt;10000,0,SUM(AH6:AH74)))</f>
        <v>Must Complete 'Enrollment Projection' Tab</v>
      </c>
      <c r="AI75" s="285"/>
    </row>
    <row r="76" ht="53.25" customHeight="1">
      <c r="A76" s="249" t="str">
        <f>IF('School Information'!$A$13="","Must Complete 'School Information' Tab",IF('School Information'!$A$13="Yes","Virtual Charter Schools Receive 90% per Charter Law",""))</f>
        <v>Must Complete 'School Information' Tab</v>
      </c>
      <c r="B76" s="250"/>
      <c r="C76" s="251"/>
      <c r="D76" s="251"/>
      <c r="E76" s="251"/>
      <c r="F76" s="251"/>
      <c r="G76" s="251"/>
      <c r="H76" s="251"/>
      <c r="I76" s="251"/>
      <c r="J76" s="251"/>
      <c r="K76" s="251"/>
      <c r="L76" s="251"/>
      <c r="M76" s="251"/>
      <c r="N76" s="251"/>
      <c r="O76" s="251"/>
      <c r="P76" s="251"/>
      <c r="Q76" s="251"/>
      <c r="R76" s="246" t="str">
        <f>IF(OR('Enrollment Projection'!$D$30="",'Enrollment Projection'!$D$31="",'Enrollment Projection'!$D$33="",'Enrollment Projection'!$D$34=""),"Must Complete 'Enrollment Projection' Tab",IF('School Information'!$A$13="","Must Complete 'School Information' Tab",IF('School Information'!$A$13="No","",IF(AND($C75='Enrollment Projection'!$D$24,'School Information'!$A$13="Yes"),ROUND(SUM(R6:R74)*0.9,0),"Enrollment must agree to 'Enrollment Projection' Tab"))))</f>
        <v>Must Complete 'Enrollment Projection' Tab</v>
      </c>
      <c r="S76" s="251"/>
      <c r="T76" s="251"/>
      <c r="U76" s="246" t="str">
        <f>IF(OR('School Information'!$A$10="",'School Information'!$B$10=""),"Must Complete 'School Information' Tab",IF('School Information'!$A$13="No","",IF(AND($C75='Enrollment Projection'!$D$24,'School Information'!$A$13="Yes"),ROUND(SUM(U6:U74)*0.9,0),"Enrollment must agree to 'Enrollment Projection' Tab")))</f>
        <v>Must Complete 'School Information' Tab</v>
      </c>
      <c r="V76" s="251"/>
      <c r="W76" s="251"/>
      <c r="X76" s="251"/>
      <c r="Y76" s="251"/>
      <c r="Z76" s="251"/>
      <c r="AA76" s="251"/>
      <c r="AB76" s="251"/>
      <c r="AC76" s="251"/>
      <c r="AD76" s="251"/>
      <c r="AE76" s="251"/>
      <c r="AF76" s="251"/>
      <c r="AG76" s="251"/>
      <c r="AH76" s="251"/>
      <c r="AI76" s="251"/>
    </row>
    <row r="77" ht="12.7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row>
    <row r="78" ht="12.7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row>
    <row r="79" ht="12.7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row>
    <row r="80" ht="12.75"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row>
    <row r="81" ht="12.75"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row>
    <row r="82" ht="12.75"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row>
    <row r="83" ht="12.75"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row>
    <row r="84" ht="12.7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row>
    <row r="85" ht="12.7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row>
    <row r="86" ht="12.75"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row>
    <row r="87" ht="12.75" customHeight="1">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row>
    <row r="88" ht="12.75" customHeight="1">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row>
    <row r="89" ht="12.75" customHeight="1">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row>
    <row r="90" ht="12.75" customHeight="1">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row>
    <row r="91" ht="12.75"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row>
    <row r="92" ht="12.75" customHeight="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row>
    <row r="93" ht="12.75" customHeight="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row>
    <row r="94" ht="12.75" customHeight="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row>
    <row r="95" ht="12.75" customHeight="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row>
    <row r="96" ht="12.75" customHeight="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row>
    <row r="97" ht="12.75" customHeight="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row>
    <row r="98" ht="12.7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row>
    <row r="99" ht="12.7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row>
    <row r="100" ht="12.7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row>
    <row r="101" ht="12.75" customHeight="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row>
    <row r="102" ht="12.7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row>
    <row r="103" ht="12.75" customHeight="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row>
    <row r="104" ht="12.75" customHeight="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row>
    <row r="105" ht="12.75" customHeight="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row>
    <row r="106" ht="12.75"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row>
    <row r="107" ht="12.75" customHeight="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row>
    <row r="108" ht="12.75" customHeight="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row>
    <row r="109" ht="12.75" customHeight="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row>
    <row r="110" ht="12.75" customHeight="1">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row>
    <row r="111" ht="12.75" customHeight="1">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row>
    <row r="112" ht="12.75" customHeight="1">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row>
    <row r="113" ht="12.75" customHeight="1">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row>
    <row r="114" ht="12.75" customHeight="1">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row>
    <row r="115" ht="12.75" customHeight="1">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row>
    <row r="116" ht="12.75" customHeight="1">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row>
    <row r="117" ht="12.75" customHeight="1">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row>
    <row r="118" ht="12.75" customHeight="1">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row>
    <row r="119" ht="12.75" customHeight="1">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row>
    <row r="120" ht="12.75" customHeight="1">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row>
    <row r="121" ht="12.75" customHeight="1">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row>
    <row r="122" ht="12.75" customHeight="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row>
    <row r="123" ht="12.75" customHeight="1">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row>
    <row r="124" ht="12.75" customHeight="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row>
    <row r="125" ht="12.75" customHeight="1">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row>
    <row r="126" ht="12.75" customHeight="1">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row>
    <row r="127" ht="12.75" customHeight="1">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row>
    <row r="128" ht="12.75" customHeight="1">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row>
    <row r="129" ht="12.75" customHeight="1">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row>
    <row r="130" ht="12.75" customHeight="1">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row>
    <row r="131" ht="12.75" customHeight="1">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row>
    <row r="132" ht="12.75" customHeight="1">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row>
    <row r="133" ht="12.75" customHeight="1">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row>
    <row r="134" ht="12.75" customHeight="1">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row>
    <row r="135" ht="12.75" customHeight="1">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row>
    <row r="136" ht="12.75" customHeight="1">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row>
    <row r="137" ht="12.75" customHeight="1">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row>
    <row r="138" ht="12.75" customHeight="1">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row>
    <row r="139" ht="12.75" customHeight="1">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row>
    <row r="140" ht="12.75" customHeight="1">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row>
    <row r="141" ht="12.75" customHeight="1">
      <c r="A141" s="28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row>
    <row r="142" ht="12.75" customHeight="1">
      <c r="A142" s="281"/>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1"/>
    </row>
    <row r="143" ht="12.75" customHeight="1">
      <c r="A143" s="281"/>
      <c r="B143" s="281"/>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row>
    <row r="144" ht="12.75" customHeight="1">
      <c r="A144" s="281"/>
      <c r="B144" s="281"/>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row>
    <row r="145" ht="12.75" customHeight="1">
      <c r="A145" s="281"/>
      <c r="B145" s="281"/>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row>
    <row r="146" ht="12.75" customHeight="1">
      <c r="A146" s="281"/>
      <c r="B146" s="281"/>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row>
    <row r="147" ht="12.75" customHeight="1">
      <c r="A147" s="281"/>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row>
    <row r="148" ht="12.75" customHeight="1">
      <c r="A148" s="281"/>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1"/>
    </row>
    <row r="149" ht="12.75" customHeight="1">
      <c r="A149" s="281"/>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row>
    <row r="150" ht="12.75" customHeight="1">
      <c r="A150" s="281"/>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row>
    <row r="151" ht="12.75" customHeight="1">
      <c r="A151" s="281"/>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281"/>
    </row>
    <row r="152" ht="12.75" customHeight="1">
      <c r="A152" s="281"/>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row>
    <row r="153" ht="12.75" customHeight="1">
      <c r="A153" s="281"/>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row>
    <row r="154" ht="12.75" customHeight="1">
      <c r="A154" s="281"/>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row>
    <row r="155" ht="12.75" customHeight="1">
      <c r="A155" s="281"/>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row>
    <row r="156" ht="12.75" customHeight="1">
      <c r="A156" s="281"/>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row>
    <row r="157" ht="12.75" customHeight="1">
      <c r="A157" s="281"/>
      <c r="B157" s="281"/>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row>
    <row r="158" ht="12.75" customHeight="1">
      <c r="A158" s="281"/>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row>
    <row r="159" ht="12.75" customHeight="1">
      <c r="A159" s="281"/>
      <c r="B159" s="281"/>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row>
    <row r="160" ht="12.75" customHeight="1">
      <c r="A160" s="281"/>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row>
    <row r="161" ht="12.75" customHeight="1">
      <c r="A161" s="281"/>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row>
    <row r="162" ht="12.75" customHeight="1">
      <c r="A162" s="281"/>
      <c r="B162" s="281"/>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row>
    <row r="163" ht="12.7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row>
    <row r="164" ht="12.75" customHeight="1">
      <c r="A164" s="281"/>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row>
    <row r="165" ht="12.75" customHeight="1">
      <c r="A165" s="281"/>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row>
    <row r="166" ht="12.75" customHeight="1">
      <c r="A166" s="281"/>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row>
    <row r="167" ht="12.75" customHeight="1">
      <c r="A167" s="281"/>
      <c r="B167" s="281"/>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row>
    <row r="168" ht="12.75" customHeight="1">
      <c r="A168" s="281"/>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row>
    <row r="169" ht="12.75" customHeight="1">
      <c r="A169" s="281"/>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row>
    <row r="170" ht="12.75" customHeight="1">
      <c r="A170" s="281"/>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row>
    <row r="171" ht="12.75" customHeight="1">
      <c r="A171" s="281"/>
      <c r="B171" s="281"/>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row>
    <row r="172" ht="12.75" customHeight="1">
      <c r="A172" s="281"/>
      <c r="B172" s="281"/>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row>
    <row r="173" ht="12.75" customHeight="1">
      <c r="A173" s="281"/>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row>
    <row r="174" ht="12.75" customHeight="1">
      <c r="A174" s="281"/>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row>
    <row r="175" ht="12.75" customHeight="1">
      <c r="A175" s="281"/>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row>
    <row r="176" ht="12.75" customHeight="1">
      <c r="A176" s="281"/>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row>
    <row r="177" ht="12.75" customHeight="1">
      <c r="A177" s="281"/>
      <c r="B177" s="281"/>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1"/>
    </row>
    <row r="178" ht="12.75" customHeight="1">
      <c r="A178" s="281"/>
      <c r="B178" s="281"/>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1"/>
    </row>
    <row r="179" ht="12.75" customHeight="1">
      <c r="A179" s="281"/>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row>
    <row r="180" ht="12.75" customHeight="1">
      <c r="A180" s="281"/>
      <c r="B180" s="281"/>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row>
    <row r="181" ht="12.75" customHeight="1">
      <c r="A181" s="281"/>
      <c r="B181" s="281"/>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row>
    <row r="182" ht="12.75" customHeight="1">
      <c r="A182" s="281"/>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row>
    <row r="183" ht="12.75" customHeight="1">
      <c r="A183" s="281"/>
      <c r="B183" s="281"/>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row>
    <row r="184" ht="12.75" customHeight="1">
      <c r="A184" s="281"/>
      <c r="B184" s="281"/>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row>
    <row r="185" ht="12.75" customHeight="1">
      <c r="A185" s="281"/>
      <c r="B185" s="281"/>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row>
    <row r="186" ht="12.75" customHeight="1">
      <c r="A186" s="281"/>
      <c r="B186" s="281"/>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row>
    <row r="187" ht="12.75" customHeight="1">
      <c r="A187" s="281"/>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row>
    <row r="188" ht="12.75" customHeight="1">
      <c r="A188" s="281"/>
      <c r="B188" s="281"/>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row>
    <row r="189" ht="12.75" customHeight="1">
      <c r="A189" s="281"/>
      <c r="B189" s="281"/>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row>
    <row r="190" ht="12.75" customHeight="1">
      <c r="A190" s="281"/>
      <c r="B190" s="281"/>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row>
    <row r="191" ht="12.75" customHeight="1">
      <c r="A191" s="281"/>
      <c r="B191" s="281"/>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row>
    <row r="192" ht="12.75" customHeight="1">
      <c r="A192" s="281"/>
      <c r="B192" s="281"/>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row>
    <row r="193" ht="12.75" customHeight="1">
      <c r="A193" s="281"/>
      <c r="B193" s="281"/>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row>
    <row r="194" ht="12.75" customHeight="1">
      <c r="A194" s="281"/>
      <c r="B194" s="281"/>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row>
    <row r="195" ht="12.75" customHeight="1">
      <c r="A195" s="281"/>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row>
    <row r="196" ht="12.75" customHeight="1">
      <c r="A196" s="281"/>
      <c r="B196" s="281"/>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row>
    <row r="197" ht="12.75" customHeight="1">
      <c r="A197" s="281"/>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row>
    <row r="198" ht="12.75" customHeight="1">
      <c r="A198" s="281"/>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row>
    <row r="199" ht="12.75" customHeight="1">
      <c r="A199" s="281"/>
      <c r="B199" s="281"/>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row>
    <row r="200" ht="12.75" customHeight="1">
      <c r="A200" s="281"/>
      <c r="B200" s="281"/>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row>
    <row r="201" ht="12.75" customHeight="1">
      <c r="A201" s="281"/>
      <c r="B201" s="281"/>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row>
    <row r="202" ht="12.75" customHeight="1">
      <c r="A202" s="281"/>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row>
    <row r="203" ht="12.75" customHeight="1">
      <c r="A203" s="281"/>
      <c r="B203" s="281"/>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row>
    <row r="204" ht="12.75" customHeight="1">
      <c r="A204" s="281"/>
      <c r="B204" s="281"/>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1"/>
    </row>
    <row r="205" ht="12.75" customHeight="1">
      <c r="A205" s="281"/>
      <c r="B205" s="281"/>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1"/>
    </row>
    <row r="206" ht="12.75" customHeight="1">
      <c r="A206" s="281"/>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row>
    <row r="207" ht="12.75" customHeight="1">
      <c r="A207" s="281"/>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row>
    <row r="208" ht="12.75" customHeight="1">
      <c r="A208" s="281"/>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row>
    <row r="209" ht="12.75" customHeight="1">
      <c r="A209" s="281"/>
      <c r="B209" s="281"/>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row>
    <row r="210" ht="12.75" customHeight="1">
      <c r="A210" s="281"/>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row>
    <row r="211" ht="12.75" customHeight="1">
      <c r="A211" s="281"/>
      <c r="B211" s="281"/>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row>
    <row r="212" ht="12.75" customHeight="1">
      <c r="A212" s="281"/>
      <c r="B212" s="281"/>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row>
    <row r="213" ht="12.75" customHeight="1">
      <c r="A213" s="281"/>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row>
    <row r="214" ht="12.75" customHeight="1">
      <c r="A214" s="281"/>
      <c r="B214" s="281"/>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row>
    <row r="215" ht="12.75" customHeight="1">
      <c r="A215" s="281"/>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row>
    <row r="216" ht="12.75" customHeight="1">
      <c r="A216" s="281"/>
      <c r="B216" s="281"/>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1"/>
    </row>
    <row r="217" ht="12.75" customHeight="1">
      <c r="A217" s="281"/>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row>
    <row r="218" ht="12.75" customHeight="1">
      <c r="A218" s="281"/>
      <c r="B218" s="281"/>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row>
    <row r="219" ht="12.75" customHeight="1">
      <c r="A219" s="281"/>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row>
    <row r="220" ht="12.75" customHeight="1">
      <c r="A220" s="281"/>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row>
    <row r="221" ht="12.75" customHeight="1">
      <c r="A221" s="281"/>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row>
    <row r="222" ht="12.75" customHeight="1">
      <c r="A222" s="281"/>
      <c r="B222" s="281"/>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row>
    <row r="223" ht="12.75" customHeight="1">
      <c r="A223" s="281"/>
      <c r="B223" s="281"/>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1"/>
      <c r="AE223" s="281"/>
      <c r="AF223" s="281"/>
      <c r="AG223" s="281"/>
      <c r="AH223" s="281"/>
      <c r="AI223" s="281"/>
    </row>
    <row r="224" ht="12.75" customHeight="1">
      <c r="A224" s="281"/>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row>
    <row r="225" ht="12.75" customHeight="1">
      <c r="A225" s="281"/>
      <c r="B225" s="281"/>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row>
    <row r="226" ht="12.75" customHeight="1">
      <c r="A226" s="281"/>
      <c r="B226" s="281"/>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1"/>
    </row>
    <row r="227" ht="12.75" customHeight="1">
      <c r="A227" s="281"/>
      <c r="B227" s="281"/>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row>
    <row r="228" ht="12.75" customHeight="1">
      <c r="A228" s="281"/>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row>
    <row r="229" ht="12.75" customHeight="1">
      <c r="A229" s="281"/>
      <c r="B229" s="281"/>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row>
    <row r="230" ht="12.75" customHeight="1">
      <c r="A230" s="281"/>
      <c r="B230" s="281"/>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row>
    <row r="231" ht="12.75" customHeight="1">
      <c r="A231" s="281"/>
      <c r="B231" s="281"/>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row>
    <row r="232" ht="12.75" customHeight="1">
      <c r="A232" s="281"/>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row>
    <row r="233" ht="12.75" customHeight="1">
      <c r="A233" s="281"/>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row>
    <row r="234" ht="12.75" customHeight="1">
      <c r="A234" s="281"/>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row>
    <row r="235" ht="12.75" customHeight="1">
      <c r="A235" s="281"/>
      <c r="B235" s="281"/>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row>
    <row r="236" ht="12.75" customHeight="1">
      <c r="A236" s="281"/>
      <c r="B236" s="281"/>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1"/>
      <c r="AE236" s="281"/>
      <c r="AF236" s="281"/>
      <c r="AG236" s="281"/>
      <c r="AH236" s="281"/>
      <c r="AI236" s="281"/>
    </row>
    <row r="237" ht="12.75" customHeight="1">
      <c r="A237" s="281"/>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row>
    <row r="238" ht="12.75" customHeight="1">
      <c r="A238" s="281"/>
      <c r="B238" s="281"/>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row>
    <row r="239" ht="12.75" customHeight="1">
      <c r="A239" s="281"/>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row>
    <row r="240" ht="12.75" customHeight="1">
      <c r="A240" s="281"/>
      <c r="B240" s="281"/>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row>
    <row r="241" ht="12.75" customHeight="1">
      <c r="A241" s="281"/>
      <c r="B241" s="281"/>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row>
    <row r="242" ht="12.75" customHeight="1">
      <c r="A242" s="281"/>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row>
    <row r="243" ht="12.75" customHeight="1">
      <c r="A243" s="281"/>
      <c r="B243" s="281"/>
      <c r="C243" s="281"/>
      <c r="D243" s="281"/>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1"/>
    </row>
    <row r="244" ht="12.75" customHeight="1">
      <c r="A244" s="281"/>
      <c r="B244" s="281"/>
      <c r="C244" s="281"/>
      <c r="D244" s="281"/>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row>
    <row r="245" ht="12.75" customHeight="1">
      <c r="A245" s="281"/>
      <c r="B245" s="281"/>
      <c r="C245" s="281"/>
      <c r="D245" s="281"/>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row>
    <row r="246" ht="12.75" customHeight="1">
      <c r="A246" s="281"/>
      <c r="B246" s="281"/>
      <c r="C246" s="281"/>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row>
    <row r="247" ht="12.75" customHeight="1">
      <c r="A247" s="281"/>
      <c r="B247" s="281"/>
      <c r="C247" s="281"/>
      <c r="D247" s="281"/>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row>
    <row r="248" ht="12.75" customHeight="1">
      <c r="A248" s="281"/>
      <c r="B248" s="281"/>
      <c r="C248" s="281"/>
      <c r="D248" s="281"/>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row>
    <row r="249" ht="12.75" customHeight="1">
      <c r="A249" s="281"/>
      <c r="B249" s="281"/>
      <c r="C249" s="281"/>
      <c r="D249" s="281"/>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row>
    <row r="250" ht="12.75" customHeight="1">
      <c r="A250" s="281"/>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row>
    <row r="251" ht="12.75" customHeight="1">
      <c r="A251" s="281"/>
      <c r="B251" s="281"/>
      <c r="C251" s="281"/>
      <c r="D251" s="281"/>
      <c r="E251" s="281"/>
      <c r="F251" s="281"/>
      <c r="G251" s="281"/>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row>
    <row r="252" ht="12.75" customHeight="1">
      <c r="A252" s="281"/>
      <c r="B252" s="281"/>
      <c r="C252" s="281"/>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1"/>
      <c r="AC252" s="281"/>
      <c r="AD252" s="281"/>
      <c r="AE252" s="281"/>
      <c r="AF252" s="281"/>
      <c r="AG252" s="281"/>
      <c r="AH252" s="281"/>
      <c r="AI252" s="281"/>
    </row>
    <row r="253" ht="12.75" customHeight="1">
      <c r="A253" s="281"/>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row>
    <row r="254" ht="12.75" customHeight="1">
      <c r="A254" s="281"/>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row>
    <row r="255" ht="12.75" customHeight="1">
      <c r="A255" s="281"/>
      <c r="B255" s="281"/>
      <c r="C255" s="281"/>
      <c r="D255" s="281"/>
      <c r="E255" s="281"/>
      <c r="F255" s="281"/>
      <c r="G255" s="281"/>
      <c r="H255" s="281"/>
      <c r="I255" s="281"/>
      <c r="J255" s="281"/>
      <c r="K255" s="281"/>
      <c r="L255" s="281"/>
      <c r="M255" s="281"/>
      <c r="N255" s="281"/>
      <c r="O255" s="281"/>
      <c r="P255" s="281"/>
      <c r="Q255" s="281"/>
      <c r="R255" s="281"/>
      <c r="S255" s="281"/>
      <c r="T255" s="281"/>
      <c r="U255" s="281"/>
      <c r="V255" s="281"/>
      <c r="W255" s="281"/>
      <c r="X255" s="281"/>
      <c r="Y255" s="281"/>
      <c r="Z255" s="281"/>
      <c r="AA255" s="281"/>
      <c r="AB255" s="281"/>
      <c r="AC255" s="281"/>
      <c r="AD255" s="281"/>
      <c r="AE255" s="281"/>
      <c r="AF255" s="281"/>
      <c r="AG255" s="281"/>
      <c r="AH255" s="281"/>
      <c r="AI255" s="281"/>
    </row>
    <row r="256" ht="12.75" customHeight="1">
      <c r="A256" s="281"/>
      <c r="B256" s="281"/>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c r="AA256" s="281"/>
      <c r="AB256" s="281"/>
      <c r="AC256" s="281"/>
      <c r="AD256" s="281"/>
      <c r="AE256" s="281"/>
      <c r="AF256" s="281"/>
      <c r="AG256" s="281"/>
      <c r="AH256" s="281"/>
      <c r="AI256" s="281"/>
    </row>
    <row r="257" ht="12.75" customHeight="1">
      <c r="A257" s="281"/>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281"/>
      <c r="AD257" s="281"/>
      <c r="AE257" s="281"/>
      <c r="AF257" s="281"/>
      <c r="AG257" s="281"/>
      <c r="AH257" s="281"/>
      <c r="AI257" s="281"/>
    </row>
    <row r="258" ht="12.75" customHeight="1">
      <c r="A258" s="281"/>
      <c r="B258" s="281"/>
      <c r="C258" s="281"/>
      <c r="D258" s="281"/>
      <c r="E258" s="281"/>
      <c r="F258" s="281"/>
      <c r="G258" s="281"/>
      <c r="H258" s="281"/>
      <c r="I258" s="281"/>
      <c r="J258" s="281"/>
      <c r="K258" s="281"/>
      <c r="L258" s="281"/>
      <c r="M258" s="281"/>
      <c r="N258" s="281"/>
      <c r="O258" s="281"/>
      <c r="P258" s="281"/>
      <c r="Q258" s="281"/>
      <c r="R258" s="281"/>
      <c r="S258" s="281"/>
      <c r="T258" s="281"/>
      <c r="U258" s="281"/>
      <c r="V258" s="281"/>
      <c r="W258" s="281"/>
      <c r="X258" s="281"/>
      <c r="Y258" s="281"/>
      <c r="Z258" s="281"/>
      <c r="AA258" s="281"/>
      <c r="AB258" s="281"/>
      <c r="AC258" s="281"/>
      <c r="AD258" s="281"/>
      <c r="AE258" s="281"/>
      <c r="AF258" s="281"/>
      <c r="AG258" s="281"/>
      <c r="AH258" s="281"/>
      <c r="AI258" s="281"/>
    </row>
    <row r="259" ht="12.75" customHeight="1">
      <c r="A259" s="281"/>
      <c r="B259" s="281"/>
      <c r="C259" s="281"/>
      <c r="D259" s="281"/>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c r="AA259" s="281"/>
      <c r="AB259" s="281"/>
      <c r="AC259" s="281"/>
      <c r="AD259" s="281"/>
      <c r="AE259" s="281"/>
      <c r="AF259" s="281"/>
      <c r="AG259" s="281"/>
      <c r="AH259" s="281"/>
      <c r="AI259" s="281"/>
    </row>
    <row r="260" ht="12.75" customHeight="1">
      <c r="A260" s="281"/>
      <c r="B260" s="281"/>
      <c r="C260" s="281"/>
      <c r="D260" s="281"/>
      <c r="E260" s="281"/>
      <c r="F260" s="281"/>
      <c r="G260" s="281"/>
      <c r="H260" s="281"/>
      <c r="I260" s="281"/>
      <c r="J260" s="281"/>
      <c r="K260" s="281"/>
      <c r="L260" s="281"/>
      <c r="M260" s="281"/>
      <c r="N260" s="281"/>
      <c r="O260" s="281"/>
      <c r="P260" s="281"/>
      <c r="Q260" s="281"/>
      <c r="R260" s="281"/>
      <c r="S260" s="281"/>
      <c r="T260" s="281"/>
      <c r="U260" s="281"/>
      <c r="V260" s="281"/>
      <c r="W260" s="281"/>
      <c r="X260" s="281"/>
      <c r="Y260" s="281"/>
      <c r="Z260" s="281"/>
      <c r="AA260" s="281"/>
      <c r="AB260" s="281"/>
      <c r="AC260" s="281"/>
      <c r="AD260" s="281"/>
      <c r="AE260" s="281"/>
      <c r="AF260" s="281"/>
      <c r="AG260" s="281"/>
      <c r="AH260" s="281"/>
      <c r="AI260" s="281"/>
    </row>
    <row r="261" ht="12.75" customHeight="1">
      <c r="A261" s="281"/>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c r="AA261" s="281"/>
      <c r="AB261" s="281"/>
      <c r="AC261" s="281"/>
      <c r="AD261" s="281"/>
      <c r="AE261" s="281"/>
      <c r="AF261" s="281"/>
      <c r="AG261" s="281"/>
      <c r="AH261" s="281"/>
      <c r="AI261" s="281"/>
    </row>
    <row r="262" ht="12.75" customHeight="1">
      <c r="A262" s="281"/>
      <c r="B262" s="281"/>
      <c r="C262" s="281"/>
      <c r="D262" s="281"/>
      <c r="E262" s="281"/>
      <c r="F262" s="281"/>
      <c r="G262" s="281"/>
      <c r="H262" s="281"/>
      <c r="I262" s="281"/>
      <c r="J262" s="281"/>
      <c r="K262" s="281"/>
      <c r="L262" s="281"/>
      <c r="M262" s="281"/>
      <c r="N262" s="281"/>
      <c r="O262" s="281"/>
      <c r="P262" s="281"/>
      <c r="Q262" s="281"/>
      <c r="R262" s="281"/>
      <c r="S262" s="281"/>
      <c r="T262" s="281"/>
      <c r="U262" s="281"/>
      <c r="V262" s="281"/>
      <c r="W262" s="281"/>
      <c r="X262" s="281"/>
      <c r="Y262" s="281"/>
      <c r="Z262" s="281"/>
      <c r="AA262" s="281"/>
      <c r="AB262" s="281"/>
      <c r="AC262" s="281"/>
      <c r="AD262" s="281"/>
      <c r="AE262" s="281"/>
      <c r="AF262" s="281"/>
      <c r="AG262" s="281"/>
      <c r="AH262" s="281"/>
      <c r="AI262" s="281"/>
    </row>
    <row r="263" ht="12.75" customHeight="1">
      <c r="A263" s="281"/>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81"/>
      <c r="AD263" s="281"/>
      <c r="AE263" s="281"/>
      <c r="AF263" s="281"/>
      <c r="AG263" s="281"/>
      <c r="AH263" s="281"/>
      <c r="AI263" s="281"/>
    </row>
    <row r="264" ht="12.75" customHeight="1">
      <c r="A264" s="281"/>
      <c r="B264" s="281"/>
      <c r="C264" s="281"/>
      <c r="D264" s="281"/>
      <c r="E264" s="281"/>
      <c r="F264" s="281"/>
      <c r="G264" s="281"/>
      <c r="H264" s="281"/>
      <c r="I264" s="281"/>
      <c r="J264" s="281"/>
      <c r="K264" s="281"/>
      <c r="L264" s="281"/>
      <c r="M264" s="281"/>
      <c r="N264" s="281"/>
      <c r="O264" s="281"/>
      <c r="P264" s="281"/>
      <c r="Q264" s="281"/>
      <c r="R264" s="281"/>
      <c r="S264" s="281"/>
      <c r="T264" s="281"/>
      <c r="U264" s="281"/>
      <c r="V264" s="281"/>
      <c r="W264" s="281"/>
      <c r="X264" s="281"/>
      <c r="Y264" s="281"/>
      <c r="Z264" s="281"/>
      <c r="AA264" s="281"/>
      <c r="AB264" s="281"/>
      <c r="AC264" s="281"/>
      <c r="AD264" s="281"/>
      <c r="AE264" s="281"/>
      <c r="AF264" s="281"/>
      <c r="AG264" s="281"/>
      <c r="AH264" s="281"/>
      <c r="AI264" s="281"/>
    </row>
    <row r="265" ht="12.75" customHeight="1">
      <c r="A265" s="281"/>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1"/>
    </row>
    <row r="266" ht="12.75" customHeight="1">
      <c r="A266" s="281"/>
      <c r="B266" s="28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281"/>
      <c r="AE266" s="281"/>
      <c r="AF266" s="281"/>
      <c r="AG266" s="281"/>
      <c r="AH266" s="281"/>
      <c r="AI266" s="281"/>
    </row>
    <row r="267" ht="12.75" customHeight="1">
      <c r="A267" s="281"/>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row>
    <row r="268" ht="12.75" customHeight="1">
      <c r="A268" s="281"/>
      <c r="B268" s="28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281"/>
      <c r="AD268" s="281"/>
      <c r="AE268" s="281"/>
      <c r="AF268" s="281"/>
      <c r="AG268" s="281"/>
      <c r="AH268" s="281"/>
      <c r="AI268" s="281"/>
    </row>
    <row r="269" ht="12.75" customHeight="1">
      <c r="A269" s="281"/>
      <c r="B269" s="281"/>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row>
    <row r="270" ht="12.75" customHeight="1">
      <c r="A270" s="281"/>
      <c r="B270" s="28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81"/>
      <c r="AE270" s="281"/>
      <c r="AF270" s="281"/>
      <c r="AG270" s="281"/>
      <c r="AH270" s="281"/>
      <c r="AI270" s="281"/>
    </row>
    <row r="271" ht="12.75" customHeight="1">
      <c r="A271" s="281"/>
      <c r="B271" s="281"/>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81"/>
      <c r="AD271" s="281"/>
      <c r="AE271" s="281"/>
      <c r="AF271" s="281"/>
      <c r="AG271" s="281"/>
      <c r="AH271" s="281"/>
      <c r="AI271" s="281"/>
    </row>
    <row r="272" ht="12.75" customHeight="1">
      <c r="A272" s="281"/>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281"/>
      <c r="AD272" s="281"/>
      <c r="AE272" s="281"/>
      <c r="AF272" s="281"/>
      <c r="AG272" s="281"/>
      <c r="AH272" s="281"/>
      <c r="AI272" s="281"/>
    </row>
    <row r="273" ht="12.75" customHeight="1">
      <c r="A273" s="281"/>
      <c r="B273" s="281"/>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c r="AA273" s="281"/>
      <c r="AB273" s="281"/>
      <c r="AC273" s="281"/>
      <c r="AD273" s="281"/>
      <c r="AE273" s="281"/>
      <c r="AF273" s="281"/>
      <c r="AG273" s="281"/>
      <c r="AH273" s="281"/>
      <c r="AI273" s="281"/>
    </row>
    <row r="274" ht="12.75" customHeight="1">
      <c r="A274" s="281"/>
      <c r="B274" s="281"/>
      <c r="C274" s="281"/>
      <c r="D274" s="281"/>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c r="AA274" s="281"/>
      <c r="AB274" s="281"/>
      <c r="AC274" s="281"/>
      <c r="AD274" s="281"/>
      <c r="AE274" s="281"/>
      <c r="AF274" s="281"/>
      <c r="AG274" s="281"/>
      <c r="AH274" s="281"/>
      <c r="AI274" s="281"/>
    </row>
    <row r="275" ht="12.75" customHeight="1">
      <c r="A275" s="281"/>
      <c r="B275" s="281"/>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81"/>
      <c r="AD275" s="281"/>
      <c r="AE275" s="281"/>
      <c r="AF275" s="281"/>
      <c r="AG275" s="281"/>
      <c r="AH275" s="281"/>
      <c r="AI275" s="281"/>
    </row>
    <row r="276" ht="12.75" customHeight="1">
      <c r="A276" s="281"/>
      <c r="B276" s="281"/>
      <c r="C276" s="281"/>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c r="AA276" s="281"/>
      <c r="AB276" s="281"/>
      <c r="AC276" s="281"/>
      <c r="AD276" s="281"/>
      <c r="AE276" s="281"/>
      <c r="AF276" s="281"/>
      <c r="AG276" s="281"/>
      <c r="AH276" s="281"/>
      <c r="AI276" s="281"/>
    </row>
    <row r="277" ht="12.75" customHeight="1">
      <c r="A277" s="281"/>
      <c r="B277" s="281"/>
      <c r="C277" s="281"/>
      <c r="D277" s="281"/>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c r="AA277" s="281"/>
      <c r="AB277" s="281"/>
      <c r="AC277" s="281"/>
      <c r="AD277" s="281"/>
      <c r="AE277" s="281"/>
      <c r="AF277" s="281"/>
      <c r="AG277" s="281"/>
      <c r="AH277" s="281"/>
      <c r="AI277" s="281"/>
    </row>
    <row r="278" ht="12.75" customHeight="1">
      <c r="A278" s="281"/>
      <c r="B278" s="281"/>
      <c r="C278" s="281"/>
      <c r="D278" s="281"/>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c r="AA278" s="281"/>
      <c r="AB278" s="281"/>
      <c r="AC278" s="281"/>
      <c r="AD278" s="281"/>
      <c r="AE278" s="281"/>
      <c r="AF278" s="281"/>
      <c r="AG278" s="281"/>
      <c r="AH278" s="281"/>
      <c r="AI278" s="281"/>
    </row>
    <row r="279" ht="12.75" customHeight="1">
      <c r="A279" s="281"/>
      <c r="B279" s="281"/>
      <c r="C279" s="281"/>
      <c r="D279" s="281"/>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c r="AA279" s="281"/>
      <c r="AB279" s="281"/>
      <c r="AC279" s="281"/>
      <c r="AD279" s="281"/>
      <c r="AE279" s="281"/>
      <c r="AF279" s="281"/>
      <c r="AG279" s="281"/>
      <c r="AH279" s="281"/>
      <c r="AI279" s="281"/>
    </row>
    <row r="280" ht="12.75" customHeight="1">
      <c r="A280" s="281"/>
      <c r="B280" s="281"/>
      <c r="C280" s="281"/>
      <c r="D280" s="281"/>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c r="AA280" s="281"/>
      <c r="AB280" s="281"/>
      <c r="AC280" s="281"/>
      <c r="AD280" s="281"/>
      <c r="AE280" s="281"/>
      <c r="AF280" s="281"/>
      <c r="AG280" s="281"/>
      <c r="AH280" s="281"/>
      <c r="AI280" s="281"/>
    </row>
    <row r="281" ht="12.75" customHeight="1">
      <c r="A281" s="281"/>
      <c r="B281" s="281"/>
      <c r="C281" s="281"/>
      <c r="D281" s="281"/>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c r="AA281" s="281"/>
      <c r="AB281" s="281"/>
      <c r="AC281" s="281"/>
      <c r="AD281" s="281"/>
      <c r="AE281" s="281"/>
      <c r="AF281" s="281"/>
      <c r="AG281" s="281"/>
      <c r="AH281" s="281"/>
      <c r="AI281" s="281"/>
    </row>
    <row r="282" ht="12.75" customHeight="1">
      <c r="A282" s="281"/>
      <c r="B282" s="281"/>
      <c r="C282" s="281"/>
      <c r="D282" s="281"/>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81"/>
      <c r="AA282" s="281"/>
      <c r="AB282" s="281"/>
      <c r="AC282" s="281"/>
      <c r="AD282" s="281"/>
      <c r="AE282" s="281"/>
      <c r="AF282" s="281"/>
      <c r="AG282" s="281"/>
      <c r="AH282" s="281"/>
      <c r="AI282" s="281"/>
    </row>
    <row r="283" ht="12.75" customHeight="1">
      <c r="A283" s="281"/>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row>
    <row r="284" ht="12.75" customHeight="1">
      <c r="A284" s="281"/>
      <c r="B284" s="281"/>
      <c r="C284" s="281"/>
      <c r="D284" s="281"/>
      <c r="E284" s="281"/>
      <c r="F284" s="281"/>
      <c r="G284" s="281"/>
      <c r="H284" s="281"/>
      <c r="I284" s="281"/>
      <c r="J284" s="281"/>
      <c r="K284" s="281"/>
      <c r="L284" s="281"/>
      <c r="M284" s="281"/>
      <c r="N284" s="281"/>
      <c r="O284" s="281"/>
      <c r="P284" s="281"/>
      <c r="Q284" s="281"/>
      <c r="R284" s="281"/>
      <c r="S284" s="281"/>
      <c r="T284" s="281"/>
      <c r="U284" s="281"/>
      <c r="V284" s="281"/>
      <c r="W284" s="281"/>
      <c r="X284" s="281"/>
      <c r="Y284" s="281"/>
      <c r="Z284" s="281"/>
      <c r="AA284" s="281"/>
      <c r="AB284" s="281"/>
      <c r="AC284" s="281"/>
      <c r="AD284" s="281"/>
      <c r="AE284" s="281"/>
      <c r="AF284" s="281"/>
      <c r="AG284" s="281"/>
      <c r="AH284" s="281"/>
      <c r="AI284" s="281"/>
    </row>
    <row r="285" ht="12.75" customHeight="1">
      <c r="A285" s="281"/>
      <c r="B285" s="281"/>
      <c r="C285" s="281"/>
      <c r="D285" s="281"/>
      <c r="E285" s="281"/>
      <c r="F285" s="281"/>
      <c r="G285" s="281"/>
      <c r="H285" s="281"/>
      <c r="I285" s="281"/>
      <c r="J285" s="281"/>
      <c r="K285" s="281"/>
      <c r="L285" s="281"/>
      <c r="M285" s="281"/>
      <c r="N285" s="281"/>
      <c r="O285" s="281"/>
      <c r="P285" s="281"/>
      <c r="Q285" s="281"/>
      <c r="R285" s="281"/>
      <c r="S285" s="281"/>
      <c r="T285" s="281"/>
      <c r="U285" s="281"/>
      <c r="V285" s="281"/>
      <c r="W285" s="281"/>
      <c r="X285" s="281"/>
      <c r="Y285" s="281"/>
      <c r="Z285" s="281"/>
      <c r="AA285" s="281"/>
      <c r="AB285" s="281"/>
      <c r="AC285" s="281"/>
      <c r="AD285" s="281"/>
      <c r="AE285" s="281"/>
      <c r="AF285" s="281"/>
      <c r="AG285" s="281"/>
      <c r="AH285" s="281"/>
      <c r="AI285" s="281"/>
    </row>
    <row r="286" ht="12.75" customHeight="1">
      <c r="A286" s="281"/>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c r="AA286" s="281"/>
      <c r="AB286" s="281"/>
      <c r="AC286" s="281"/>
      <c r="AD286" s="281"/>
      <c r="AE286" s="281"/>
      <c r="AF286" s="281"/>
      <c r="AG286" s="281"/>
      <c r="AH286" s="281"/>
      <c r="AI286" s="281"/>
    </row>
    <row r="287" ht="12.75" customHeight="1">
      <c r="A287" s="281"/>
      <c r="B287" s="281"/>
      <c r="C287" s="281"/>
      <c r="D287" s="281"/>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81"/>
      <c r="AG287" s="281"/>
      <c r="AH287" s="281"/>
      <c r="AI287" s="281"/>
    </row>
    <row r="288" ht="12.75" customHeight="1">
      <c r="A288" s="281"/>
      <c r="B288" s="281"/>
      <c r="C288" s="281"/>
      <c r="D288" s="281"/>
      <c r="E288" s="281"/>
      <c r="F288" s="281"/>
      <c r="G288" s="281"/>
      <c r="H288" s="281"/>
      <c r="I288" s="281"/>
      <c r="J288" s="281"/>
      <c r="K288" s="281"/>
      <c r="L288" s="281"/>
      <c r="M288" s="281"/>
      <c r="N288" s="281"/>
      <c r="O288" s="281"/>
      <c r="P288" s="281"/>
      <c r="Q288" s="281"/>
      <c r="R288" s="281"/>
      <c r="S288" s="281"/>
      <c r="T288" s="281"/>
      <c r="U288" s="281"/>
      <c r="V288" s="281"/>
      <c r="W288" s="281"/>
      <c r="X288" s="281"/>
      <c r="Y288" s="281"/>
      <c r="Z288" s="281"/>
      <c r="AA288" s="281"/>
      <c r="AB288" s="281"/>
      <c r="AC288" s="281"/>
      <c r="AD288" s="281"/>
      <c r="AE288" s="281"/>
      <c r="AF288" s="281"/>
      <c r="AG288" s="281"/>
      <c r="AH288" s="281"/>
      <c r="AI288" s="281"/>
    </row>
    <row r="289" ht="12.75" customHeight="1">
      <c r="A289" s="281"/>
      <c r="B289" s="281"/>
      <c r="C289" s="281"/>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c r="AA289" s="281"/>
      <c r="AB289" s="281"/>
      <c r="AC289" s="281"/>
      <c r="AD289" s="281"/>
      <c r="AE289" s="281"/>
      <c r="AF289" s="281"/>
      <c r="AG289" s="281"/>
      <c r="AH289" s="281"/>
      <c r="AI289" s="281"/>
    </row>
    <row r="290" ht="12.75" customHeight="1">
      <c r="A290" s="281"/>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row>
    <row r="291" ht="12.75" customHeight="1">
      <c r="A291" s="281"/>
      <c r="B291" s="281"/>
      <c r="C291" s="281"/>
      <c r="D291" s="281"/>
      <c r="E291" s="281"/>
      <c r="F291" s="281"/>
      <c r="G291" s="281"/>
      <c r="H291" s="281"/>
      <c r="I291" s="281"/>
      <c r="J291" s="281"/>
      <c r="K291" s="281"/>
      <c r="L291" s="281"/>
      <c r="M291" s="281"/>
      <c r="N291" s="281"/>
      <c r="O291" s="281"/>
      <c r="P291" s="281"/>
      <c r="Q291" s="281"/>
      <c r="R291" s="281"/>
      <c r="S291" s="281"/>
      <c r="T291" s="281"/>
      <c r="U291" s="281"/>
      <c r="V291" s="281"/>
      <c r="W291" s="281"/>
      <c r="X291" s="281"/>
      <c r="Y291" s="281"/>
      <c r="Z291" s="281"/>
      <c r="AA291" s="281"/>
      <c r="AB291" s="281"/>
      <c r="AC291" s="281"/>
      <c r="AD291" s="281"/>
      <c r="AE291" s="281"/>
      <c r="AF291" s="281"/>
      <c r="AG291" s="281"/>
      <c r="AH291" s="281"/>
      <c r="AI291" s="281"/>
    </row>
    <row r="292" ht="12.75" customHeight="1">
      <c r="A292" s="281"/>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row>
    <row r="293" ht="12.75" customHeight="1">
      <c r="A293" s="281"/>
      <c r="B293" s="281"/>
      <c r="C293" s="281"/>
      <c r="D293" s="281"/>
      <c r="E293" s="281"/>
      <c r="F293" s="281"/>
      <c r="G293" s="281"/>
      <c r="H293" s="281"/>
      <c r="I293" s="281"/>
      <c r="J293" s="281"/>
      <c r="K293" s="281"/>
      <c r="L293" s="281"/>
      <c r="M293" s="281"/>
      <c r="N293" s="281"/>
      <c r="O293" s="281"/>
      <c r="P293" s="281"/>
      <c r="Q293" s="281"/>
      <c r="R293" s="281"/>
      <c r="S293" s="281"/>
      <c r="T293" s="281"/>
      <c r="U293" s="281"/>
      <c r="V293" s="281"/>
      <c r="W293" s="281"/>
      <c r="X293" s="281"/>
      <c r="Y293" s="281"/>
      <c r="Z293" s="281"/>
      <c r="AA293" s="281"/>
      <c r="AB293" s="281"/>
      <c r="AC293" s="281"/>
      <c r="AD293" s="281"/>
      <c r="AE293" s="281"/>
      <c r="AF293" s="281"/>
      <c r="AG293" s="281"/>
      <c r="AH293" s="281"/>
      <c r="AI293" s="281"/>
    </row>
    <row r="294" ht="12.75" customHeight="1">
      <c r="A294" s="281"/>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281"/>
      <c r="AD294" s="281"/>
      <c r="AE294" s="281"/>
      <c r="AF294" s="281"/>
      <c r="AG294" s="281"/>
      <c r="AH294" s="281"/>
      <c r="AI294" s="281"/>
    </row>
    <row r="295" ht="12.75" customHeight="1">
      <c r="A295" s="281"/>
      <c r="B295" s="281"/>
      <c r="C295" s="281"/>
      <c r="D295" s="281"/>
      <c r="E295" s="281"/>
      <c r="F295" s="281"/>
      <c r="G295" s="281"/>
      <c r="H295" s="281"/>
      <c r="I295" s="281"/>
      <c r="J295" s="281"/>
      <c r="K295" s="281"/>
      <c r="L295" s="281"/>
      <c r="M295" s="281"/>
      <c r="N295" s="281"/>
      <c r="O295" s="281"/>
      <c r="P295" s="281"/>
      <c r="Q295" s="281"/>
      <c r="R295" s="281"/>
      <c r="S295" s="281"/>
      <c r="T295" s="281"/>
      <c r="U295" s="281"/>
      <c r="V295" s="281"/>
      <c r="W295" s="281"/>
      <c r="X295" s="281"/>
      <c r="Y295" s="281"/>
      <c r="Z295" s="281"/>
      <c r="AA295" s="281"/>
      <c r="AB295" s="281"/>
      <c r="AC295" s="281"/>
      <c r="AD295" s="281"/>
      <c r="AE295" s="281"/>
      <c r="AF295" s="281"/>
      <c r="AG295" s="281"/>
      <c r="AH295" s="281"/>
      <c r="AI295" s="281"/>
    </row>
    <row r="296" ht="12.75" customHeight="1">
      <c r="A296" s="281"/>
      <c r="B296" s="281"/>
      <c r="C296" s="281"/>
      <c r="D296" s="281"/>
      <c r="E296" s="281"/>
      <c r="F296" s="281"/>
      <c r="G296" s="281"/>
      <c r="H296" s="281"/>
      <c r="I296" s="281"/>
      <c r="J296" s="281"/>
      <c r="K296" s="281"/>
      <c r="L296" s="281"/>
      <c r="M296" s="281"/>
      <c r="N296" s="281"/>
      <c r="O296" s="281"/>
      <c r="P296" s="281"/>
      <c r="Q296" s="281"/>
      <c r="R296" s="281"/>
      <c r="S296" s="281"/>
      <c r="T296" s="281"/>
      <c r="U296" s="281"/>
      <c r="V296" s="281"/>
      <c r="W296" s="281"/>
      <c r="X296" s="281"/>
      <c r="Y296" s="281"/>
      <c r="Z296" s="281"/>
      <c r="AA296" s="281"/>
      <c r="AB296" s="281"/>
      <c r="AC296" s="281"/>
      <c r="AD296" s="281"/>
      <c r="AE296" s="281"/>
      <c r="AF296" s="281"/>
      <c r="AG296" s="281"/>
      <c r="AH296" s="281"/>
      <c r="AI296" s="281"/>
    </row>
    <row r="297" ht="12.75" customHeight="1">
      <c r="A297" s="281"/>
      <c r="B297" s="281"/>
      <c r="C297" s="281"/>
      <c r="D297" s="281"/>
      <c r="E297" s="281"/>
      <c r="F297" s="281"/>
      <c r="G297" s="281"/>
      <c r="H297" s="281"/>
      <c r="I297" s="281"/>
      <c r="J297" s="281"/>
      <c r="K297" s="281"/>
      <c r="L297" s="281"/>
      <c r="M297" s="281"/>
      <c r="N297" s="281"/>
      <c r="O297" s="281"/>
      <c r="P297" s="281"/>
      <c r="Q297" s="281"/>
      <c r="R297" s="281"/>
      <c r="S297" s="281"/>
      <c r="T297" s="281"/>
      <c r="U297" s="281"/>
      <c r="V297" s="281"/>
      <c r="W297" s="281"/>
      <c r="X297" s="281"/>
      <c r="Y297" s="281"/>
      <c r="Z297" s="281"/>
      <c r="AA297" s="281"/>
      <c r="AB297" s="281"/>
      <c r="AC297" s="281"/>
      <c r="AD297" s="281"/>
      <c r="AE297" s="281"/>
      <c r="AF297" s="281"/>
      <c r="AG297" s="281"/>
      <c r="AH297" s="281"/>
      <c r="AI297" s="281"/>
    </row>
    <row r="298" ht="12.75" customHeight="1">
      <c r="A298" s="281"/>
      <c r="B298" s="281"/>
      <c r="C298" s="281"/>
      <c r="D298" s="281"/>
      <c r="E298" s="281"/>
      <c r="F298" s="281"/>
      <c r="G298" s="281"/>
      <c r="H298" s="281"/>
      <c r="I298" s="281"/>
      <c r="J298" s="281"/>
      <c r="K298" s="281"/>
      <c r="L298" s="281"/>
      <c r="M298" s="281"/>
      <c r="N298" s="281"/>
      <c r="O298" s="281"/>
      <c r="P298" s="281"/>
      <c r="Q298" s="281"/>
      <c r="R298" s="281"/>
      <c r="S298" s="281"/>
      <c r="T298" s="281"/>
      <c r="U298" s="281"/>
      <c r="V298" s="281"/>
      <c r="W298" s="281"/>
      <c r="X298" s="281"/>
      <c r="Y298" s="281"/>
      <c r="Z298" s="281"/>
      <c r="AA298" s="281"/>
      <c r="AB298" s="281"/>
      <c r="AC298" s="281"/>
      <c r="AD298" s="281"/>
      <c r="AE298" s="281"/>
      <c r="AF298" s="281"/>
      <c r="AG298" s="281"/>
      <c r="AH298" s="281"/>
      <c r="AI298" s="281"/>
    </row>
    <row r="299" ht="12.75" customHeight="1">
      <c r="A299" s="281"/>
      <c r="B299" s="281"/>
      <c r="C299" s="281"/>
      <c r="D299" s="281"/>
      <c r="E299" s="281"/>
      <c r="F299" s="281"/>
      <c r="G299" s="281"/>
      <c r="H299" s="281"/>
      <c r="I299" s="281"/>
      <c r="J299" s="281"/>
      <c r="K299" s="281"/>
      <c r="L299" s="281"/>
      <c r="M299" s="281"/>
      <c r="N299" s="281"/>
      <c r="O299" s="281"/>
      <c r="P299" s="281"/>
      <c r="Q299" s="281"/>
      <c r="R299" s="281"/>
      <c r="S299" s="281"/>
      <c r="T299" s="281"/>
      <c r="U299" s="281"/>
      <c r="V299" s="281"/>
      <c r="W299" s="281"/>
      <c r="X299" s="281"/>
      <c r="Y299" s="281"/>
      <c r="Z299" s="281"/>
      <c r="AA299" s="281"/>
      <c r="AB299" s="281"/>
      <c r="AC299" s="281"/>
      <c r="AD299" s="281"/>
      <c r="AE299" s="281"/>
      <c r="AF299" s="281"/>
      <c r="AG299" s="281"/>
      <c r="AH299" s="281"/>
      <c r="AI299" s="281"/>
    </row>
    <row r="300" ht="12.75" customHeight="1">
      <c r="A300" s="281"/>
      <c r="B300" s="281"/>
      <c r="C300" s="281"/>
      <c r="D300" s="281"/>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c r="AA300" s="281"/>
      <c r="AB300" s="281"/>
      <c r="AC300" s="281"/>
      <c r="AD300" s="281"/>
      <c r="AE300" s="281"/>
      <c r="AF300" s="281"/>
      <c r="AG300" s="281"/>
      <c r="AH300" s="281"/>
      <c r="AI300" s="281"/>
    </row>
    <row r="301" ht="12.75" customHeight="1">
      <c r="A301" s="281"/>
      <c r="B301" s="281"/>
      <c r="C301" s="281"/>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1"/>
    </row>
    <row r="302" ht="12.75" customHeight="1">
      <c r="A302" s="281"/>
      <c r="B302" s="281"/>
      <c r="C302" s="281"/>
      <c r="D302" s="281"/>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c r="AA302" s="281"/>
      <c r="AB302" s="281"/>
      <c r="AC302" s="281"/>
      <c r="AD302" s="281"/>
      <c r="AE302" s="281"/>
      <c r="AF302" s="281"/>
      <c r="AG302" s="281"/>
      <c r="AH302" s="281"/>
      <c r="AI302" s="281"/>
    </row>
    <row r="303" ht="12.75" customHeight="1">
      <c r="A303" s="281"/>
      <c r="B303" s="281"/>
      <c r="C303" s="281"/>
      <c r="D303" s="281"/>
      <c r="E303" s="281"/>
      <c r="F303" s="281"/>
      <c r="G303" s="281"/>
      <c r="H303" s="281"/>
      <c r="I303" s="281"/>
      <c r="J303" s="281"/>
      <c r="K303" s="281"/>
      <c r="L303" s="281"/>
      <c r="M303" s="281"/>
      <c r="N303" s="281"/>
      <c r="O303" s="281"/>
      <c r="P303" s="281"/>
      <c r="Q303" s="281"/>
      <c r="R303" s="281"/>
      <c r="S303" s="281"/>
      <c r="T303" s="281"/>
      <c r="U303" s="281"/>
      <c r="V303" s="281"/>
      <c r="W303" s="281"/>
      <c r="X303" s="281"/>
      <c r="Y303" s="281"/>
      <c r="Z303" s="281"/>
      <c r="AA303" s="281"/>
      <c r="AB303" s="281"/>
      <c r="AC303" s="281"/>
      <c r="AD303" s="281"/>
      <c r="AE303" s="281"/>
      <c r="AF303" s="281"/>
      <c r="AG303" s="281"/>
      <c r="AH303" s="281"/>
      <c r="AI303" s="281"/>
    </row>
    <row r="304" ht="12.75" customHeight="1">
      <c r="A304" s="281"/>
      <c r="B304" s="281"/>
      <c r="C304" s="281"/>
      <c r="D304" s="281"/>
      <c r="E304" s="281"/>
      <c r="F304" s="281"/>
      <c r="G304" s="281"/>
      <c r="H304" s="281"/>
      <c r="I304" s="281"/>
      <c r="J304" s="281"/>
      <c r="K304" s="281"/>
      <c r="L304" s="281"/>
      <c r="M304" s="281"/>
      <c r="N304" s="281"/>
      <c r="O304" s="281"/>
      <c r="P304" s="281"/>
      <c r="Q304" s="281"/>
      <c r="R304" s="281"/>
      <c r="S304" s="281"/>
      <c r="T304" s="281"/>
      <c r="U304" s="281"/>
      <c r="V304" s="281"/>
      <c r="W304" s="281"/>
      <c r="X304" s="281"/>
      <c r="Y304" s="281"/>
      <c r="Z304" s="281"/>
      <c r="AA304" s="281"/>
      <c r="AB304" s="281"/>
      <c r="AC304" s="281"/>
      <c r="AD304" s="281"/>
      <c r="AE304" s="281"/>
      <c r="AF304" s="281"/>
      <c r="AG304" s="281"/>
      <c r="AH304" s="281"/>
      <c r="AI304" s="281"/>
    </row>
    <row r="305" ht="12.75" customHeight="1">
      <c r="A305" s="281"/>
      <c r="B305" s="281"/>
      <c r="C305" s="281"/>
      <c r="D305" s="281"/>
      <c r="E305" s="281"/>
      <c r="F305" s="281"/>
      <c r="G305" s="281"/>
      <c r="H305" s="281"/>
      <c r="I305" s="281"/>
      <c r="J305" s="281"/>
      <c r="K305" s="281"/>
      <c r="L305" s="281"/>
      <c r="M305" s="281"/>
      <c r="N305" s="281"/>
      <c r="O305" s="281"/>
      <c r="P305" s="281"/>
      <c r="Q305" s="281"/>
      <c r="R305" s="281"/>
      <c r="S305" s="281"/>
      <c r="T305" s="281"/>
      <c r="U305" s="281"/>
      <c r="V305" s="281"/>
      <c r="W305" s="281"/>
      <c r="X305" s="281"/>
      <c r="Y305" s="281"/>
      <c r="Z305" s="281"/>
      <c r="AA305" s="281"/>
      <c r="AB305" s="281"/>
      <c r="AC305" s="281"/>
      <c r="AD305" s="281"/>
      <c r="AE305" s="281"/>
      <c r="AF305" s="281"/>
      <c r="AG305" s="281"/>
      <c r="AH305" s="281"/>
      <c r="AI305" s="281"/>
    </row>
    <row r="306" ht="12.75" customHeight="1">
      <c r="A306" s="281"/>
      <c r="B306" s="281"/>
      <c r="C306" s="281"/>
      <c r="D306" s="281"/>
      <c r="E306" s="281"/>
      <c r="F306" s="281"/>
      <c r="G306" s="281"/>
      <c r="H306" s="281"/>
      <c r="I306" s="281"/>
      <c r="J306" s="281"/>
      <c r="K306" s="281"/>
      <c r="L306" s="281"/>
      <c r="M306" s="281"/>
      <c r="N306" s="281"/>
      <c r="O306" s="281"/>
      <c r="P306" s="281"/>
      <c r="Q306" s="281"/>
      <c r="R306" s="281"/>
      <c r="S306" s="281"/>
      <c r="T306" s="281"/>
      <c r="U306" s="281"/>
      <c r="V306" s="281"/>
      <c r="W306" s="281"/>
      <c r="X306" s="281"/>
      <c r="Y306" s="281"/>
      <c r="Z306" s="281"/>
      <c r="AA306" s="281"/>
      <c r="AB306" s="281"/>
      <c r="AC306" s="281"/>
      <c r="AD306" s="281"/>
      <c r="AE306" s="281"/>
      <c r="AF306" s="281"/>
      <c r="AG306" s="281"/>
      <c r="AH306" s="281"/>
      <c r="AI306" s="281"/>
    </row>
    <row r="307" ht="12.75" customHeight="1">
      <c r="A307" s="281"/>
      <c r="B307" s="281"/>
      <c r="C307" s="281"/>
      <c r="D307" s="281"/>
      <c r="E307" s="281"/>
      <c r="F307" s="281"/>
      <c r="G307" s="281"/>
      <c r="H307" s="281"/>
      <c r="I307" s="281"/>
      <c r="J307" s="281"/>
      <c r="K307" s="281"/>
      <c r="L307" s="281"/>
      <c r="M307" s="281"/>
      <c r="N307" s="281"/>
      <c r="O307" s="281"/>
      <c r="P307" s="281"/>
      <c r="Q307" s="281"/>
      <c r="R307" s="281"/>
      <c r="S307" s="281"/>
      <c r="T307" s="281"/>
      <c r="U307" s="281"/>
      <c r="V307" s="281"/>
      <c r="W307" s="281"/>
      <c r="X307" s="281"/>
      <c r="Y307" s="281"/>
      <c r="Z307" s="281"/>
      <c r="AA307" s="281"/>
      <c r="AB307" s="281"/>
      <c r="AC307" s="281"/>
      <c r="AD307" s="281"/>
      <c r="AE307" s="281"/>
      <c r="AF307" s="281"/>
      <c r="AG307" s="281"/>
      <c r="AH307" s="281"/>
      <c r="AI307" s="281"/>
    </row>
    <row r="308" ht="12.75" customHeight="1">
      <c r="A308" s="281"/>
      <c r="B308" s="281"/>
      <c r="C308" s="281"/>
      <c r="D308" s="281"/>
      <c r="E308" s="281"/>
      <c r="F308" s="281"/>
      <c r="G308" s="281"/>
      <c r="H308" s="281"/>
      <c r="I308" s="281"/>
      <c r="J308" s="281"/>
      <c r="K308" s="281"/>
      <c r="L308" s="281"/>
      <c r="M308" s="281"/>
      <c r="N308" s="281"/>
      <c r="O308" s="281"/>
      <c r="P308" s="281"/>
      <c r="Q308" s="281"/>
      <c r="R308" s="281"/>
      <c r="S308" s="281"/>
      <c r="T308" s="281"/>
      <c r="U308" s="281"/>
      <c r="V308" s="281"/>
      <c r="W308" s="281"/>
      <c r="X308" s="281"/>
      <c r="Y308" s="281"/>
      <c r="Z308" s="281"/>
      <c r="AA308" s="281"/>
      <c r="AB308" s="281"/>
      <c r="AC308" s="281"/>
      <c r="AD308" s="281"/>
      <c r="AE308" s="281"/>
      <c r="AF308" s="281"/>
      <c r="AG308" s="281"/>
      <c r="AH308" s="281"/>
      <c r="AI308" s="281"/>
    </row>
    <row r="309" ht="12.75" customHeight="1">
      <c r="A309" s="281"/>
      <c r="B309" s="281"/>
      <c r="C309" s="281"/>
      <c r="D309" s="281"/>
      <c r="E309" s="281"/>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row>
    <row r="310" ht="12.75" customHeight="1">
      <c r="A310" s="281"/>
      <c r="B310" s="281"/>
      <c r="C310" s="281"/>
      <c r="D310" s="281"/>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row>
    <row r="311" ht="12.75" customHeight="1">
      <c r="A311" s="281"/>
      <c r="B311" s="281"/>
      <c r="C311" s="281"/>
      <c r="D311" s="281"/>
      <c r="E311" s="281"/>
      <c r="F311" s="281"/>
      <c r="G311" s="281"/>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row>
    <row r="312" ht="12.75" customHeight="1">
      <c r="A312" s="281"/>
      <c r="B312" s="281"/>
      <c r="C312" s="281"/>
      <c r="D312" s="281"/>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c r="AA312" s="281"/>
      <c r="AB312" s="281"/>
      <c r="AC312" s="281"/>
      <c r="AD312" s="281"/>
      <c r="AE312" s="281"/>
      <c r="AF312" s="281"/>
      <c r="AG312" s="281"/>
      <c r="AH312" s="281"/>
      <c r="AI312" s="281"/>
    </row>
    <row r="313" ht="12.75" customHeight="1">
      <c r="A313" s="281"/>
      <c r="B313" s="281"/>
      <c r="C313" s="281"/>
      <c r="D313" s="281"/>
      <c r="E313" s="281"/>
      <c r="F313" s="281"/>
      <c r="G313" s="281"/>
      <c r="H313" s="281"/>
      <c r="I313" s="281"/>
      <c r="J313" s="281"/>
      <c r="K313" s="281"/>
      <c r="L313" s="281"/>
      <c r="M313" s="281"/>
      <c r="N313" s="281"/>
      <c r="O313" s="281"/>
      <c r="P313" s="281"/>
      <c r="Q313" s="281"/>
      <c r="R313" s="281"/>
      <c r="S313" s="281"/>
      <c r="T313" s="281"/>
      <c r="U313" s="281"/>
      <c r="V313" s="281"/>
      <c r="W313" s="281"/>
      <c r="X313" s="281"/>
      <c r="Y313" s="281"/>
      <c r="Z313" s="281"/>
      <c r="AA313" s="281"/>
      <c r="AB313" s="281"/>
      <c r="AC313" s="281"/>
      <c r="AD313" s="281"/>
      <c r="AE313" s="281"/>
      <c r="AF313" s="281"/>
      <c r="AG313" s="281"/>
      <c r="AH313" s="281"/>
      <c r="AI313" s="281"/>
    </row>
    <row r="314" ht="12.75" customHeight="1">
      <c r="A314" s="281"/>
      <c r="B314" s="281"/>
      <c r="C314" s="281"/>
      <c r="D314" s="281"/>
      <c r="E314" s="281"/>
      <c r="F314" s="281"/>
      <c r="G314" s="281"/>
      <c r="H314" s="281"/>
      <c r="I314" s="281"/>
      <c r="J314" s="281"/>
      <c r="K314" s="281"/>
      <c r="L314" s="281"/>
      <c r="M314" s="281"/>
      <c r="N314" s="281"/>
      <c r="O314" s="281"/>
      <c r="P314" s="281"/>
      <c r="Q314" s="281"/>
      <c r="R314" s="281"/>
      <c r="S314" s="281"/>
      <c r="T314" s="281"/>
      <c r="U314" s="281"/>
      <c r="V314" s="281"/>
      <c r="W314" s="281"/>
      <c r="X314" s="281"/>
      <c r="Y314" s="281"/>
      <c r="Z314" s="281"/>
      <c r="AA314" s="281"/>
      <c r="AB314" s="281"/>
      <c r="AC314" s="281"/>
      <c r="AD314" s="281"/>
      <c r="AE314" s="281"/>
      <c r="AF314" s="281"/>
      <c r="AG314" s="281"/>
      <c r="AH314" s="281"/>
      <c r="AI314" s="281"/>
    </row>
    <row r="315" ht="12.75" customHeight="1">
      <c r="A315" s="281"/>
      <c r="B315" s="281"/>
      <c r="C315" s="281"/>
      <c r="D315" s="281"/>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c r="AA315" s="281"/>
      <c r="AB315" s="281"/>
      <c r="AC315" s="281"/>
      <c r="AD315" s="281"/>
      <c r="AE315" s="281"/>
      <c r="AF315" s="281"/>
      <c r="AG315" s="281"/>
      <c r="AH315" s="281"/>
      <c r="AI315" s="281"/>
    </row>
    <row r="316" ht="12.75" customHeight="1">
      <c r="A316" s="281"/>
      <c r="B316" s="281"/>
      <c r="C316" s="281"/>
      <c r="D316" s="281"/>
      <c r="E316" s="281"/>
      <c r="F316" s="281"/>
      <c r="G316" s="281"/>
      <c r="H316" s="281"/>
      <c r="I316" s="281"/>
      <c r="J316" s="281"/>
      <c r="K316" s="281"/>
      <c r="L316" s="281"/>
      <c r="M316" s="281"/>
      <c r="N316" s="281"/>
      <c r="O316" s="281"/>
      <c r="P316" s="281"/>
      <c r="Q316" s="281"/>
      <c r="R316" s="281"/>
      <c r="S316" s="281"/>
      <c r="T316" s="281"/>
      <c r="U316" s="281"/>
      <c r="V316" s="281"/>
      <c r="W316" s="281"/>
      <c r="X316" s="281"/>
      <c r="Y316" s="281"/>
      <c r="Z316" s="281"/>
      <c r="AA316" s="281"/>
      <c r="AB316" s="281"/>
      <c r="AC316" s="281"/>
      <c r="AD316" s="281"/>
      <c r="AE316" s="281"/>
      <c r="AF316" s="281"/>
      <c r="AG316" s="281"/>
      <c r="AH316" s="281"/>
      <c r="AI316" s="281"/>
    </row>
    <row r="317" ht="12.75" customHeight="1">
      <c r="A317" s="281"/>
      <c r="B317" s="281"/>
      <c r="C317" s="281"/>
      <c r="D317" s="281"/>
      <c r="E317" s="281"/>
      <c r="F317" s="281"/>
      <c r="G317" s="281"/>
      <c r="H317" s="281"/>
      <c r="I317" s="281"/>
      <c r="J317" s="281"/>
      <c r="K317" s="281"/>
      <c r="L317" s="281"/>
      <c r="M317" s="281"/>
      <c r="N317" s="281"/>
      <c r="O317" s="281"/>
      <c r="P317" s="281"/>
      <c r="Q317" s="281"/>
      <c r="R317" s="281"/>
      <c r="S317" s="281"/>
      <c r="T317" s="281"/>
      <c r="U317" s="281"/>
      <c r="V317" s="281"/>
      <c r="W317" s="281"/>
      <c r="X317" s="281"/>
      <c r="Y317" s="281"/>
      <c r="Z317" s="281"/>
      <c r="AA317" s="281"/>
      <c r="AB317" s="281"/>
      <c r="AC317" s="281"/>
      <c r="AD317" s="281"/>
      <c r="AE317" s="281"/>
      <c r="AF317" s="281"/>
      <c r="AG317" s="281"/>
      <c r="AH317" s="281"/>
      <c r="AI317" s="281"/>
    </row>
    <row r="318" ht="12.75" customHeight="1">
      <c r="A318" s="281"/>
      <c r="B318" s="281"/>
      <c r="C318" s="281"/>
      <c r="D318" s="281"/>
      <c r="E318" s="281"/>
      <c r="F318" s="281"/>
      <c r="G318" s="281"/>
      <c r="H318" s="281"/>
      <c r="I318" s="281"/>
      <c r="J318" s="281"/>
      <c r="K318" s="281"/>
      <c r="L318" s="281"/>
      <c r="M318" s="281"/>
      <c r="N318" s="281"/>
      <c r="O318" s="281"/>
      <c r="P318" s="281"/>
      <c r="Q318" s="281"/>
      <c r="R318" s="281"/>
      <c r="S318" s="281"/>
      <c r="T318" s="281"/>
      <c r="U318" s="281"/>
      <c r="V318" s="281"/>
      <c r="W318" s="281"/>
      <c r="X318" s="281"/>
      <c r="Y318" s="281"/>
      <c r="Z318" s="281"/>
      <c r="AA318" s="281"/>
      <c r="AB318" s="281"/>
      <c r="AC318" s="281"/>
      <c r="AD318" s="281"/>
      <c r="AE318" s="281"/>
      <c r="AF318" s="281"/>
      <c r="AG318" s="281"/>
      <c r="AH318" s="281"/>
      <c r="AI318" s="281"/>
    </row>
    <row r="319" ht="12.75" customHeight="1">
      <c r="A319" s="281"/>
      <c r="B319" s="281"/>
      <c r="C319" s="281"/>
      <c r="D319" s="281"/>
      <c r="E319" s="281"/>
      <c r="F319" s="281"/>
      <c r="G319" s="281"/>
      <c r="H319" s="281"/>
      <c r="I319" s="281"/>
      <c r="J319" s="281"/>
      <c r="K319" s="281"/>
      <c r="L319" s="281"/>
      <c r="M319" s="281"/>
      <c r="N319" s="281"/>
      <c r="O319" s="281"/>
      <c r="P319" s="281"/>
      <c r="Q319" s="281"/>
      <c r="R319" s="281"/>
      <c r="S319" s="281"/>
      <c r="T319" s="281"/>
      <c r="U319" s="281"/>
      <c r="V319" s="281"/>
      <c r="W319" s="281"/>
      <c r="X319" s="281"/>
      <c r="Y319" s="281"/>
      <c r="Z319" s="281"/>
      <c r="AA319" s="281"/>
      <c r="AB319" s="281"/>
      <c r="AC319" s="281"/>
      <c r="AD319" s="281"/>
      <c r="AE319" s="281"/>
      <c r="AF319" s="281"/>
      <c r="AG319" s="281"/>
      <c r="AH319" s="281"/>
      <c r="AI319" s="281"/>
    </row>
    <row r="320" ht="12.75" customHeight="1">
      <c r="A320" s="281"/>
      <c r="B320" s="281"/>
      <c r="C320" s="281"/>
      <c r="D320" s="281"/>
      <c r="E320" s="281"/>
      <c r="F320" s="281"/>
      <c r="G320" s="281"/>
      <c r="H320" s="281"/>
      <c r="I320" s="281"/>
      <c r="J320" s="281"/>
      <c r="K320" s="281"/>
      <c r="L320" s="281"/>
      <c r="M320" s="281"/>
      <c r="N320" s="281"/>
      <c r="O320" s="281"/>
      <c r="P320" s="281"/>
      <c r="Q320" s="281"/>
      <c r="R320" s="281"/>
      <c r="S320" s="281"/>
      <c r="T320" s="281"/>
      <c r="U320" s="281"/>
      <c r="V320" s="281"/>
      <c r="W320" s="281"/>
      <c r="X320" s="281"/>
      <c r="Y320" s="281"/>
      <c r="Z320" s="281"/>
      <c r="AA320" s="281"/>
      <c r="AB320" s="281"/>
      <c r="AC320" s="281"/>
      <c r="AD320" s="281"/>
      <c r="AE320" s="281"/>
      <c r="AF320" s="281"/>
      <c r="AG320" s="281"/>
      <c r="AH320" s="281"/>
      <c r="AI320" s="281"/>
    </row>
    <row r="321" ht="12.75" customHeight="1">
      <c r="A321" s="281"/>
      <c r="B321" s="281"/>
      <c r="C321" s="281"/>
      <c r="D321" s="281"/>
      <c r="E321" s="281"/>
      <c r="F321" s="281"/>
      <c r="G321" s="281"/>
      <c r="H321" s="281"/>
      <c r="I321" s="281"/>
      <c r="J321" s="281"/>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1"/>
      <c r="AH321" s="281"/>
      <c r="AI321" s="281"/>
    </row>
    <row r="322" ht="12.75" customHeight="1">
      <c r="A322" s="281"/>
      <c r="B322" s="281"/>
      <c r="C322" s="281"/>
      <c r="D322" s="281"/>
      <c r="E322" s="281"/>
      <c r="F322" s="281"/>
      <c r="G322" s="281"/>
      <c r="H322" s="281"/>
      <c r="I322" s="281"/>
      <c r="J322" s="281"/>
      <c r="K322" s="281"/>
      <c r="L322" s="281"/>
      <c r="M322" s="281"/>
      <c r="N322" s="281"/>
      <c r="O322" s="281"/>
      <c r="P322" s="281"/>
      <c r="Q322" s="281"/>
      <c r="R322" s="281"/>
      <c r="S322" s="281"/>
      <c r="T322" s="281"/>
      <c r="U322" s="281"/>
      <c r="V322" s="281"/>
      <c r="W322" s="281"/>
      <c r="X322" s="281"/>
      <c r="Y322" s="281"/>
      <c r="Z322" s="281"/>
      <c r="AA322" s="281"/>
      <c r="AB322" s="281"/>
      <c r="AC322" s="281"/>
      <c r="AD322" s="281"/>
      <c r="AE322" s="281"/>
      <c r="AF322" s="281"/>
      <c r="AG322" s="281"/>
      <c r="AH322" s="281"/>
      <c r="AI322" s="281"/>
    </row>
    <row r="323" ht="12.75" customHeight="1">
      <c r="A323" s="281"/>
      <c r="B323" s="281"/>
      <c r="C323" s="281"/>
      <c r="D323" s="281"/>
      <c r="E323" s="281"/>
      <c r="F323" s="281"/>
      <c r="G323" s="281"/>
      <c r="H323" s="281"/>
      <c r="I323" s="281"/>
      <c r="J323" s="281"/>
      <c r="K323" s="281"/>
      <c r="L323" s="281"/>
      <c r="M323" s="281"/>
      <c r="N323" s="281"/>
      <c r="O323" s="281"/>
      <c r="P323" s="281"/>
      <c r="Q323" s="281"/>
      <c r="R323" s="281"/>
      <c r="S323" s="281"/>
      <c r="T323" s="281"/>
      <c r="U323" s="281"/>
      <c r="V323" s="281"/>
      <c r="W323" s="281"/>
      <c r="X323" s="281"/>
      <c r="Y323" s="281"/>
      <c r="Z323" s="281"/>
      <c r="AA323" s="281"/>
      <c r="AB323" s="281"/>
      <c r="AC323" s="281"/>
      <c r="AD323" s="281"/>
      <c r="AE323" s="281"/>
      <c r="AF323" s="281"/>
      <c r="AG323" s="281"/>
      <c r="AH323" s="281"/>
      <c r="AI323" s="281"/>
    </row>
    <row r="324" ht="12.75" customHeight="1">
      <c r="A324" s="281"/>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row>
    <row r="325" ht="12.75" customHeight="1">
      <c r="A325" s="281"/>
      <c r="B325" s="281"/>
      <c r="C325" s="281"/>
      <c r="D325" s="281"/>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row>
    <row r="326" ht="12.75" customHeight="1">
      <c r="A326" s="281"/>
      <c r="B326" s="281"/>
      <c r="C326" s="281"/>
      <c r="D326" s="281"/>
      <c r="E326" s="281"/>
      <c r="F326" s="281"/>
      <c r="G326" s="281"/>
      <c r="H326" s="281"/>
      <c r="I326" s="281"/>
      <c r="J326" s="281"/>
      <c r="K326" s="281"/>
      <c r="L326" s="281"/>
      <c r="M326" s="281"/>
      <c r="N326" s="281"/>
      <c r="O326" s="281"/>
      <c r="P326" s="281"/>
      <c r="Q326" s="281"/>
      <c r="R326" s="281"/>
      <c r="S326" s="281"/>
      <c r="T326" s="281"/>
      <c r="U326" s="281"/>
      <c r="V326" s="281"/>
      <c r="W326" s="281"/>
      <c r="X326" s="281"/>
      <c r="Y326" s="281"/>
      <c r="Z326" s="281"/>
      <c r="AA326" s="281"/>
      <c r="AB326" s="281"/>
      <c r="AC326" s="281"/>
      <c r="AD326" s="281"/>
      <c r="AE326" s="281"/>
      <c r="AF326" s="281"/>
      <c r="AG326" s="281"/>
      <c r="AH326" s="281"/>
      <c r="AI326" s="281"/>
    </row>
    <row r="327" ht="12.75" customHeight="1">
      <c r="A327" s="281"/>
      <c r="B327" s="281"/>
      <c r="C327" s="281"/>
      <c r="D327" s="281"/>
      <c r="E327" s="281"/>
      <c r="F327" s="281"/>
      <c r="G327" s="281"/>
      <c r="H327" s="281"/>
      <c r="I327" s="281"/>
      <c r="J327" s="281"/>
      <c r="K327" s="281"/>
      <c r="L327" s="281"/>
      <c r="M327" s="281"/>
      <c r="N327" s="281"/>
      <c r="O327" s="281"/>
      <c r="P327" s="281"/>
      <c r="Q327" s="281"/>
      <c r="R327" s="281"/>
      <c r="S327" s="281"/>
      <c r="T327" s="281"/>
      <c r="U327" s="281"/>
      <c r="V327" s="281"/>
      <c r="W327" s="281"/>
      <c r="X327" s="281"/>
      <c r="Y327" s="281"/>
      <c r="Z327" s="281"/>
      <c r="AA327" s="281"/>
      <c r="AB327" s="281"/>
      <c r="AC327" s="281"/>
      <c r="AD327" s="281"/>
      <c r="AE327" s="281"/>
      <c r="AF327" s="281"/>
      <c r="AG327" s="281"/>
      <c r="AH327" s="281"/>
      <c r="AI327" s="281"/>
    </row>
    <row r="328" ht="12.75" customHeight="1">
      <c r="A328" s="281"/>
      <c r="B328" s="281"/>
      <c r="C328" s="281"/>
      <c r="D328" s="281"/>
      <c r="E328" s="281"/>
      <c r="F328" s="281"/>
      <c r="G328" s="281"/>
      <c r="H328" s="281"/>
      <c r="I328" s="281"/>
      <c r="J328" s="281"/>
      <c r="K328" s="281"/>
      <c r="L328" s="281"/>
      <c r="M328" s="281"/>
      <c r="N328" s="281"/>
      <c r="O328" s="281"/>
      <c r="P328" s="281"/>
      <c r="Q328" s="281"/>
      <c r="R328" s="281"/>
      <c r="S328" s="281"/>
      <c r="T328" s="281"/>
      <c r="U328" s="281"/>
      <c r="V328" s="281"/>
      <c r="W328" s="281"/>
      <c r="X328" s="281"/>
      <c r="Y328" s="281"/>
      <c r="Z328" s="281"/>
      <c r="AA328" s="281"/>
      <c r="AB328" s="281"/>
      <c r="AC328" s="281"/>
      <c r="AD328" s="281"/>
      <c r="AE328" s="281"/>
      <c r="AF328" s="281"/>
      <c r="AG328" s="281"/>
      <c r="AH328" s="281"/>
      <c r="AI328" s="281"/>
    </row>
    <row r="329" ht="12.75" customHeight="1">
      <c r="A329" s="281"/>
      <c r="B329" s="281"/>
      <c r="C329" s="281"/>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c r="AA329" s="281"/>
      <c r="AB329" s="281"/>
      <c r="AC329" s="281"/>
      <c r="AD329" s="281"/>
      <c r="AE329" s="281"/>
      <c r="AF329" s="281"/>
      <c r="AG329" s="281"/>
      <c r="AH329" s="281"/>
      <c r="AI329" s="281"/>
    </row>
    <row r="330" ht="12.75" customHeight="1">
      <c r="A330" s="281"/>
      <c r="B330" s="281"/>
      <c r="C330" s="281"/>
      <c r="D330" s="281"/>
      <c r="E330" s="281"/>
      <c r="F330" s="281"/>
      <c r="G330" s="281"/>
      <c r="H330" s="281"/>
      <c r="I330" s="281"/>
      <c r="J330" s="281"/>
      <c r="K330" s="281"/>
      <c r="L330" s="281"/>
      <c r="M330" s="281"/>
      <c r="N330" s="281"/>
      <c r="O330" s="281"/>
      <c r="P330" s="281"/>
      <c r="Q330" s="281"/>
      <c r="R330" s="281"/>
      <c r="S330" s="281"/>
      <c r="T330" s="281"/>
      <c r="U330" s="281"/>
      <c r="V330" s="281"/>
      <c r="W330" s="281"/>
      <c r="X330" s="281"/>
      <c r="Y330" s="281"/>
      <c r="Z330" s="281"/>
      <c r="AA330" s="281"/>
      <c r="AB330" s="281"/>
      <c r="AC330" s="281"/>
      <c r="AD330" s="281"/>
      <c r="AE330" s="281"/>
      <c r="AF330" s="281"/>
      <c r="AG330" s="281"/>
      <c r="AH330" s="281"/>
      <c r="AI330" s="281"/>
    </row>
    <row r="331" ht="12.75" customHeight="1">
      <c r="A331" s="281"/>
      <c r="B331" s="281"/>
      <c r="C331" s="281"/>
      <c r="D331" s="281"/>
      <c r="E331" s="281"/>
      <c r="F331" s="281"/>
      <c r="G331" s="281"/>
      <c r="H331" s="281"/>
      <c r="I331" s="281"/>
      <c r="J331" s="281"/>
      <c r="K331" s="281"/>
      <c r="L331" s="281"/>
      <c r="M331" s="281"/>
      <c r="N331" s="281"/>
      <c r="O331" s="281"/>
      <c r="P331" s="281"/>
      <c r="Q331" s="281"/>
      <c r="R331" s="281"/>
      <c r="S331" s="281"/>
      <c r="T331" s="281"/>
      <c r="U331" s="281"/>
      <c r="V331" s="281"/>
      <c r="W331" s="281"/>
      <c r="X331" s="281"/>
      <c r="Y331" s="281"/>
      <c r="Z331" s="281"/>
      <c r="AA331" s="281"/>
      <c r="AB331" s="281"/>
      <c r="AC331" s="281"/>
      <c r="AD331" s="281"/>
      <c r="AE331" s="281"/>
      <c r="AF331" s="281"/>
      <c r="AG331" s="281"/>
      <c r="AH331" s="281"/>
      <c r="AI331" s="281"/>
    </row>
    <row r="332" ht="12.75" customHeight="1">
      <c r="A332" s="281"/>
      <c r="B332" s="281"/>
      <c r="C332" s="281"/>
      <c r="D332" s="281"/>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c r="AA332" s="281"/>
      <c r="AB332" s="281"/>
      <c r="AC332" s="281"/>
      <c r="AD332" s="281"/>
      <c r="AE332" s="281"/>
      <c r="AF332" s="281"/>
      <c r="AG332" s="281"/>
      <c r="AH332" s="281"/>
      <c r="AI332" s="281"/>
    </row>
    <row r="333" ht="12.75" customHeight="1">
      <c r="A333" s="281"/>
      <c r="B333" s="281"/>
      <c r="C333" s="281"/>
      <c r="D333" s="281"/>
      <c r="E333" s="281"/>
      <c r="F333" s="281"/>
      <c r="G333" s="281"/>
      <c r="H333" s="281"/>
      <c r="I333" s="281"/>
      <c r="J333" s="281"/>
      <c r="K333" s="281"/>
      <c r="L333" s="281"/>
      <c r="M333" s="281"/>
      <c r="N333" s="281"/>
      <c r="O333" s="281"/>
      <c r="P333" s="281"/>
      <c r="Q333" s="281"/>
      <c r="R333" s="281"/>
      <c r="S333" s="281"/>
      <c r="T333" s="281"/>
      <c r="U333" s="281"/>
      <c r="V333" s="281"/>
      <c r="W333" s="281"/>
      <c r="X333" s="281"/>
      <c r="Y333" s="281"/>
      <c r="Z333" s="281"/>
      <c r="AA333" s="281"/>
      <c r="AB333" s="281"/>
      <c r="AC333" s="281"/>
      <c r="AD333" s="281"/>
      <c r="AE333" s="281"/>
      <c r="AF333" s="281"/>
      <c r="AG333" s="281"/>
      <c r="AH333" s="281"/>
      <c r="AI333" s="281"/>
    </row>
    <row r="334" ht="12.75" customHeight="1">
      <c r="A334" s="281"/>
      <c r="B334" s="281"/>
      <c r="C334" s="281"/>
      <c r="D334" s="281"/>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c r="AA334" s="281"/>
      <c r="AB334" s="281"/>
      <c r="AC334" s="281"/>
      <c r="AD334" s="281"/>
      <c r="AE334" s="281"/>
      <c r="AF334" s="281"/>
      <c r="AG334" s="281"/>
      <c r="AH334" s="281"/>
      <c r="AI334" s="281"/>
    </row>
    <row r="335" ht="12.75" customHeight="1">
      <c r="A335" s="281"/>
      <c r="B335" s="281"/>
      <c r="C335" s="281"/>
      <c r="D335" s="281"/>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c r="AA335" s="281"/>
      <c r="AB335" s="281"/>
      <c r="AC335" s="281"/>
      <c r="AD335" s="281"/>
      <c r="AE335" s="281"/>
      <c r="AF335" s="281"/>
      <c r="AG335" s="281"/>
      <c r="AH335" s="281"/>
      <c r="AI335" s="281"/>
    </row>
    <row r="336" ht="12.75" customHeight="1">
      <c r="A336" s="281"/>
      <c r="B336" s="281"/>
      <c r="C336" s="281"/>
      <c r="D336" s="281"/>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1"/>
      <c r="AC336" s="281"/>
      <c r="AD336" s="281"/>
      <c r="AE336" s="281"/>
      <c r="AF336" s="281"/>
      <c r="AG336" s="281"/>
      <c r="AH336" s="281"/>
      <c r="AI336" s="281"/>
    </row>
    <row r="337" ht="12.75" customHeight="1">
      <c r="A337" s="281"/>
      <c r="B337" s="281"/>
      <c r="C337" s="281"/>
      <c r="D337" s="281"/>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c r="AA337" s="281"/>
      <c r="AB337" s="281"/>
      <c r="AC337" s="281"/>
      <c r="AD337" s="281"/>
      <c r="AE337" s="281"/>
      <c r="AF337" s="281"/>
      <c r="AG337" s="281"/>
      <c r="AH337" s="281"/>
      <c r="AI337" s="281"/>
    </row>
    <row r="338" ht="12.75" customHeight="1">
      <c r="A338" s="281"/>
      <c r="B338" s="281"/>
      <c r="C338" s="281"/>
      <c r="D338" s="281"/>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c r="AA338" s="281"/>
      <c r="AB338" s="281"/>
      <c r="AC338" s="281"/>
      <c r="AD338" s="281"/>
      <c r="AE338" s="281"/>
      <c r="AF338" s="281"/>
      <c r="AG338" s="281"/>
      <c r="AH338" s="281"/>
      <c r="AI338" s="281"/>
    </row>
    <row r="339" ht="12.75" customHeight="1">
      <c r="A339" s="281"/>
      <c r="B339" s="281"/>
      <c r="C339" s="281"/>
      <c r="D339" s="281"/>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c r="AA339" s="281"/>
      <c r="AB339" s="281"/>
      <c r="AC339" s="281"/>
      <c r="AD339" s="281"/>
      <c r="AE339" s="281"/>
      <c r="AF339" s="281"/>
      <c r="AG339" s="281"/>
      <c r="AH339" s="281"/>
      <c r="AI339" s="281"/>
    </row>
    <row r="340" ht="12.75" customHeight="1">
      <c r="A340" s="281"/>
      <c r="B340" s="281"/>
      <c r="C340" s="281"/>
      <c r="D340" s="281"/>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c r="AA340" s="281"/>
      <c r="AB340" s="281"/>
      <c r="AC340" s="281"/>
      <c r="AD340" s="281"/>
      <c r="AE340" s="281"/>
      <c r="AF340" s="281"/>
      <c r="AG340" s="281"/>
      <c r="AH340" s="281"/>
      <c r="AI340" s="281"/>
    </row>
    <row r="341" ht="12.75" customHeight="1">
      <c r="A341" s="281"/>
      <c r="B341" s="281"/>
      <c r="C341" s="281"/>
      <c r="D341" s="281"/>
      <c r="E341" s="281"/>
      <c r="F341" s="281"/>
      <c r="G341" s="281"/>
      <c r="H341" s="281"/>
      <c r="I341" s="281"/>
      <c r="J341" s="281"/>
      <c r="K341" s="281"/>
      <c r="L341" s="281"/>
      <c r="M341" s="281"/>
      <c r="N341" s="281"/>
      <c r="O341" s="281"/>
      <c r="P341" s="281"/>
      <c r="Q341" s="281"/>
      <c r="R341" s="281"/>
      <c r="S341" s="281"/>
      <c r="T341" s="281"/>
      <c r="U341" s="281"/>
      <c r="V341" s="281"/>
      <c r="W341" s="281"/>
      <c r="X341" s="281"/>
      <c r="Y341" s="281"/>
      <c r="Z341" s="281"/>
      <c r="AA341" s="281"/>
      <c r="AB341" s="281"/>
      <c r="AC341" s="281"/>
      <c r="AD341" s="281"/>
      <c r="AE341" s="281"/>
      <c r="AF341" s="281"/>
      <c r="AG341" s="281"/>
      <c r="AH341" s="281"/>
      <c r="AI341" s="281"/>
    </row>
    <row r="342" ht="12.75" customHeight="1">
      <c r="A342" s="281"/>
      <c r="B342" s="281"/>
      <c r="C342" s="281"/>
      <c r="D342" s="281"/>
      <c r="E342" s="281"/>
      <c r="F342" s="281"/>
      <c r="G342" s="281"/>
      <c r="H342" s="281"/>
      <c r="I342" s="281"/>
      <c r="J342" s="281"/>
      <c r="K342" s="281"/>
      <c r="L342" s="281"/>
      <c r="M342" s="281"/>
      <c r="N342" s="281"/>
      <c r="O342" s="281"/>
      <c r="P342" s="281"/>
      <c r="Q342" s="281"/>
      <c r="R342" s="281"/>
      <c r="S342" s="281"/>
      <c r="T342" s="281"/>
      <c r="U342" s="281"/>
      <c r="V342" s="281"/>
      <c r="W342" s="281"/>
      <c r="X342" s="281"/>
      <c r="Y342" s="281"/>
      <c r="Z342" s="281"/>
      <c r="AA342" s="281"/>
      <c r="AB342" s="281"/>
      <c r="AC342" s="281"/>
      <c r="AD342" s="281"/>
      <c r="AE342" s="281"/>
      <c r="AF342" s="281"/>
      <c r="AG342" s="281"/>
      <c r="AH342" s="281"/>
      <c r="AI342" s="281"/>
    </row>
    <row r="343" ht="12.75" customHeight="1">
      <c r="A343" s="281"/>
      <c r="B343" s="281"/>
      <c r="C343" s="281"/>
      <c r="D343" s="281"/>
      <c r="E343" s="281"/>
      <c r="F343" s="281"/>
      <c r="G343" s="281"/>
      <c r="H343" s="281"/>
      <c r="I343" s="281"/>
      <c r="J343" s="281"/>
      <c r="K343" s="281"/>
      <c r="L343" s="281"/>
      <c r="M343" s="281"/>
      <c r="N343" s="281"/>
      <c r="O343" s="281"/>
      <c r="P343" s="281"/>
      <c r="Q343" s="281"/>
      <c r="R343" s="281"/>
      <c r="S343" s="281"/>
      <c r="T343" s="281"/>
      <c r="U343" s="281"/>
      <c r="V343" s="281"/>
      <c r="W343" s="281"/>
      <c r="X343" s="281"/>
      <c r="Y343" s="281"/>
      <c r="Z343" s="281"/>
      <c r="AA343" s="281"/>
      <c r="AB343" s="281"/>
      <c r="AC343" s="281"/>
      <c r="AD343" s="281"/>
      <c r="AE343" s="281"/>
      <c r="AF343" s="281"/>
      <c r="AG343" s="281"/>
      <c r="AH343" s="281"/>
      <c r="AI343" s="281"/>
    </row>
    <row r="344" ht="12.75" customHeight="1">
      <c r="A344" s="281"/>
      <c r="B344" s="281"/>
      <c r="C344" s="281"/>
      <c r="D344" s="281"/>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c r="AA344" s="281"/>
      <c r="AB344" s="281"/>
      <c r="AC344" s="281"/>
      <c r="AD344" s="281"/>
      <c r="AE344" s="281"/>
      <c r="AF344" s="281"/>
      <c r="AG344" s="281"/>
      <c r="AH344" s="281"/>
      <c r="AI344" s="281"/>
    </row>
    <row r="345" ht="12.75" customHeight="1">
      <c r="A345" s="281"/>
      <c r="B345" s="281"/>
      <c r="C345" s="281"/>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row>
    <row r="346" ht="12.75" customHeight="1">
      <c r="A346" s="281"/>
      <c r="B346" s="281"/>
      <c r="C346" s="281"/>
      <c r="D346" s="281"/>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c r="AA346" s="281"/>
      <c r="AB346" s="281"/>
      <c r="AC346" s="281"/>
      <c r="AD346" s="281"/>
      <c r="AE346" s="281"/>
      <c r="AF346" s="281"/>
      <c r="AG346" s="281"/>
      <c r="AH346" s="281"/>
      <c r="AI346" s="281"/>
    </row>
    <row r="347" ht="12.75" customHeight="1">
      <c r="A347" s="281"/>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row>
    <row r="348" ht="12.75" customHeight="1">
      <c r="A348" s="281"/>
      <c r="B348" s="281"/>
      <c r="C348" s="281"/>
      <c r="D348" s="281"/>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1"/>
      <c r="AH348" s="281"/>
      <c r="AI348" s="281"/>
    </row>
    <row r="349" ht="12.75" customHeight="1">
      <c r="A349" s="281"/>
      <c r="B349" s="281"/>
      <c r="C349" s="281"/>
      <c r="D349" s="281"/>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1"/>
      <c r="AH349" s="281"/>
      <c r="AI349" s="281"/>
    </row>
    <row r="350" ht="12.75" customHeight="1">
      <c r="A350" s="281"/>
      <c r="B350" s="281"/>
      <c r="C350" s="281"/>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c r="AA350" s="281"/>
      <c r="AB350" s="281"/>
      <c r="AC350" s="281"/>
      <c r="AD350" s="281"/>
      <c r="AE350" s="281"/>
      <c r="AF350" s="281"/>
      <c r="AG350" s="281"/>
      <c r="AH350" s="281"/>
      <c r="AI350" s="281"/>
    </row>
    <row r="351" ht="12.75" customHeight="1">
      <c r="A351" s="281"/>
      <c r="B351" s="281"/>
      <c r="C351" s="281"/>
      <c r="D351" s="281"/>
      <c r="E351" s="281"/>
      <c r="F351" s="281"/>
      <c r="G351" s="281"/>
      <c r="H351" s="281"/>
      <c r="I351" s="281"/>
      <c r="J351" s="281"/>
      <c r="K351" s="281"/>
      <c r="L351" s="281"/>
      <c r="M351" s="281"/>
      <c r="N351" s="281"/>
      <c r="O351" s="281"/>
      <c r="P351" s="281"/>
      <c r="Q351" s="281"/>
      <c r="R351" s="281"/>
      <c r="S351" s="281"/>
      <c r="T351" s="281"/>
      <c r="U351" s="281"/>
      <c r="V351" s="281"/>
      <c r="W351" s="281"/>
      <c r="X351" s="281"/>
      <c r="Y351" s="281"/>
      <c r="Z351" s="281"/>
      <c r="AA351" s="281"/>
      <c r="AB351" s="281"/>
      <c r="AC351" s="281"/>
      <c r="AD351" s="281"/>
      <c r="AE351" s="281"/>
      <c r="AF351" s="281"/>
      <c r="AG351" s="281"/>
      <c r="AH351" s="281"/>
      <c r="AI351" s="281"/>
    </row>
    <row r="352" ht="12.75" customHeight="1">
      <c r="A352" s="281"/>
      <c r="B352" s="281"/>
      <c r="C352" s="281"/>
      <c r="D352" s="281"/>
      <c r="E352" s="281"/>
      <c r="F352" s="281"/>
      <c r="G352" s="281"/>
      <c r="H352" s="281"/>
      <c r="I352" s="281"/>
      <c r="J352" s="281"/>
      <c r="K352" s="281"/>
      <c r="L352" s="281"/>
      <c r="M352" s="281"/>
      <c r="N352" s="281"/>
      <c r="O352" s="281"/>
      <c r="P352" s="281"/>
      <c r="Q352" s="281"/>
      <c r="R352" s="281"/>
      <c r="S352" s="281"/>
      <c r="T352" s="281"/>
      <c r="U352" s="281"/>
      <c r="V352" s="281"/>
      <c r="W352" s="281"/>
      <c r="X352" s="281"/>
      <c r="Y352" s="281"/>
      <c r="Z352" s="281"/>
      <c r="AA352" s="281"/>
      <c r="AB352" s="281"/>
      <c r="AC352" s="281"/>
      <c r="AD352" s="281"/>
      <c r="AE352" s="281"/>
      <c r="AF352" s="281"/>
      <c r="AG352" s="281"/>
      <c r="AH352" s="281"/>
      <c r="AI352" s="281"/>
    </row>
    <row r="353" ht="12.75" customHeight="1">
      <c r="A353" s="281"/>
      <c r="B353" s="281"/>
      <c r="C353" s="281"/>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c r="AA353" s="281"/>
      <c r="AB353" s="281"/>
      <c r="AC353" s="281"/>
      <c r="AD353" s="281"/>
      <c r="AE353" s="281"/>
      <c r="AF353" s="281"/>
      <c r="AG353" s="281"/>
      <c r="AH353" s="281"/>
      <c r="AI353" s="281"/>
    </row>
    <row r="354" ht="12.75" customHeight="1">
      <c r="A354" s="281"/>
      <c r="B354" s="281"/>
      <c r="C354" s="281"/>
      <c r="D354" s="281"/>
      <c r="E354" s="281"/>
      <c r="F354" s="281"/>
      <c r="G354" s="281"/>
      <c r="H354" s="281"/>
      <c r="I354" s="281"/>
      <c r="J354" s="281"/>
      <c r="K354" s="281"/>
      <c r="L354" s="281"/>
      <c r="M354" s="281"/>
      <c r="N354" s="281"/>
      <c r="O354" s="281"/>
      <c r="P354" s="281"/>
      <c r="Q354" s="281"/>
      <c r="R354" s="281"/>
      <c r="S354" s="281"/>
      <c r="T354" s="281"/>
      <c r="U354" s="281"/>
      <c r="V354" s="281"/>
      <c r="W354" s="281"/>
      <c r="X354" s="281"/>
      <c r="Y354" s="281"/>
      <c r="Z354" s="281"/>
      <c r="AA354" s="281"/>
      <c r="AB354" s="281"/>
      <c r="AC354" s="281"/>
      <c r="AD354" s="281"/>
      <c r="AE354" s="281"/>
      <c r="AF354" s="281"/>
      <c r="AG354" s="281"/>
      <c r="AH354" s="281"/>
      <c r="AI354" s="281"/>
    </row>
    <row r="355" ht="12.75" customHeight="1">
      <c r="A355" s="281"/>
      <c r="B355" s="281"/>
      <c r="C355" s="281"/>
      <c r="D355" s="281"/>
      <c r="E355" s="281"/>
      <c r="F355" s="281"/>
      <c r="G355" s="281"/>
      <c r="H355" s="281"/>
      <c r="I355" s="281"/>
      <c r="J355" s="281"/>
      <c r="K355" s="281"/>
      <c r="L355" s="281"/>
      <c r="M355" s="281"/>
      <c r="N355" s="281"/>
      <c r="O355" s="281"/>
      <c r="P355" s="281"/>
      <c r="Q355" s="281"/>
      <c r="R355" s="281"/>
      <c r="S355" s="281"/>
      <c r="T355" s="281"/>
      <c r="U355" s="281"/>
      <c r="V355" s="281"/>
      <c r="W355" s="281"/>
      <c r="X355" s="281"/>
      <c r="Y355" s="281"/>
      <c r="Z355" s="281"/>
      <c r="AA355" s="281"/>
      <c r="AB355" s="281"/>
      <c r="AC355" s="281"/>
      <c r="AD355" s="281"/>
      <c r="AE355" s="281"/>
      <c r="AF355" s="281"/>
      <c r="AG355" s="281"/>
      <c r="AH355" s="281"/>
      <c r="AI355" s="281"/>
    </row>
    <row r="356" ht="12.75" customHeight="1">
      <c r="A356" s="281"/>
      <c r="B356" s="281"/>
      <c r="C356" s="281"/>
      <c r="D356" s="281"/>
      <c r="E356" s="281"/>
      <c r="F356" s="281"/>
      <c r="G356" s="281"/>
      <c r="H356" s="281"/>
      <c r="I356" s="281"/>
      <c r="J356" s="281"/>
      <c r="K356" s="281"/>
      <c r="L356" s="281"/>
      <c r="M356" s="281"/>
      <c r="N356" s="281"/>
      <c r="O356" s="281"/>
      <c r="P356" s="281"/>
      <c r="Q356" s="281"/>
      <c r="R356" s="281"/>
      <c r="S356" s="281"/>
      <c r="T356" s="281"/>
      <c r="U356" s="281"/>
      <c r="V356" s="281"/>
      <c r="W356" s="281"/>
      <c r="X356" s="281"/>
      <c r="Y356" s="281"/>
      <c r="Z356" s="281"/>
      <c r="AA356" s="281"/>
      <c r="AB356" s="281"/>
      <c r="AC356" s="281"/>
      <c r="AD356" s="281"/>
      <c r="AE356" s="281"/>
      <c r="AF356" s="281"/>
      <c r="AG356" s="281"/>
      <c r="AH356" s="281"/>
      <c r="AI356" s="281"/>
    </row>
    <row r="357" ht="12.75" customHeight="1">
      <c r="A357" s="281"/>
      <c r="B357" s="281"/>
      <c r="C357" s="281"/>
      <c r="D357" s="281"/>
      <c r="E357" s="281"/>
      <c r="F357" s="281"/>
      <c r="G357" s="281"/>
      <c r="H357" s="281"/>
      <c r="I357" s="281"/>
      <c r="J357" s="281"/>
      <c r="K357" s="281"/>
      <c r="L357" s="281"/>
      <c r="M357" s="281"/>
      <c r="N357" s="281"/>
      <c r="O357" s="281"/>
      <c r="P357" s="281"/>
      <c r="Q357" s="281"/>
      <c r="R357" s="281"/>
      <c r="S357" s="281"/>
      <c r="T357" s="281"/>
      <c r="U357" s="281"/>
      <c r="V357" s="281"/>
      <c r="W357" s="281"/>
      <c r="X357" s="281"/>
      <c r="Y357" s="281"/>
      <c r="Z357" s="281"/>
      <c r="AA357" s="281"/>
      <c r="AB357" s="281"/>
      <c r="AC357" s="281"/>
      <c r="AD357" s="281"/>
      <c r="AE357" s="281"/>
      <c r="AF357" s="281"/>
      <c r="AG357" s="281"/>
      <c r="AH357" s="281"/>
      <c r="AI357" s="281"/>
    </row>
    <row r="358" ht="12.75" customHeight="1">
      <c r="A358" s="281"/>
      <c r="B358" s="281"/>
      <c r="C358" s="281"/>
      <c r="D358" s="281"/>
      <c r="E358" s="281"/>
      <c r="F358" s="281"/>
      <c r="G358" s="281"/>
      <c r="H358" s="281"/>
      <c r="I358" s="281"/>
      <c r="J358" s="281"/>
      <c r="K358" s="281"/>
      <c r="L358" s="281"/>
      <c r="M358" s="281"/>
      <c r="N358" s="281"/>
      <c r="O358" s="281"/>
      <c r="P358" s="281"/>
      <c r="Q358" s="281"/>
      <c r="R358" s="281"/>
      <c r="S358" s="281"/>
      <c r="T358" s="281"/>
      <c r="U358" s="281"/>
      <c r="V358" s="281"/>
      <c r="W358" s="281"/>
      <c r="X358" s="281"/>
      <c r="Y358" s="281"/>
      <c r="Z358" s="281"/>
      <c r="AA358" s="281"/>
      <c r="AB358" s="281"/>
      <c r="AC358" s="281"/>
      <c r="AD358" s="281"/>
      <c r="AE358" s="281"/>
      <c r="AF358" s="281"/>
      <c r="AG358" s="281"/>
      <c r="AH358" s="281"/>
      <c r="AI358" s="281"/>
    </row>
    <row r="359" ht="12.75" customHeight="1">
      <c r="A359" s="281"/>
      <c r="B359" s="281"/>
      <c r="C359" s="281"/>
      <c r="D359" s="281"/>
      <c r="E359" s="281"/>
      <c r="F359" s="281"/>
      <c r="G359" s="281"/>
      <c r="H359" s="281"/>
      <c r="I359" s="281"/>
      <c r="J359" s="281"/>
      <c r="K359" s="281"/>
      <c r="L359" s="281"/>
      <c r="M359" s="281"/>
      <c r="N359" s="281"/>
      <c r="O359" s="281"/>
      <c r="P359" s="281"/>
      <c r="Q359" s="281"/>
      <c r="R359" s="281"/>
      <c r="S359" s="281"/>
      <c r="T359" s="281"/>
      <c r="U359" s="281"/>
      <c r="V359" s="281"/>
      <c r="W359" s="281"/>
      <c r="X359" s="281"/>
      <c r="Y359" s="281"/>
      <c r="Z359" s="281"/>
      <c r="AA359" s="281"/>
      <c r="AB359" s="281"/>
      <c r="AC359" s="281"/>
      <c r="AD359" s="281"/>
      <c r="AE359" s="281"/>
      <c r="AF359" s="281"/>
      <c r="AG359" s="281"/>
      <c r="AH359" s="281"/>
      <c r="AI359" s="281"/>
    </row>
    <row r="360" ht="12.75" customHeight="1">
      <c r="A360" s="281"/>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row>
    <row r="361" ht="12.75" customHeight="1">
      <c r="A361" s="281"/>
      <c r="B361" s="281"/>
      <c r="C361" s="281"/>
      <c r="D361" s="281"/>
      <c r="E361" s="281"/>
      <c r="F361" s="281"/>
      <c r="G361" s="281"/>
      <c r="H361" s="281"/>
      <c r="I361" s="281"/>
      <c r="J361" s="281"/>
      <c r="K361" s="281"/>
      <c r="L361" s="281"/>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row>
    <row r="362" ht="12.75" customHeight="1">
      <c r="A362" s="281"/>
      <c r="B362" s="281"/>
      <c r="C362" s="281"/>
      <c r="D362" s="281"/>
      <c r="E362" s="281"/>
      <c r="F362" s="281"/>
      <c r="G362" s="281"/>
      <c r="H362" s="281"/>
      <c r="I362" s="281"/>
      <c r="J362" s="281"/>
      <c r="K362" s="281"/>
      <c r="L362" s="281"/>
      <c r="M362" s="281"/>
      <c r="N362" s="281"/>
      <c r="O362" s="281"/>
      <c r="P362" s="281"/>
      <c r="Q362" s="281"/>
      <c r="R362" s="281"/>
      <c r="S362" s="281"/>
      <c r="T362" s="281"/>
      <c r="U362" s="281"/>
      <c r="V362" s="281"/>
      <c r="W362" s="281"/>
      <c r="X362" s="281"/>
      <c r="Y362" s="281"/>
      <c r="Z362" s="281"/>
      <c r="AA362" s="281"/>
      <c r="AB362" s="281"/>
      <c r="AC362" s="281"/>
      <c r="AD362" s="281"/>
      <c r="AE362" s="281"/>
      <c r="AF362" s="281"/>
      <c r="AG362" s="281"/>
      <c r="AH362" s="281"/>
      <c r="AI362" s="281"/>
    </row>
    <row r="363" ht="12.75" customHeight="1">
      <c r="A363" s="281"/>
      <c r="B363" s="281"/>
      <c r="C363" s="281"/>
      <c r="D363" s="281"/>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c r="AA363" s="281"/>
      <c r="AB363" s="281"/>
      <c r="AC363" s="281"/>
      <c r="AD363" s="281"/>
      <c r="AE363" s="281"/>
      <c r="AF363" s="281"/>
      <c r="AG363" s="281"/>
      <c r="AH363" s="281"/>
      <c r="AI363" s="281"/>
    </row>
    <row r="364" ht="12.75" customHeight="1">
      <c r="A364" s="281"/>
      <c r="B364" s="281"/>
      <c r="C364" s="281"/>
      <c r="D364" s="281"/>
      <c r="E364" s="281"/>
      <c r="F364" s="281"/>
      <c r="G364" s="281"/>
      <c r="H364" s="281"/>
      <c r="I364" s="281"/>
      <c r="J364" s="281"/>
      <c r="K364" s="281"/>
      <c r="L364" s="281"/>
      <c r="M364" s="281"/>
      <c r="N364" s="281"/>
      <c r="O364" s="281"/>
      <c r="P364" s="281"/>
      <c r="Q364" s="281"/>
      <c r="R364" s="281"/>
      <c r="S364" s="281"/>
      <c r="T364" s="281"/>
      <c r="U364" s="281"/>
      <c r="V364" s="281"/>
      <c r="W364" s="281"/>
      <c r="X364" s="281"/>
      <c r="Y364" s="281"/>
      <c r="Z364" s="281"/>
      <c r="AA364" s="281"/>
      <c r="AB364" s="281"/>
      <c r="AC364" s="281"/>
      <c r="AD364" s="281"/>
      <c r="AE364" s="281"/>
      <c r="AF364" s="281"/>
      <c r="AG364" s="281"/>
      <c r="AH364" s="281"/>
      <c r="AI364" s="281"/>
    </row>
    <row r="365" ht="12.75" customHeight="1">
      <c r="A365" s="281"/>
      <c r="B365" s="281"/>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281"/>
      <c r="AC365" s="281"/>
      <c r="AD365" s="281"/>
      <c r="AE365" s="281"/>
      <c r="AF365" s="281"/>
      <c r="AG365" s="281"/>
      <c r="AH365" s="281"/>
      <c r="AI365" s="281"/>
    </row>
    <row r="366" ht="12.75" customHeight="1">
      <c r="A366" s="281"/>
      <c r="B366" s="281"/>
      <c r="C366" s="281"/>
      <c r="D366" s="281"/>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c r="AA366" s="281"/>
      <c r="AB366" s="281"/>
      <c r="AC366" s="281"/>
      <c r="AD366" s="281"/>
      <c r="AE366" s="281"/>
      <c r="AF366" s="281"/>
      <c r="AG366" s="281"/>
      <c r="AH366" s="281"/>
      <c r="AI366" s="281"/>
    </row>
    <row r="367" ht="12.75" customHeight="1">
      <c r="A367" s="281"/>
      <c r="B367" s="281"/>
      <c r="C367" s="281"/>
      <c r="D367" s="281"/>
      <c r="E367" s="281"/>
      <c r="F367" s="281"/>
      <c r="G367" s="281"/>
      <c r="H367" s="281"/>
      <c r="I367" s="281"/>
      <c r="J367" s="281"/>
      <c r="K367" s="281"/>
      <c r="L367" s="281"/>
      <c r="M367" s="281"/>
      <c r="N367" s="281"/>
      <c r="O367" s="281"/>
      <c r="P367" s="281"/>
      <c r="Q367" s="281"/>
      <c r="R367" s="281"/>
      <c r="S367" s="281"/>
      <c r="T367" s="281"/>
      <c r="U367" s="281"/>
      <c r="V367" s="281"/>
      <c r="W367" s="281"/>
      <c r="X367" s="281"/>
      <c r="Y367" s="281"/>
      <c r="Z367" s="281"/>
      <c r="AA367" s="281"/>
      <c r="AB367" s="281"/>
      <c r="AC367" s="281"/>
      <c r="AD367" s="281"/>
      <c r="AE367" s="281"/>
      <c r="AF367" s="281"/>
      <c r="AG367" s="281"/>
      <c r="AH367" s="281"/>
      <c r="AI367" s="281"/>
    </row>
    <row r="368" ht="12.75" customHeight="1">
      <c r="A368" s="281"/>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1"/>
      <c r="AC368" s="281"/>
      <c r="AD368" s="281"/>
      <c r="AE368" s="281"/>
      <c r="AF368" s="281"/>
      <c r="AG368" s="281"/>
      <c r="AH368" s="281"/>
      <c r="AI368" s="281"/>
    </row>
    <row r="369" ht="12.75" customHeight="1">
      <c r="A369" s="281"/>
      <c r="B369" s="281"/>
      <c r="C369" s="281"/>
      <c r="D369" s="281"/>
      <c r="E369" s="281"/>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row>
    <row r="370" ht="12.75" customHeight="1">
      <c r="A370" s="281"/>
      <c r="B370" s="281"/>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row>
    <row r="371" ht="12.75" customHeight="1">
      <c r="A371" s="281"/>
      <c r="B371" s="281"/>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row>
    <row r="372" ht="12.75" customHeight="1">
      <c r="A372" s="281"/>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81"/>
      <c r="AD372" s="281"/>
      <c r="AE372" s="281"/>
      <c r="AF372" s="281"/>
      <c r="AG372" s="281"/>
      <c r="AH372" s="281"/>
      <c r="AI372" s="281"/>
    </row>
    <row r="373" ht="12.75" customHeight="1">
      <c r="A373" s="281"/>
      <c r="B373" s="281"/>
      <c r="C373" s="281"/>
      <c r="D373" s="281"/>
      <c r="E373" s="281"/>
      <c r="F373" s="281"/>
      <c r="G373" s="281"/>
      <c r="H373" s="281"/>
      <c r="I373" s="281"/>
      <c r="J373" s="281"/>
      <c r="K373" s="281"/>
      <c r="L373" s="281"/>
      <c r="M373" s="281"/>
      <c r="N373" s="281"/>
      <c r="O373" s="281"/>
      <c r="P373" s="281"/>
      <c r="Q373" s="281"/>
      <c r="R373" s="281"/>
      <c r="S373" s="281"/>
      <c r="T373" s="281"/>
      <c r="U373" s="281"/>
      <c r="V373" s="281"/>
      <c r="W373" s="281"/>
      <c r="X373" s="281"/>
      <c r="Y373" s="281"/>
      <c r="Z373" s="281"/>
      <c r="AA373" s="281"/>
      <c r="AB373" s="281"/>
      <c r="AC373" s="281"/>
      <c r="AD373" s="281"/>
      <c r="AE373" s="281"/>
      <c r="AF373" s="281"/>
      <c r="AG373" s="281"/>
      <c r="AH373" s="281"/>
      <c r="AI373" s="281"/>
    </row>
    <row r="374" ht="12.75" customHeight="1">
      <c r="A374" s="281"/>
      <c r="B374" s="281"/>
      <c r="C374" s="281"/>
      <c r="D374" s="281"/>
      <c r="E374" s="281"/>
      <c r="F374" s="281"/>
      <c r="G374" s="281"/>
      <c r="H374" s="281"/>
      <c r="I374" s="281"/>
      <c r="J374" s="281"/>
      <c r="K374" s="281"/>
      <c r="L374" s="281"/>
      <c r="M374" s="281"/>
      <c r="N374" s="281"/>
      <c r="O374" s="281"/>
      <c r="P374" s="281"/>
      <c r="Q374" s="281"/>
      <c r="R374" s="281"/>
      <c r="S374" s="281"/>
      <c r="T374" s="281"/>
      <c r="U374" s="281"/>
      <c r="V374" s="281"/>
      <c r="W374" s="281"/>
      <c r="X374" s="281"/>
      <c r="Y374" s="281"/>
      <c r="Z374" s="281"/>
      <c r="AA374" s="281"/>
      <c r="AB374" s="281"/>
      <c r="AC374" s="281"/>
      <c r="AD374" s="281"/>
      <c r="AE374" s="281"/>
      <c r="AF374" s="281"/>
      <c r="AG374" s="281"/>
      <c r="AH374" s="281"/>
      <c r="AI374" s="281"/>
    </row>
    <row r="375" ht="12.75" customHeight="1">
      <c r="A375" s="281"/>
      <c r="B375" s="281"/>
      <c r="C375" s="281"/>
      <c r="D375" s="281"/>
      <c r="E375" s="281"/>
      <c r="F375" s="281"/>
      <c r="G375" s="281"/>
      <c r="H375" s="281"/>
      <c r="I375" s="281"/>
      <c r="J375" s="281"/>
      <c r="K375" s="281"/>
      <c r="L375" s="281"/>
      <c r="M375" s="281"/>
      <c r="N375" s="281"/>
      <c r="O375" s="281"/>
      <c r="P375" s="281"/>
      <c r="Q375" s="281"/>
      <c r="R375" s="281"/>
      <c r="S375" s="281"/>
      <c r="T375" s="281"/>
      <c r="U375" s="281"/>
      <c r="V375" s="281"/>
      <c r="W375" s="281"/>
      <c r="X375" s="281"/>
      <c r="Y375" s="281"/>
      <c r="Z375" s="281"/>
      <c r="AA375" s="281"/>
      <c r="AB375" s="281"/>
      <c r="AC375" s="281"/>
      <c r="AD375" s="281"/>
      <c r="AE375" s="281"/>
      <c r="AF375" s="281"/>
      <c r="AG375" s="281"/>
      <c r="AH375" s="281"/>
      <c r="AI375" s="281"/>
    </row>
    <row r="376" ht="12.75" customHeight="1">
      <c r="A376" s="281"/>
      <c r="B376" s="281"/>
      <c r="C376" s="281"/>
      <c r="D376" s="281"/>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c r="AA376" s="281"/>
      <c r="AB376" s="281"/>
      <c r="AC376" s="281"/>
      <c r="AD376" s="281"/>
      <c r="AE376" s="281"/>
      <c r="AF376" s="281"/>
      <c r="AG376" s="281"/>
      <c r="AH376" s="281"/>
      <c r="AI376" s="281"/>
    </row>
    <row r="377" ht="12.75" customHeight="1">
      <c r="A377" s="281"/>
      <c r="B377" s="281"/>
      <c r="C377" s="281"/>
      <c r="D377" s="281"/>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c r="AA377" s="281"/>
      <c r="AB377" s="281"/>
      <c r="AC377" s="281"/>
      <c r="AD377" s="281"/>
      <c r="AE377" s="281"/>
      <c r="AF377" s="281"/>
      <c r="AG377" s="281"/>
      <c r="AH377" s="281"/>
      <c r="AI377" s="281"/>
    </row>
    <row r="378" ht="12.75" customHeight="1">
      <c r="A378" s="281"/>
      <c r="B378" s="281"/>
      <c r="C378" s="281"/>
      <c r="D378" s="281"/>
      <c r="E378" s="281"/>
      <c r="F378" s="281"/>
      <c r="G378" s="281"/>
      <c r="H378" s="281"/>
      <c r="I378" s="281"/>
      <c r="J378" s="281"/>
      <c r="K378" s="281"/>
      <c r="L378" s="281"/>
      <c r="M378" s="281"/>
      <c r="N378" s="281"/>
      <c r="O378" s="281"/>
      <c r="P378" s="281"/>
      <c r="Q378" s="281"/>
      <c r="R378" s="281"/>
      <c r="S378" s="281"/>
      <c r="T378" s="281"/>
      <c r="U378" s="281"/>
      <c r="V378" s="281"/>
      <c r="W378" s="281"/>
      <c r="X378" s="281"/>
      <c r="Y378" s="281"/>
      <c r="Z378" s="281"/>
      <c r="AA378" s="281"/>
      <c r="AB378" s="281"/>
      <c r="AC378" s="281"/>
      <c r="AD378" s="281"/>
      <c r="AE378" s="281"/>
      <c r="AF378" s="281"/>
      <c r="AG378" s="281"/>
      <c r="AH378" s="281"/>
      <c r="AI378" s="281"/>
    </row>
    <row r="379" ht="12.75" customHeight="1">
      <c r="A379" s="281"/>
      <c r="B379" s="281"/>
      <c r="C379" s="281"/>
      <c r="D379" s="281"/>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c r="AA379" s="281"/>
      <c r="AB379" s="281"/>
      <c r="AC379" s="281"/>
      <c r="AD379" s="281"/>
      <c r="AE379" s="281"/>
      <c r="AF379" s="281"/>
      <c r="AG379" s="281"/>
      <c r="AH379" s="281"/>
      <c r="AI379" s="281"/>
    </row>
    <row r="380" ht="12.75" customHeight="1">
      <c r="A380" s="281"/>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81"/>
      <c r="AD380" s="281"/>
      <c r="AE380" s="281"/>
      <c r="AF380" s="281"/>
      <c r="AG380" s="281"/>
      <c r="AH380" s="281"/>
      <c r="AI380" s="281"/>
    </row>
    <row r="381" ht="12.75" customHeight="1">
      <c r="A381" s="281"/>
      <c r="B381" s="281"/>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row>
    <row r="382" ht="12.75" customHeight="1">
      <c r="A382" s="281"/>
      <c r="B382" s="281"/>
      <c r="C382" s="281"/>
      <c r="D382" s="281"/>
      <c r="E382" s="281"/>
      <c r="F382" s="281"/>
      <c r="G382" s="281"/>
      <c r="H382" s="281"/>
      <c r="I382" s="281"/>
      <c r="J382" s="281"/>
      <c r="K382" s="281"/>
      <c r="L382" s="281"/>
      <c r="M382" s="281"/>
      <c r="N382" s="281"/>
      <c r="O382" s="281"/>
      <c r="P382" s="281"/>
      <c r="Q382" s="281"/>
      <c r="R382" s="281"/>
      <c r="S382" s="281"/>
      <c r="T382" s="281"/>
      <c r="U382" s="281"/>
      <c r="V382" s="281"/>
      <c r="W382" s="281"/>
      <c r="X382" s="281"/>
      <c r="Y382" s="281"/>
      <c r="Z382" s="281"/>
      <c r="AA382" s="281"/>
      <c r="AB382" s="281"/>
      <c r="AC382" s="281"/>
      <c r="AD382" s="281"/>
      <c r="AE382" s="281"/>
      <c r="AF382" s="281"/>
      <c r="AG382" s="281"/>
      <c r="AH382" s="281"/>
      <c r="AI382" s="281"/>
    </row>
    <row r="383" ht="12.75" customHeight="1">
      <c r="A383" s="281"/>
      <c r="B383" s="281"/>
      <c r="C383" s="281"/>
      <c r="D383" s="281"/>
      <c r="E383" s="281"/>
      <c r="F383" s="281"/>
      <c r="G383" s="281"/>
      <c r="H383" s="281"/>
      <c r="I383" s="281"/>
      <c r="J383" s="281"/>
      <c r="K383" s="281"/>
      <c r="L383" s="281"/>
      <c r="M383" s="281"/>
      <c r="N383" s="281"/>
      <c r="O383" s="281"/>
      <c r="P383" s="281"/>
      <c r="Q383" s="281"/>
      <c r="R383" s="281"/>
      <c r="S383" s="281"/>
      <c r="T383" s="281"/>
      <c r="U383" s="281"/>
      <c r="V383" s="281"/>
      <c r="W383" s="281"/>
      <c r="X383" s="281"/>
      <c r="Y383" s="281"/>
      <c r="Z383" s="281"/>
      <c r="AA383" s="281"/>
      <c r="AB383" s="281"/>
      <c r="AC383" s="281"/>
      <c r="AD383" s="281"/>
      <c r="AE383" s="281"/>
      <c r="AF383" s="281"/>
      <c r="AG383" s="281"/>
      <c r="AH383" s="281"/>
      <c r="AI383" s="281"/>
    </row>
    <row r="384" ht="12.75" customHeight="1">
      <c r="A384" s="281"/>
      <c r="B384" s="281"/>
      <c r="C384" s="281"/>
      <c r="D384" s="281"/>
      <c r="E384" s="281"/>
      <c r="F384" s="281"/>
      <c r="G384" s="281"/>
      <c r="H384" s="281"/>
      <c r="I384" s="281"/>
      <c r="J384" s="281"/>
      <c r="K384" s="281"/>
      <c r="L384" s="281"/>
      <c r="M384" s="281"/>
      <c r="N384" s="281"/>
      <c r="O384" s="281"/>
      <c r="P384" s="281"/>
      <c r="Q384" s="281"/>
      <c r="R384" s="281"/>
      <c r="S384" s="281"/>
      <c r="T384" s="281"/>
      <c r="U384" s="281"/>
      <c r="V384" s="281"/>
      <c r="W384" s="281"/>
      <c r="X384" s="281"/>
      <c r="Y384" s="281"/>
      <c r="Z384" s="281"/>
      <c r="AA384" s="281"/>
      <c r="AB384" s="281"/>
      <c r="AC384" s="281"/>
      <c r="AD384" s="281"/>
      <c r="AE384" s="281"/>
      <c r="AF384" s="281"/>
      <c r="AG384" s="281"/>
      <c r="AH384" s="281"/>
      <c r="AI384" s="281"/>
    </row>
    <row r="385" ht="12.75" customHeight="1">
      <c r="A385" s="281"/>
      <c r="B385" s="281"/>
      <c r="C385" s="281"/>
      <c r="D385" s="281"/>
      <c r="E385" s="281"/>
      <c r="F385" s="281"/>
      <c r="G385" s="281"/>
      <c r="H385" s="281"/>
      <c r="I385" s="281"/>
      <c r="J385" s="281"/>
      <c r="K385" s="281"/>
      <c r="L385" s="281"/>
      <c r="M385" s="281"/>
      <c r="N385" s="281"/>
      <c r="O385" s="281"/>
      <c r="P385" s="281"/>
      <c r="Q385" s="281"/>
      <c r="R385" s="281"/>
      <c r="S385" s="281"/>
      <c r="T385" s="281"/>
      <c r="U385" s="281"/>
      <c r="V385" s="281"/>
      <c r="W385" s="281"/>
      <c r="X385" s="281"/>
      <c r="Y385" s="281"/>
      <c r="Z385" s="281"/>
      <c r="AA385" s="281"/>
      <c r="AB385" s="281"/>
      <c r="AC385" s="281"/>
      <c r="AD385" s="281"/>
      <c r="AE385" s="281"/>
      <c r="AF385" s="281"/>
      <c r="AG385" s="281"/>
      <c r="AH385" s="281"/>
      <c r="AI385" s="281"/>
    </row>
    <row r="386" ht="12.75" customHeight="1">
      <c r="A386" s="281"/>
      <c r="B386" s="281"/>
      <c r="C386" s="281"/>
      <c r="D386" s="281"/>
      <c r="E386" s="281"/>
      <c r="F386" s="281"/>
      <c r="G386" s="281"/>
      <c r="H386" s="281"/>
      <c r="I386" s="281"/>
      <c r="J386" s="281"/>
      <c r="K386" s="281"/>
      <c r="L386" s="281"/>
      <c r="M386" s="281"/>
      <c r="N386" s="281"/>
      <c r="O386" s="281"/>
      <c r="P386" s="281"/>
      <c r="Q386" s="281"/>
      <c r="R386" s="281"/>
      <c r="S386" s="281"/>
      <c r="T386" s="281"/>
      <c r="U386" s="281"/>
      <c r="V386" s="281"/>
      <c r="W386" s="281"/>
      <c r="X386" s="281"/>
      <c r="Y386" s="281"/>
      <c r="Z386" s="281"/>
      <c r="AA386" s="281"/>
      <c r="AB386" s="281"/>
      <c r="AC386" s="281"/>
      <c r="AD386" s="281"/>
      <c r="AE386" s="281"/>
      <c r="AF386" s="281"/>
      <c r="AG386" s="281"/>
      <c r="AH386" s="281"/>
      <c r="AI386" s="281"/>
    </row>
    <row r="387" ht="12.75" customHeight="1">
      <c r="A387" s="281"/>
      <c r="B387" s="281"/>
      <c r="C387" s="281"/>
      <c r="D387" s="281"/>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c r="AA387" s="281"/>
      <c r="AB387" s="281"/>
      <c r="AC387" s="281"/>
      <c r="AD387" s="281"/>
      <c r="AE387" s="281"/>
      <c r="AF387" s="281"/>
      <c r="AG387" s="281"/>
      <c r="AH387" s="281"/>
      <c r="AI387" s="281"/>
    </row>
    <row r="388" ht="12.75" customHeight="1">
      <c r="A388" s="281"/>
      <c r="B388" s="281"/>
      <c r="C388" s="281"/>
      <c r="D388" s="281"/>
      <c r="E388" s="281"/>
      <c r="F388" s="281"/>
      <c r="G388" s="281"/>
      <c r="H388" s="281"/>
      <c r="I388" s="281"/>
      <c r="J388" s="281"/>
      <c r="K388" s="281"/>
      <c r="L388" s="281"/>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ht="12.75" customHeight="1">
      <c r="A389" s="281"/>
      <c r="B389" s="281"/>
      <c r="C389" s="281"/>
      <c r="D389" s="281"/>
      <c r="E389" s="281"/>
      <c r="F389" s="281"/>
      <c r="G389" s="281"/>
      <c r="H389" s="281"/>
      <c r="I389" s="281"/>
      <c r="J389" s="281"/>
      <c r="K389" s="281"/>
      <c r="L389" s="281"/>
      <c r="M389" s="281"/>
      <c r="N389" s="281"/>
      <c r="O389" s="281"/>
      <c r="P389" s="281"/>
      <c r="Q389" s="281"/>
      <c r="R389" s="281"/>
      <c r="S389" s="281"/>
      <c r="T389" s="281"/>
      <c r="U389" s="281"/>
      <c r="V389" s="281"/>
      <c r="W389" s="281"/>
      <c r="X389" s="281"/>
      <c r="Y389" s="281"/>
      <c r="Z389" s="281"/>
      <c r="AA389" s="281"/>
      <c r="AB389" s="281"/>
      <c r="AC389" s="281"/>
      <c r="AD389" s="281"/>
      <c r="AE389" s="281"/>
      <c r="AF389" s="281"/>
      <c r="AG389" s="281"/>
      <c r="AH389" s="281"/>
      <c r="AI389" s="281"/>
    </row>
    <row r="390" ht="12.75" customHeight="1">
      <c r="A390" s="281"/>
      <c r="B390" s="281"/>
      <c r="C390" s="281"/>
      <c r="D390" s="281"/>
      <c r="E390" s="281"/>
      <c r="F390" s="281"/>
      <c r="G390" s="281"/>
      <c r="H390" s="281"/>
      <c r="I390" s="281"/>
      <c r="J390" s="281"/>
      <c r="K390" s="281"/>
      <c r="L390" s="281"/>
      <c r="M390" s="281"/>
      <c r="N390" s="281"/>
      <c r="O390" s="281"/>
      <c r="P390" s="281"/>
      <c r="Q390" s="281"/>
      <c r="R390" s="281"/>
      <c r="S390" s="281"/>
      <c r="T390" s="281"/>
      <c r="U390" s="281"/>
      <c r="V390" s="281"/>
      <c r="W390" s="281"/>
      <c r="X390" s="281"/>
      <c r="Y390" s="281"/>
      <c r="Z390" s="281"/>
      <c r="AA390" s="281"/>
      <c r="AB390" s="281"/>
      <c r="AC390" s="281"/>
      <c r="AD390" s="281"/>
      <c r="AE390" s="281"/>
      <c r="AF390" s="281"/>
      <c r="AG390" s="281"/>
      <c r="AH390" s="281"/>
      <c r="AI390" s="281"/>
    </row>
    <row r="391" ht="12.75" customHeight="1">
      <c r="A391" s="281"/>
      <c r="B391" s="281"/>
      <c r="C391" s="281"/>
      <c r="D391" s="281"/>
      <c r="E391" s="281"/>
      <c r="F391" s="281"/>
      <c r="G391" s="281"/>
      <c r="H391" s="281"/>
      <c r="I391" s="281"/>
      <c r="J391" s="281"/>
      <c r="K391" s="281"/>
      <c r="L391" s="281"/>
      <c r="M391" s="281"/>
      <c r="N391" s="281"/>
      <c r="O391" s="281"/>
      <c r="P391" s="281"/>
      <c r="Q391" s="281"/>
      <c r="R391" s="281"/>
      <c r="S391" s="281"/>
      <c r="T391" s="281"/>
      <c r="U391" s="281"/>
      <c r="V391" s="281"/>
      <c r="W391" s="281"/>
      <c r="X391" s="281"/>
      <c r="Y391" s="281"/>
      <c r="Z391" s="281"/>
      <c r="AA391" s="281"/>
      <c r="AB391" s="281"/>
      <c r="AC391" s="281"/>
      <c r="AD391" s="281"/>
      <c r="AE391" s="281"/>
      <c r="AF391" s="281"/>
      <c r="AG391" s="281"/>
      <c r="AH391" s="281"/>
      <c r="AI391" s="281"/>
    </row>
    <row r="392" ht="12.75" customHeight="1">
      <c r="A392" s="281"/>
      <c r="B392" s="281"/>
      <c r="C392" s="281"/>
      <c r="D392" s="281"/>
      <c r="E392" s="281"/>
      <c r="F392" s="281"/>
      <c r="G392" s="281"/>
      <c r="H392" s="281"/>
      <c r="I392" s="281"/>
      <c r="J392" s="281"/>
      <c r="K392" s="281"/>
      <c r="L392" s="281"/>
      <c r="M392" s="281"/>
      <c r="N392" s="281"/>
      <c r="O392" s="281"/>
      <c r="P392" s="281"/>
      <c r="Q392" s="281"/>
      <c r="R392" s="281"/>
      <c r="S392" s="281"/>
      <c r="T392" s="281"/>
      <c r="U392" s="281"/>
      <c r="V392" s="281"/>
      <c r="W392" s="281"/>
      <c r="X392" s="281"/>
      <c r="Y392" s="281"/>
      <c r="Z392" s="281"/>
      <c r="AA392" s="281"/>
      <c r="AB392" s="281"/>
      <c r="AC392" s="281"/>
      <c r="AD392" s="281"/>
      <c r="AE392" s="281"/>
      <c r="AF392" s="281"/>
      <c r="AG392" s="281"/>
      <c r="AH392" s="281"/>
      <c r="AI392" s="281"/>
    </row>
    <row r="393" ht="12.75" customHeight="1">
      <c r="A393" s="281"/>
      <c r="B393" s="281"/>
      <c r="C393" s="281"/>
      <c r="D393" s="281"/>
      <c r="E393" s="281"/>
      <c r="F393" s="281"/>
      <c r="G393" s="281"/>
      <c r="H393" s="281"/>
      <c r="I393" s="281"/>
      <c r="J393" s="281"/>
      <c r="K393" s="281"/>
      <c r="L393" s="281"/>
      <c r="M393" s="281"/>
      <c r="N393" s="281"/>
      <c r="O393" s="281"/>
      <c r="P393" s="281"/>
      <c r="Q393" s="281"/>
      <c r="R393" s="281"/>
      <c r="S393" s="281"/>
      <c r="T393" s="281"/>
      <c r="U393" s="281"/>
      <c r="V393" s="281"/>
      <c r="W393" s="281"/>
      <c r="X393" s="281"/>
      <c r="Y393" s="281"/>
      <c r="Z393" s="281"/>
      <c r="AA393" s="281"/>
      <c r="AB393" s="281"/>
      <c r="AC393" s="281"/>
      <c r="AD393" s="281"/>
      <c r="AE393" s="281"/>
      <c r="AF393" s="281"/>
      <c r="AG393" s="281"/>
      <c r="AH393" s="281"/>
      <c r="AI393" s="281"/>
    </row>
    <row r="394" ht="12.75" customHeight="1">
      <c r="A394" s="281"/>
      <c r="B394" s="281"/>
      <c r="C394" s="281"/>
      <c r="D394" s="281"/>
      <c r="E394" s="281"/>
      <c r="F394" s="281"/>
      <c r="G394" s="281"/>
      <c r="H394" s="281"/>
      <c r="I394" s="281"/>
      <c r="J394" s="281"/>
      <c r="K394" s="281"/>
      <c r="L394" s="281"/>
      <c r="M394" s="281"/>
      <c r="N394" s="281"/>
      <c r="O394" s="281"/>
      <c r="P394" s="281"/>
      <c r="Q394" s="281"/>
      <c r="R394" s="281"/>
      <c r="S394" s="281"/>
      <c r="T394" s="281"/>
      <c r="U394" s="281"/>
      <c r="V394" s="281"/>
      <c r="W394" s="281"/>
      <c r="X394" s="281"/>
      <c r="Y394" s="281"/>
      <c r="Z394" s="281"/>
      <c r="AA394" s="281"/>
      <c r="AB394" s="281"/>
      <c r="AC394" s="281"/>
      <c r="AD394" s="281"/>
      <c r="AE394" s="281"/>
      <c r="AF394" s="281"/>
      <c r="AG394" s="281"/>
      <c r="AH394" s="281"/>
      <c r="AI394" s="281"/>
    </row>
    <row r="395" ht="12.75" customHeight="1">
      <c r="A395" s="281"/>
      <c r="B395" s="281"/>
      <c r="C395" s="281"/>
      <c r="D395" s="281"/>
      <c r="E395" s="281"/>
      <c r="F395" s="281"/>
      <c r="G395" s="281"/>
      <c r="H395" s="281"/>
      <c r="I395" s="281"/>
      <c r="J395" s="281"/>
      <c r="K395" s="281"/>
      <c r="L395" s="281"/>
      <c r="M395" s="281"/>
      <c r="N395" s="281"/>
      <c r="O395" s="281"/>
      <c r="P395" s="281"/>
      <c r="Q395" s="281"/>
      <c r="R395" s="281"/>
      <c r="S395" s="281"/>
      <c r="T395" s="281"/>
      <c r="U395" s="281"/>
      <c r="V395" s="281"/>
      <c r="W395" s="281"/>
      <c r="X395" s="281"/>
      <c r="Y395" s="281"/>
      <c r="Z395" s="281"/>
      <c r="AA395" s="281"/>
      <c r="AB395" s="281"/>
      <c r="AC395" s="281"/>
      <c r="AD395" s="281"/>
      <c r="AE395" s="281"/>
      <c r="AF395" s="281"/>
      <c r="AG395" s="281"/>
      <c r="AH395" s="281"/>
      <c r="AI395" s="281"/>
    </row>
    <row r="396" ht="12.75" customHeight="1">
      <c r="A396" s="281"/>
      <c r="B396" s="281"/>
      <c r="C396" s="281"/>
      <c r="D396" s="281"/>
      <c r="E396" s="281"/>
      <c r="F396" s="281"/>
      <c r="G396" s="281"/>
      <c r="H396" s="281"/>
      <c r="I396" s="281"/>
      <c r="J396" s="281"/>
      <c r="K396" s="281"/>
      <c r="L396" s="281"/>
      <c r="M396" s="281"/>
      <c r="N396" s="281"/>
      <c r="O396" s="281"/>
      <c r="P396" s="281"/>
      <c r="Q396" s="281"/>
      <c r="R396" s="281"/>
      <c r="S396" s="281"/>
      <c r="T396" s="281"/>
      <c r="U396" s="281"/>
      <c r="V396" s="281"/>
      <c r="W396" s="281"/>
      <c r="X396" s="281"/>
      <c r="Y396" s="281"/>
      <c r="Z396" s="281"/>
      <c r="AA396" s="281"/>
      <c r="AB396" s="281"/>
      <c r="AC396" s="281"/>
      <c r="AD396" s="281"/>
      <c r="AE396" s="281"/>
      <c r="AF396" s="281"/>
      <c r="AG396" s="281"/>
      <c r="AH396" s="281"/>
      <c r="AI396" s="281"/>
    </row>
    <row r="397" ht="12.75" customHeight="1">
      <c r="A397" s="281"/>
      <c r="B397" s="281"/>
      <c r="C397" s="281"/>
      <c r="D397" s="281"/>
      <c r="E397" s="281"/>
      <c r="F397" s="281"/>
      <c r="G397" s="281"/>
      <c r="H397" s="281"/>
      <c r="I397" s="281"/>
      <c r="J397" s="281"/>
      <c r="K397" s="281"/>
      <c r="L397" s="281"/>
      <c r="M397" s="281"/>
      <c r="N397" s="281"/>
      <c r="O397" s="281"/>
      <c r="P397" s="281"/>
      <c r="Q397" s="281"/>
      <c r="R397" s="281"/>
      <c r="S397" s="281"/>
      <c r="T397" s="281"/>
      <c r="U397" s="281"/>
      <c r="V397" s="281"/>
      <c r="W397" s="281"/>
      <c r="X397" s="281"/>
      <c r="Y397" s="281"/>
      <c r="Z397" s="281"/>
      <c r="AA397" s="281"/>
      <c r="AB397" s="281"/>
      <c r="AC397" s="281"/>
      <c r="AD397" s="281"/>
      <c r="AE397" s="281"/>
      <c r="AF397" s="281"/>
      <c r="AG397" s="281"/>
      <c r="AH397" s="281"/>
      <c r="AI397" s="281"/>
    </row>
    <row r="398" ht="12.75" customHeight="1">
      <c r="A398" s="281"/>
      <c r="B398" s="281"/>
      <c r="C398" s="281"/>
      <c r="D398" s="281"/>
      <c r="E398" s="281"/>
      <c r="F398" s="281"/>
      <c r="G398" s="281"/>
      <c r="H398" s="281"/>
      <c r="I398" s="281"/>
      <c r="J398" s="281"/>
      <c r="K398" s="281"/>
      <c r="L398" s="281"/>
      <c r="M398" s="281"/>
      <c r="N398" s="281"/>
      <c r="O398" s="281"/>
      <c r="P398" s="281"/>
      <c r="Q398" s="281"/>
      <c r="R398" s="281"/>
      <c r="S398" s="281"/>
      <c r="T398" s="281"/>
      <c r="U398" s="281"/>
      <c r="V398" s="281"/>
      <c r="W398" s="281"/>
      <c r="X398" s="281"/>
      <c r="Y398" s="281"/>
      <c r="Z398" s="281"/>
      <c r="AA398" s="281"/>
      <c r="AB398" s="281"/>
      <c r="AC398" s="281"/>
      <c r="AD398" s="281"/>
      <c r="AE398" s="281"/>
      <c r="AF398" s="281"/>
      <c r="AG398" s="281"/>
      <c r="AH398" s="281"/>
      <c r="AI398" s="281"/>
    </row>
    <row r="399" ht="12.75" customHeight="1">
      <c r="A399" s="281"/>
      <c r="B399" s="281"/>
      <c r="C399" s="281"/>
      <c r="D399" s="281"/>
      <c r="E399" s="281"/>
      <c r="F399" s="281"/>
      <c r="G399" s="281"/>
      <c r="H399" s="281"/>
      <c r="I399" s="281"/>
      <c r="J399" s="281"/>
      <c r="K399" s="281"/>
      <c r="L399" s="281"/>
      <c r="M399" s="281"/>
      <c r="N399" s="281"/>
      <c r="O399" s="281"/>
      <c r="P399" s="281"/>
      <c r="Q399" s="281"/>
      <c r="R399" s="281"/>
      <c r="S399" s="281"/>
      <c r="T399" s="281"/>
      <c r="U399" s="281"/>
      <c r="V399" s="281"/>
      <c r="W399" s="281"/>
      <c r="X399" s="281"/>
      <c r="Y399" s="281"/>
      <c r="Z399" s="281"/>
      <c r="AA399" s="281"/>
      <c r="AB399" s="281"/>
      <c r="AC399" s="281"/>
      <c r="AD399" s="281"/>
      <c r="AE399" s="281"/>
      <c r="AF399" s="281"/>
      <c r="AG399" s="281"/>
      <c r="AH399" s="281"/>
      <c r="AI399" s="281"/>
    </row>
    <row r="400" ht="12.75" customHeight="1">
      <c r="A400" s="281"/>
      <c r="B400" s="281"/>
      <c r="C400" s="281"/>
      <c r="D400" s="281"/>
      <c r="E400" s="281"/>
      <c r="F400" s="281"/>
      <c r="G400" s="281"/>
      <c r="H400" s="281"/>
      <c r="I400" s="281"/>
      <c r="J400" s="281"/>
      <c r="K400" s="281"/>
      <c r="L400" s="281"/>
      <c r="M400" s="281"/>
      <c r="N400" s="281"/>
      <c r="O400" s="281"/>
      <c r="P400" s="281"/>
      <c r="Q400" s="281"/>
      <c r="R400" s="281"/>
      <c r="S400" s="281"/>
      <c r="T400" s="281"/>
      <c r="U400" s="281"/>
      <c r="V400" s="281"/>
      <c r="W400" s="281"/>
      <c r="X400" s="281"/>
      <c r="Y400" s="281"/>
      <c r="Z400" s="281"/>
      <c r="AA400" s="281"/>
      <c r="AB400" s="281"/>
      <c r="AC400" s="281"/>
      <c r="AD400" s="281"/>
      <c r="AE400" s="281"/>
      <c r="AF400" s="281"/>
      <c r="AG400" s="281"/>
      <c r="AH400" s="281"/>
      <c r="AI400" s="281"/>
    </row>
    <row r="401" ht="12.75" customHeight="1">
      <c r="A401" s="281"/>
      <c r="B401" s="281"/>
      <c r="C401" s="281"/>
      <c r="D401" s="281"/>
      <c r="E401" s="281"/>
      <c r="F401" s="281"/>
      <c r="G401" s="281"/>
      <c r="H401" s="281"/>
      <c r="I401" s="281"/>
      <c r="J401" s="281"/>
      <c r="K401" s="281"/>
      <c r="L401" s="281"/>
      <c r="M401" s="281"/>
      <c r="N401" s="281"/>
      <c r="O401" s="281"/>
      <c r="P401" s="281"/>
      <c r="Q401" s="281"/>
      <c r="R401" s="281"/>
      <c r="S401" s="281"/>
      <c r="T401" s="281"/>
      <c r="U401" s="281"/>
      <c r="V401" s="281"/>
      <c r="W401" s="281"/>
      <c r="X401" s="281"/>
      <c r="Y401" s="281"/>
      <c r="Z401" s="281"/>
      <c r="AA401" s="281"/>
      <c r="AB401" s="281"/>
      <c r="AC401" s="281"/>
      <c r="AD401" s="281"/>
      <c r="AE401" s="281"/>
      <c r="AF401" s="281"/>
      <c r="AG401" s="281"/>
      <c r="AH401" s="281"/>
      <c r="AI401" s="281"/>
    </row>
    <row r="402" ht="12.75" customHeight="1">
      <c r="A402" s="281"/>
      <c r="B402" s="281"/>
      <c r="C402" s="281"/>
      <c r="D402" s="281"/>
      <c r="E402" s="281"/>
      <c r="F402" s="281"/>
      <c r="G402" s="281"/>
      <c r="H402" s="281"/>
      <c r="I402" s="281"/>
      <c r="J402" s="281"/>
      <c r="K402" s="281"/>
      <c r="L402" s="281"/>
      <c r="M402" s="281"/>
      <c r="N402" s="281"/>
      <c r="O402" s="281"/>
      <c r="P402" s="281"/>
      <c r="Q402" s="281"/>
      <c r="R402" s="281"/>
      <c r="S402" s="281"/>
      <c r="T402" s="281"/>
      <c r="U402" s="281"/>
      <c r="V402" s="281"/>
      <c r="W402" s="281"/>
      <c r="X402" s="281"/>
      <c r="Y402" s="281"/>
      <c r="Z402" s="281"/>
      <c r="AA402" s="281"/>
      <c r="AB402" s="281"/>
      <c r="AC402" s="281"/>
      <c r="AD402" s="281"/>
      <c r="AE402" s="281"/>
      <c r="AF402" s="281"/>
      <c r="AG402" s="281"/>
      <c r="AH402" s="281"/>
      <c r="AI402" s="281"/>
    </row>
    <row r="403" ht="12.75" customHeight="1">
      <c r="A403" s="281"/>
      <c r="B403" s="281"/>
      <c r="C403" s="281"/>
      <c r="D403" s="281"/>
      <c r="E403" s="281"/>
      <c r="F403" s="281"/>
      <c r="G403" s="281"/>
      <c r="H403" s="281"/>
      <c r="I403" s="281"/>
      <c r="J403" s="281"/>
      <c r="K403" s="281"/>
      <c r="L403" s="281"/>
      <c r="M403" s="281"/>
      <c r="N403" s="281"/>
      <c r="O403" s="281"/>
      <c r="P403" s="281"/>
      <c r="Q403" s="281"/>
      <c r="R403" s="281"/>
      <c r="S403" s="281"/>
      <c r="T403" s="281"/>
      <c r="U403" s="281"/>
      <c r="V403" s="281"/>
      <c r="W403" s="281"/>
      <c r="X403" s="281"/>
      <c r="Y403" s="281"/>
      <c r="Z403" s="281"/>
      <c r="AA403" s="281"/>
      <c r="AB403" s="281"/>
      <c r="AC403" s="281"/>
      <c r="AD403" s="281"/>
      <c r="AE403" s="281"/>
      <c r="AF403" s="281"/>
      <c r="AG403" s="281"/>
      <c r="AH403" s="281"/>
      <c r="AI403" s="281"/>
    </row>
    <row r="404" ht="12.75" customHeight="1">
      <c r="A404" s="281"/>
      <c r="B404" s="281"/>
      <c r="C404" s="281"/>
      <c r="D404" s="281"/>
      <c r="E404" s="281"/>
      <c r="F404" s="281"/>
      <c r="G404" s="281"/>
      <c r="H404" s="281"/>
      <c r="I404" s="281"/>
      <c r="J404" s="281"/>
      <c r="K404" s="281"/>
      <c r="L404" s="281"/>
      <c r="M404" s="281"/>
      <c r="N404" s="281"/>
      <c r="O404" s="281"/>
      <c r="P404" s="281"/>
      <c r="Q404" s="281"/>
      <c r="R404" s="281"/>
      <c r="S404" s="281"/>
      <c r="T404" s="281"/>
      <c r="U404" s="281"/>
      <c r="V404" s="281"/>
      <c r="W404" s="281"/>
      <c r="X404" s="281"/>
      <c r="Y404" s="281"/>
      <c r="Z404" s="281"/>
      <c r="AA404" s="281"/>
      <c r="AB404" s="281"/>
      <c r="AC404" s="281"/>
      <c r="AD404" s="281"/>
      <c r="AE404" s="281"/>
      <c r="AF404" s="281"/>
      <c r="AG404" s="281"/>
      <c r="AH404" s="281"/>
      <c r="AI404" s="281"/>
    </row>
    <row r="405" ht="12.75" customHeight="1">
      <c r="A405" s="281"/>
      <c r="B405" s="281"/>
      <c r="C405" s="281"/>
      <c r="D405" s="281"/>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c r="AA405" s="281"/>
      <c r="AB405" s="281"/>
      <c r="AC405" s="281"/>
      <c r="AD405" s="281"/>
      <c r="AE405" s="281"/>
      <c r="AF405" s="281"/>
      <c r="AG405" s="281"/>
      <c r="AH405" s="281"/>
      <c r="AI405" s="281"/>
    </row>
    <row r="406" ht="12.75" customHeight="1">
      <c r="A406" s="281"/>
      <c r="B406" s="281"/>
      <c r="C406" s="281"/>
      <c r="D406" s="281"/>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c r="AA406" s="281"/>
      <c r="AB406" s="281"/>
      <c r="AC406" s="281"/>
      <c r="AD406" s="281"/>
      <c r="AE406" s="281"/>
      <c r="AF406" s="281"/>
      <c r="AG406" s="281"/>
      <c r="AH406" s="281"/>
      <c r="AI406" s="281"/>
    </row>
    <row r="407" ht="12.75" customHeight="1">
      <c r="A407" s="281"/>
      <c r="B407" s="281"/>
      <c r="C407" s="281"/>
      <c r="D407" s="281"/>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row>
    <row r="408" ht="12.75" customHeight="1">
      <c r="A408" s="281"/>
      <c r="B408" s="281"/>
      <c r="C408" s="281"/>
      <c r="D408" s="281"/>
      <c r="E408" s="281"/>
      <c r="F408" s="281"/>
      <c r="G408" s="281"/>
      <c r="H408" s="281"/>
      <c r="I408" s="281"/>
      <c r="J408" s="281"/>
      <c r="K408" s="281"/>
      <c r="L408" s="281"/>
      <c r="M408" s="281"/>
      <c r="N408" s="281"/>
      <c r="O408" s="281"/>
      <c r="P408" s="281"/>
      <c r="Q408" s="281"/>
      <c r="R408" s="281"/>
      <c r="S408" s="281"/>
      <c r="T408" s="281"/>
      <c r="U408" s="281"/>
      <c r="V408" s="281"/>
      <c r="W408" s="281"/>
      <c r="X408" s="281"/>
      <c r="Y408" s="281"/>
      <c r="Z408" s="281"/>
      <c r="AA408" s="281"/>
      <c r="AB408" s="281"/>
      <c r="AC408" s="281"/>
      <c r="AD408" s="281"/>
      <c r="AE408" s="281"/>
      <c r="AF408" s="281"/>
      <c r="AG408" s="281"/>
      <c r="AH408" s="281"/>
      <c r="AI408" s="281"/>
    </row>
    <row r="409" ht="12.75" customHeight="1">
      <c r="A409" s="281"/>
      <c r="B409" s="281"/>
      <c r="C409" s="281"/>
      <c r="D409" s="281"/>
      <c r="E409" s="281"/>
      <c r="F409" s="281"/>
      <c r="G409" s="281"/>
      <c r="H409" s="281"/>
      <c r="I409" s="281"/>
      <c r="J409" s="281"/>
      <c r="K409" s="281"/>
      <c r="L409" s="281"/>
      <c r="M409" s="281"/>
      <c r="N409" s="281"/>
      <c r="O409" s="281"/>
      <c r="P409" s="281"/>
      <c r="Q409" s="281"/>
      <c r="R409" s="281"/>
      <c r="S409" s="281"/>
      <c r="T409" s="281"/>
      <c r="U409" s="281"/>
      <c r="V409" s="281"/>
      <c r="W409" s="281"/>
      <c r="X409" s="281"/>
      <c r="Y409" s="281"/>
      <c r="Z409" s="281"/>
      <c r="AA409" s="281"/>
      <c r="AB409" s="281"/>
      <c r="AC409" s="281"/>
      <c r="AD409" s="281"/>
      <c r="AE409" s="281"/>
      <c r="AF409" s="281"/>
      <c r="AG409" s="281"/>
      <c r="AH409" s="281"/>
      <c r="AI409" s="281"/>
    </row>
    <row r="410" ht="12.75" customHeight="1">
      <c r="A410" s="281"/>
      <c r="B410" s="281"/>
      <c r="C410" s="281"/>
      <c r="D410" s="281"/>
      <c r="E410" s="281"/>
      <c r="F410" s="281"/>
      <c r="G410" s="281"/>
      <c r="H410" s="281"/>
      <c r="I410" s="281"/>
      <c r="J410" s="281"/>
      <c r="K410" s="281"/>
      <c r="L410" s="281"/>
      <c r="M410" s="281"/>
      <c r="N410" s="281"/>
      <c r="O410" s="281"/>
      <c r="P410" s="281"/>
      <c r="Q410" s="281"/>
      <c r="R410" s="281"/>
      <c r="S410" s="281"/>
      <c r="T410" s="281"/>
      <c r="U410" s="281"/>
      <c r="V410" s="281"/>
      <c r="W410" s="281"/>
      <c r="X410" s="281"/>
      <c r="Y410" s="281"/>
      <c r="Z410" s="281"/>
      <c r="AA410" s="281"/>
      <c r="AB410" s="281"/>
      <c r="AC410" s="281"/>
      <c r="AD410" s="281"/>
      <c r="AE410" s="281"/>
      <c r="AF410" s="281"/>
      <c r="AG410" s="281"/>
      <c r="AH410" s="281"/>
      <c r="AI410" s="281"/>
    </row>
    <row r="411" ht="12.75" customHeight="1">
      <c r="A411" s="281"/>
      <c r="B411" s="281"/>
      <c r="C411" s="281"/>
      <c r="D411" s="281"/>
      <c r="E411" s="281"/>
      <c r="F411" s="281"/>
      <c r="G411" s="281"/>
      <c r="H411" s="281"/>
      <c r="I411" s="281"/>
      <c r="J411" s="281"/>
      <c r="K411" s="281"/>
      <c r="L411" s="281"/>
      <c r="M411" s="281"/>
      <c r="N411" s="281"/>
      <c r="O411" s="281"/>
      <c r="P411" s="281"/>
      <c r="Q411" s="281"/>
      <c r="R411" s="281"/>
      <c r="S411" s="281"/>
      <c r="T411" s="281"/>
      <c r="U411" s="281"/>
      <c r="V411" s="281"/>
      <c r="W411" s="281"/>
      <c r="X411" s="281"/>
      <c r="Y411" s="281"/>
      <c r="Z411" s="281"/>
      <c r="AA411" s="281"/>
      <c r="AB411" s="281"/>
      <c r="AC411" s="281"/>
      <c r="AD411" s="281"/>
      <c r="AE411" s="281"/>
      <c r="AF411" s="281"/>
      <c r="AG411" s="281"/>
      <c r="AH411" s="281"/>
      <c r="AI411" s="281"/>
    </row>
    <row r="412" ht="12.75" customHeight="1">
      <c r="A412" s="281"/>
      <c r="B412" s="281"/>
      <c r="C412" s="281"/>
      <c r="D412" s="281"/>
      <c r="E412" s="281"/>
      <c r="F412" s="281"/>
      <c r="G412" s="281"/>
      <c r="H412" s="281"/>
      <c r="I412" s="281"/>
      <c r="J412" s="281"/>
      <c r="K412" s="281"/>
      <c r="L412" s="281"/>
      <c r="M412" s="281"/>
      <c r="N412" s="281"/>
      <c r="O412" s="281"/>
      <c r="P412" s="281"/>
      <c r="Q412" s="281"/>
      <c r="R412" s="281"/>
      <c r="S412" s="281"/>
      <c r="T412" s="281"/>
      <c r="U412" s="281"/>
      <c r="V412" s="281"/>
      <c r="W412" s="281"/>
      <c r="X412" s="281"/>
      <c r="Y412" s="281"/>
      <c r="Z412" s="281"/>
      <c r="AA412" s="281"/>
      <c r="AB412" s="281"/>
      <c r="AC412" s="281"/>
      <c r="AD412" s="281"/>
      <c r="AE412" s="281"/>
      <c r="AF412" s="281"/>
      <c r="AG412" s="281"/>
      <c r="AH412" s="281"/>
      <c r="AI412" s="281"/>
    </row>
    <row r="413" ht="12.75" customHeight="1">
      <c r="A413" s="281"/>
      <c r="B413" s="281"/>
      <c r="C413" s="281"/>
      <c r="D413" s="281"/>
      <c r="E413" s="281"/>
      <c r="F413" s="281"/>
      <c r="G413" s="281"/>
      <c r="H413" s="281"/>
      <c r="I413" s="281"/>
      <c r="J413" s="281"/>
      <c r="K413" s="281"/>
      <c r="L413" s="281"/>
      <c r="M413" s="281"/>
      <c r="N413" s="281"/>
      <c r="O413" s="281"/>
      <c r="P413" s="281"/>
      <c r="Q413" s="281"/>
      <c r="R413" s="281"/>
      <c r="S413" s="281"/>
      <c r="T413" s="281"/>
      <c r="U413" s="281"/>
      <c r="V413" s="281"/>
      <c r="W413" s="281"/>
      <c r="X413" s="281"/>
      <c r="Y413" s="281"/>
      <c r="Z413" s="281"/>
      <c r="AA413" s="281"/>
      <c r="AB413" s="281"/>
      <c r="AC413" s="281"/>
      <c r="AD413" s="281"/>
      <c r="AE413" s="281"/>
      <c r="AF413" s="281"/>
      <c r="AG413" s="281"/>
      <c r="AH413" s="281"/>
      <c r="AI413" s="281"/>
    </row>
    <row r="414" ht="12.75" customHeight="1">
      <c r="A414" s="281"/>
      <c r="B414" s="281"/>
      <c r="C414" s="281"/>
      <c r="D414" s="281"/>
      <c r="E414" s="281"/>
      <c r="F414" s="281"/>
      <c r="G414" s="281"/>
      <c r="H414" s="281"/>
      <c r="I414" s="281"/>
      <c r="J414" s="281"/>
      <c r="K414" s="281"/>
      <c r="L414" s="281"/>
      <c r="M414" s="281"/>
      <c r="N414" s="281"/>
      <c r="O414" s="281"/>
      <c r="P414" s="281"/>
      <c r="Q414" s="281"/>
      <c r="R414" s="281"/>
      <c r="S414" s="281"/>
      <c r="T414" s="281"/>
      <c r="U414" s="281"/>
      <c r="V414" s="281"/>
      <c r="W414" s="281"/>
      <c r="X414" s="281"/>
      <c r="Y414" s="281"/>
      <c r="Z414" s="281"/>
      <c r="AA414" s="281"/>
      <c r="AB414" s="281"/>
      <c r="AC414" s="281"/>
      <c r="AD414" s="281"/>
      <c r="AE414" s="281"/>
      <c r="AF414" s="281"/>
      <c r="AG414" s="281"/>
      <c r="AH414" s="281"/>
      <c r="AI414" s="281"/>
    </row>
    <row r="415" ht="12.75" customHeight="1">
      <c r="A415" s="281"/>
      <c r="B415" s="281"/>
      <c r="C415" s="281"/>
      <c r="D415" s="281"/>
      <c r="E415" s="281"/>
      <c r="F415" s="281"/>
      <c r="G415" s="281"/>
      <c r="H415" s="281"/>
      <c r="I415" s="281"/>
      <c r="J415" s="281"/>
      <c r="K415" s="281"/>
      <c r="L415" s="281"/>
      <c r="M415" s="281"/>
      <c r="N415" s="281"/>
      <c r="O415" s="281"/>
      <c r="P415" s="281"/>
      <c r="Q415" s="281"/>
      <c r="R415" s="281"/>
      <c r="S415" s="281"/>
      <c r="T415" s="281"/>
      <c r="U415" s="281"/>
      <c r="V415" s="281"/>
      <c r="W415" s="281"/>
      <c r="X415" s="281"/>
      <c r="Y415" s="281"/>
      <c r="Z415" s="281"/>
      <c r="AA415" s="281"/>
      <c r="AB415" s="281"/>
      <c r="AC415" s="281"/>
      <c r="AD415" s="281"/>
      <c r="AE415" s="281"/>
      <c r="AF415" s="281"/>
      <c r="AG415" s="281"/>
      <c r="AH415" s="281"/>
      <c r="AI415" s="281"/>
    </row>
    <row r="416" ht="12.75" customHeight="1">
      <c r="A416" s="281"/>
      <c r="B416" s="281"/>
      <c r="C416" s="281"/>
      <c r="D416" s="281"/>
      <c r="E416" s="281"/>
      <c r="F416" s="281"/>
      <c r="G416" s="281"/>
      <c r="H416" s="281"/>
      <c r="I416" s="281"/>
      <c r="J416" s="281"/>
      <c r="K416" s="281"/>
      <c r="L416" s="281"/>
      <c r="M416" s="281"/>
      <c r="N416" s="281"/>
      <c r="O416" s="281"/>
      <c r="P416" s="281"/>
      <c r="Q416" s="281"/>
      <c r="R416" s="281"/>
      <c r="S416" s="281"/>
      <c r="T416" s="281"/>
      <c r="U416" s="281"/>
      <c r="V416" s="281"/>
      <c r="W416" s="281"/>
      <c r="X416" s="281"/>
      <c r="Y416" s="281"/>
      <c r="Z416" s="281"/>
      <c r="AA416" s="281"/>
      <c r="AB416" s="281"/>
      <c r="AC416" s="281"/>
      <c r="AD416" s="281"/>
      <c r="AE416" s="281"/>
      <c r="AF416" s="281"/>
      <c r="AG416" s="281"/>
      <c r="AH416" s="281"/>
      <c r="AI416" s="281"/>
    </row>
    <row r="417" ht="12.75" customHeight="1">
      <c r="A417" s="281"/>
      <c r="B417" s="281"/>
      <c r="C417" s="281"/>
      <c r="D417" s="281"/>
      <c r="E417" s="281"/>
      <c r="F417" s="281"/>
      <c r="G417" s="281"/>
      <c r="H417" s="281"/>
      <c r="I417" s="281"/>
      <c r="J417" s="281"/>
      <c r="K417" s="281"/>
      <c r="L417" s="281"/>
      <c r="M417" s="281"/>
      <c r="N417" s="281"/>
      <c r="O417" s="281"/>
      <c r="P417" s="281"/>
      <c r="Q417" s="281"/>
      <c r="R417" s="281"/>
      <c r="S417" s="281"/>
      <c r="T417" s="281"/>
      <c r="U417" s="281"/>
      <c r="V417" s="281"/>
      <c r="W417" s="281"/>
      <c r="X417" s="281"/>
      <c r="Y417" s="281"/>
      <c r="Z417" s="281"/>
      <c r="AA417" s="281"/>
      <c r="AB417" s="281"/>
      <c r="AC417" s="281"/>
      <c r="AD417" s="281"/>
      <c r="AE417" s="281"/>
      <c r="AF417" s="281"/>
      <c r="AG417" s="281"/>
      <c r="AH417" s="281"/>
      <c r="AI417" s="281"/>
    </row>
    <row r="418" ht="12.75" customHeight="1">
      <c r="A418" s="281"/>
      <c r="B418" s="281"/>
      <c r="C418" s="281"/>
      <c r="D418" s="281"/>
      <c r="E418" s="281"/>
      <c r="F418" s="281"/>
      <c r="G418" s="281"/>
      <c r="H418" s="281"/>
      <c r="I418" s="281"/>
      <c r="J418" s="281"/>
      <c r="K418" s="281"/>
      <c r="L418" s="281"/>
      <c r="M418" s="281"/>
      <c r="N418" s="281"/>
      <c r="O418" s="281"/>
      <c r="P418" s="281"/>
      <c r="Q418" s="281"/>
      <c r="R418" s="281"/>
      <c r="S418" s="281"/>
      <c r="T418" s="281"/>
      <c r="U418" s="281"/>
      <c r="V418" s="281"/>
      <c r="W418" s="281"/>
      <c r="X418" s="281"/>
      <c r="Y418" s="281"/>
      <c r="Z418" s="281"/>
      <c r="AA418" s="281"/>
      <c r="AB418" s="281"/>
      <c r="AC418" s="281"/>
      <c r="AD418" s="281"/>
      <c r="AE418" s="281"/>
      <c r="AF418" s="281"/>
      <c r="AG418" s="281"/>
      <c r="AH418" s="281"/>
      <c r="AI418" s="281"/>
    </row>
    <row r="419" ht="12.75" customHeight="1">
      <c r="A419" s="281"/>
      <c r="B419" s="281"/>
      <c r="C419" s="281"/>
      <c r="D419" s="281"/>
      <c r="E419" s="281"/>
      <c r="F419" s="281"/>
      <c r="G419" s="281"/>
      <c r="H419" s="281"/>
      <c r="I419" s="281"/>
      <c r="J419" s="281"/>
      <c r="K419" s="281"/>
      <c r="L419" s="281"/>
      <c r="M419" s="281"/>
      <c r="N419" s="281"/>
      <c r="O419" s="281"/>
      <c r="P419" s="281"/>
      <c r="Q419" s="281"/>
      <c r="R419" s="281"/>
      <c r="S419" s="281"/>
      <c r="T419" s="281"/>
      <c r="U419" s="281"/>
      <c r="V419" s="281"/>
      <c r="W419" s="281"/>
      <c r="X419" s="281"/>
      <c r="Y419" s="281"/>
      <c r="Z419" s="281"/>
      <c r="AA419" s="281"/>
      <c r="AB419" s="281"/>
      <c r="AC419" s="281"/>
      <c r="AD419" s="281"/>
      <c r="AE419" s="281"/>
      <c r="AF419" s="281"/>
      <c r="AG419" s="281"/>
      <c r="AH419" s="281"/>
      <c r="AI419" s="281"/>
    </row>
    <row r="420" ht="12.75" customHeight="1">
      <c r="A420" s="281"/>
      <c r="B420" s="281"/>
      <c r="C420" s="281"/>
      <c r="D420" s="281"/>
      <c r="E420" s="281"/>
      <c r="F420" s="281"/>
      <c r="G420" s="281"/>
      <c r="H420" s="281"/>
      <c r="I420" s="281"/>
      <c r="J420" s="281"/>
      <c r="K420" s="281"/>
      <c r="L420" s="281"/>
      <c r="M420" s="281"/>
      <c r="N420" s="281"/>
      <c r="O420" s="281"/>
      <c r="P420" s="281"/>
      <c r="Q420" s="281"/>
      <c r="R420" s="281"/>
      <c r="S420" s="281"/>
      <c r="T420" s="281"/>
      <c r="U420" s="281"/>
      <c r="V420" s="281"/>
      <c r="W420" s="281"/>
      <c r="X420" s="281"/>
      <c r="Y420" s="281"/>
      <c r="Z420" s="281"/>
      <c r="AA420" s="281"/>
      <c r="AB420" s="281"/>
      <c r="AC420" s="281"/>
      <c r="AD420" s="281"/>
      <c r="AE420" s="281"/>
      <c r="AF420" s="281"/>
      <c r="AG420" s="281"/>
      <c r="AH420" s="281"/>
      <c r="AI420" s="281"/>
    </row>
    <row r="421" ht="12.75" customHeight="1">
      <c r="A421" s="281"/>
      <c r="B421" s="281"/>
      <c r="C421" s="281"/>
      <c r="D421" s="281"/>
      <c r="E421" s="281"/>
      <c r="F421" s="281"/>
      <c r="G421" s="281"/>
      <c r="H421" s="281"/>
      <c r="I421" s="281"/>
      <c r="J421" s="281"/>
      <c r="K421" s="281"/>
      <c r="L421" s="281"/>
      <c r="M421" s="281"/>
      <c r="N421" s="281"/>
      <c r="O421" s="281"/>
      <c r="P421" s="281"/>
      <c r="Q421" s="281"/>
      <c r="R421" s="281"/>
      <c r="S421" s="281"/>
      <c r="T421" s="281"/>
      <c r="U421" s="281"/>
      <c r="V421" s="281"/>
      <c r="W421" s="281"/>
      <c r="X421" s="281"/>
      <c r="Y421" s="281"/>
      <c r="Z421" s="281"/>
      <c r="AA421" s="281"/>
      <c r="AB421" s="281"/>
      <c r="AC421" s="281"/>
      <c r="AD421" s="281"/>
      <c r="AE421" s="281"/>
      <c r="AF421" s="281"/>
      <c r="AG421" s="281"/>
      <c r="AH421" s="281"/>
      <c r="AI421" s="281"/>
    </row>
    <row r="422" ht="12.75" customHeight="1">
      <c r="A422" s="281"/>
      <c r="B422" s="281"/>
      <c r="C422" s="281"/>
      <c r="D422" s="281"/>
      <c r="E422" s="281"/>
      <c r="F422" s="281"/>
      <c r="G422" s="281"/>
      <c r="H422" s="281"/>
      <c r="I422" s="281"/>
      <c r="J422" s="281"/>
      <c r="K422" s="281"/>
      <c r="L422" s="281"/>
      <c r="M422" s="281"/>
      <c r="N422" s="281"/>
      <c r="O422" s="281"/>
      <c r="P422" s="281"/>
      <c r="Q422" s="281"/>
      <c r="R422" s="281"/>
      <c r="S422" s="281"/>
      <c r="T422" s="281"/>
      <c r="U422" s="281"/>
      <c r="V422" s="281"/>
      <c r="W422" s="281"/>
      <c r="X422" s="281"/>
      <c r="Y422" s="281"/>
      <c r="Z422" s="281"/>
      <c r="AA422" s="281"/>
      <c r="AB422" s="281"/>
      <c r="AC422" s="281"/>
      <c r="AD422" s="281"/>
      <c r="AE422" s="281"/>
      <c r="AF422" s="281"/>
      <c r="AG422" s="281"/>
      <c r="AH422" s="281"/>
      <c r="AI422" s="281"/>
    </row>
    <row r="423" ht="12.75" customHeight="1">
      <c r="A423" s="281"/>
      <c r="B423" s="281"/>
      <c r="C423" s="281"/>
      <c r="D423" s="281"/>
      <c r="E423" s="281"/>
      <c r="F423" s="281"/>
      <c r="G423" s="281"/>
      <c r="H423" s="281"/>
      <c r="I423" s="281"/>
      <c r="J423" s="281"/>
      <c r="K423" s="281"/>
      <c r="L423" s="281"/>
      <c r="M423" s="281"/>
      <c r="N423" s="281"/>
      <c r="O423" s="281"/>
      <c r="P423" s="281"/>
      <c r="Q423" s="281"/>
      <c r="R423" s="281"/>
      <c r="S423" s="281"/>
      <c r="T423" s="281"/>
      <c r="U423" s="281"/>
      <c r="V423" s="281"/>
      <c r="W423" s="281"/>
      <c r="X423" s="281"/>
      <c r="Y423" s="281"/>
      <c r="Z423" s="281"/>
      <c r="AA423" s="281"/>
      <c r="AB423" s="281"/>
      <c r="AC423" s="281"/>
      <c r="AD423" s="281"/>
      <c r="AE423" s="281"/>
      <c r="AF423" s="281"/>
      <c r="AG423" s="281"/>
      <c r="AH423" s="281"/>
      <c r="AI423" s="281"/>
    </row>
    <row r="424" ht="12.75" customHeight="1">
      <c r="A424" s="281"/>
      <c r="B424" s="281"/>
      <c r="C424" s="281"/>
      <c r="D424" s="281"/>
      <c r="E424" s="281"/>
      <c r="F424" s="281"/>
      <c r="G424" s="281"/>
      <c r="H424" s="281"/>
      <c r="I424" s="281"/>
      <c r="J424" s="281"/>
      <c r="K424" s="281"/>
      <c r="L424" s="281"/>
      <c r="M424" s="281"/>
      <c r="N424" s="281"/>
      <c r="O424" s="281"/>
      <c r="P424" s="281"/>
      <c r="Q424" s="281"/>
      <c r="R424" s="281"/>
      <c r="S424" s="281"/>
      <c r="T424" s="281"/>
      <c r="U424" s="281"/>
      <c r="V424" s="281"/>
      <c r="W424" s="281"/>
      <c r="X424" s="281"/>
      <c r="Y424" s="281"/>
      <c r="Z424" s="281"/>
      <c r="AA424" s="281"/>
      <c r="AB424" s="281"/>
      <c r="AC424" s="281"/>
      <c r="AD424" s="281"/>
      <c r="AE424" s="281"/>
      <c r="AF424" s="281"/>
      <c r="AG424" s="281"/>
      <c r="AH424" s="281"/>
      <c r="AI424" s="281"/>
    </row>
    <row r="425" ht="12.75" customHeight="1">
      <c r="A425" s="281"/>
      <c r="B425" s="281"/>
      <c r="C425" s="281"/>
      <c r="D425" s="281"/>
      <c r="E425" s="281"/>
      <c r="F425" s="281"/>
      <c r="G425" s="281"/>
      <c r="H425" s="281"/>
      <c r="I425" s="281"/>
      <c r="J425" s="281"/>
      <c r="K425" s="281"/>
      <c r="L425" s="281"/>
      <c r="M425" s="281"/>
      <c r="N425" s="281"/>
      <c r="O425" s="281"/>
      <c r="P425" s="281"/>
      <c r="Q425" s="281"/>
      <c r="R425" s="281"/>
      <c r="S425" s="281"/>
      <c r="T425" s="281"/>
      <c r="U425" s="281"/>
      <c r="V425" s="281"/>
      <c r="W425" s="281"/>
      <c r="X425" s="281"/>
      <c r="Y425" s="281"/>
      <c r="Z425" s="281"/>
      <c r="AA425" s="281"/>
      <c r="AB425" s="281"/>
      <c r="AC425" s="281"/>
      <c r="AD425" s="281"/>
      <c r="AE425" s="281"/>
      <c r="AF425" s="281"/>
      <c r="AG425" s="281"/>
      <c r="AH425" s="281"/>
      <c r="AI425" s="281"/>
    </row>
    <row r="426" ht="12.75" customHeight="1">
      <c r="A426" s="281"/>
      <c r="B426" s="281"/>
      <c r="C426" s="281"/>
      <c r="D426" s="281"/>
      <c r="E426" s="281"/>
      <c r="F426" s="281"/>
      <c r="G426" s="281"/>
      <c r="H426" s="281"/>
      <c r="I426" s="281"/>
      <c r="J426" s="281"/>
      <c r="K426" s="281"/>
      <c r="L426" s="281"/>
      <c r="M426" s="281"/>
      <c r="N426" s="281"/>
      <c r="O426" s="281"/>
      <c r="P426" s="281"/>
      <c r="Q426" s="281"/>
      <c r="R426" s="281"/>
      <c r="S426" s="281"/>
      <c r="T426" s="281"/>
      <c r="U426" s="281"/>
      <c r="V426" s="281"/>
      <c r="W426" s="281"/>
      <c r="X426" s="281"/>
      <c r="Y426" s="281"/>
      <c r="Z426" s="281"/>
      <c r="AA426" s="281"/>
      <c r="AB426" s="281"/>
      <c r="AC426" s="281"/>
      <c r="AD426" s="281"/>
      <c r="AE426" s="281"/>
      <c r="AF426" s="281"/>
      <c r="AG426" s="281"/>
      <c r="AH426" s="281"/>
      <c r="AI426" s="281"/>
    </row>
    <row r="427" ht="12.75" customHeight="1">
      <c r="A427" s="281"/>
      <c r="B427" s="281"/>
      <c r="C427" s="281"/>
      <c r="D427" s="281"/>
      <c r="E427" s="281"/>
      <c r="F427" s="281"/>
      <c r="G427" s="281"/>
      <c r="H427" s="281"/>
      <c r="I427" s="281"/>
      <c r="J427" s="281"/>
      <c r="K427" s="281"/>
      <c r="L427" s="281"/>
      <c r="M427" s="281"/>
      <c r="N427" s="281"/>
      <c r="O427" s="281"/>
      <c r="P427" s="281"/>
      <c r="Q427" s="281"/>
      <c r="R427" s="281"/>
      <c r="S427" s="281"/>
      <c r="T427" s="281"/>
      <c r="U427" s="281"/>
      <c r="V427" s="281"/>
      <c r="W427" s="281"/>
      <c r="X427" s="281"/>
      <c r="Y427" s="281"/>
      <c r="Z427" s="281"/>
      <c r="AA427" s="281"/>
      <c r="AB427" s="281"/>
      <c r="AC427" s="281"/>
      <c r="AD427" s="281"/>
      <c r="AE427" s="281"/>
      <c r="AF427" s="281"/>
      <c r="AG427" s="281"/>
      <c r="AH427" s="281"/>
      <c r="AI427" s="281"/>
    </row>
    <row r="428" ht="12.75" customHeight="1">
      <c r="A428" s="281"/>
      <c r="B428" s="281"/>
      <c r="C428" s="281"/>
      <c r="D428" s="281"/>
      <c r="E428" s="281"/>
      <c r="F428" s="281"/>
      <c r="G428" s="281"/>
      <c r="H428" s="281"/>
      <c r="I428" s="281"/>
      <c r="J428" s="281"/>
      <c r="K428" s="281"/>
      <c r="L428" s="281"/>
      <c r="M428" s="281"/>
      <c r="N428" s="281"/>
      <c r="O428" s="281"/>
      <c r="P428" s="281"/>
      <c r="Q428" s="281"/>
      <c r="R428" s="281"/>
      <c r="S428" s="281"/>
      <c r="T428" s="281"/>
      <c r="U428" s="281"/>
      <c r="V428" s="281"/>
      <c r="W428" s="281"/>
      <c r="X428" s="281"/>
      <c r="Y428" s="281"/>
      <c r="Z428" s="281"/>
      <c r="AA428" s="281"/>
      <c r="AB428" s="281"/>
      <c r="AC428" s="281"/>
      <c r="AD428" s="281"/>
      <c r="AE428" s="281"/>
      <c r="AF428" s="281"/>
      <c r="AG428" s="281"/>
      <c r="AH428" s="281"/>
      <c r="AI428" s="281"/>
    </row>
    <row r="429" ht="12.75" customHeight="1">
      <c r="A429" s="281"/>
      <c r="B429" s="281"/>
      <c r="C429" s="281"/>
      <c r="D429" s="281"/>
      <c r="E429" s="281"/>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281"/>
      <c r="AE429" s="281"/>
      <c r="AF429" s="281"/>
      <c r="AG429" s="281"/>
      <c r="AH429" s="281"/>
      <c r="AI429" s="281"/>
    </row>
    <row r="430" ht="12.75" customHeight="1">
      <c r="A430" s="281"/>
      <c r="B430" s="281"/>
      <c r="C430" s="281"/>
      <c r="D430" s="281"/>
      <c r="E430" s="281"/>
      <c r="F430" s="281"/>
      <c r="G430" s="281"/>
      <c r="H430" s="281"/>
      <c r="I430" s="281"/>
      <c r="J430" s="281"/>
      <c r="K430" s="281"/>
      <c r="L430" s="281"/>
      <c r="M430" s="281"/>
      <c r="N430" s="281"/>
      <c r="O430" s="281"/>
      <c r="P430" s="281"/>
      <c r="Q430" s="281"/>
      <c r="R430" s="281"/>
      <c r="S430" s="281"/>
      <c r="T430" s="281"/>
      <c r="U430" s="281"/>
      <c r="V430" s="281"/>
      <c r="W430" s="281"/>
      <c r="X430" s="281"/>
      <c r="Y430" s="281"/>
      <c r="Z430" s="281"/>
      <c r="AA430" s="281"/>
      <c r="AB430" s="281"/>
      <c r="AC430" s="281"/>
      <c r="AD430" s="281"/>
      <c r="AE430" s="281"/>
      <c r="AF430" s="281"/>
      <c r="AG430" s="281"/>
      <c r="AH430" s="281"/>
      <c r="AI430" s="281"/>
    </row>
    <row r="431" ht="12.75" customHeight="1">
      <c r="A431" s="281"/>
      <c r="B431" s="281"/>
      <c r="C431" s="281"/>
      <c r="D431" s="281"/>
      <c r="E431" s="281"/>
      <c r="F431" s="281"/>
      <c r="G431" s="281"/>
      <c r="H431" s="281"/>
      <c r="I431" s="281"/>
      <c r="J431" s="281"/>
      <c r="K431" s="281"/>
      <c r="L431" s="281"/>
      <c r="M431" s="281"/>
      <c r="N431" s="281"/>
      <c r="O431" s="281"/>
      <c r="P431" s="281"/>
      <c r="Q431" s="281"/>
      <c r="R431" s="281"/>
      <c r="S431" s="281"/>
      <c r="T431" s="281"/>
      <c r="U431" s="281"/>
      <c r="V431" s="281"/>
      <c r="W431" s="281"/>
      <c r="X431" s="281"/>
      <c r="Y431" s="281"/>
      <c r="Z431" s="281"/>
      <c r="AA431" s="281"/>
      <c r="AB431" s="281"/>
      <c r="AC431" s="281"/>
      <c r="AD431" s="281"/>
      <c r="AE431" s="281"/>
      <c r="AF431" s="281"/>
      <c r="AG431" s="281"/>
      <c r="AH431" s="281"/>
      <c r="AI431" s="281"/>
    </row>
    <row r="432" ht="12.75" customHeight="1">
      <c r="A432" s="281"/>
      <c r="B432" s="281"/>
      <c r="C432" s="281"/>
      <c r="D432" s="281"/>
      <c r="E432" s="281"/>
      <c r="F432" s="281"/>
      <c r="G432" s="281"/>
      <c r="H432" s="281"/>
      <c r="I432" s="281"/>
      <c r="J432" s="281"/>
      <c r="K432" s="281"/>
      <c r="L432" s="281"/>
      <c r="M432" s="281"/>
      <c r="N432" s="281"/>
      <c r="O432" s="281"/>
      <c r="P432" s="281"/>
      <c r="Q432" s="281"/>
      <c r="R432" s="281"/>
      <c r="S432" s="281"/>
      <c r="T432" s="281"/>
      <c r="U432" s="281"/>
      <c r="V432" s="281"/>
      <c r="W432" s="281"/>
      <c r="X432" s="281"/>
      <c r="Y432" s="281"/>
      <c r="Z432" s="281"/>
      <c r="AA432" s="281"/>
      <c r="AB432" s="281"/>
      <c r="AC432" s="281"/>
      <c r="AD432" s="281"/>
      <c r="AE432" s="281"/>
      <c r="AF432" s="281"/>
      <c r="AG432" s="281"/>
      <c r="AH432" s="281"/>
      <c r="AI432" s="281"/>
    </row>
    <row r="433" ht="12.75" customHeight="1">
      <c r="A433" s="281"/>
      <c r="B433" s="281"/>
      <c r="C433" s="281"/>
      <c r="D433" s="281"/>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1"/>
      <c r="AE433" s="281"/>
      <c r="AF433" s="281"/>
      <c r="AG433" s="281"/>
      <c r="AH433" s="281"/>
      <c r="AI433" s="281"/>
    </row>
    <row r="434" ht="12.75" customHeight="1">
      <c r="A434" s="281"/>
      <c r="B434" s="281"/>
      <c r="C434" s="281"/>
      <c r="D434" s="281"/>
      <c r="E434" s="281"/>
      <c r="F434" s="281"/>
      <c r="G434" s="281"/>
      <c r="H434" s="281"/>
      <c r="I434" s="281"/>
      <c r="J434" s="281"/>
      <c r="K434" s="281"/>
      <c r="L434" s="281"/>
      <c r="M434" s="281"/>
      <c r="N434" s="281"/>
      <c r="O434" s="281"/>
      <c r="P434" s="281"/>
      <c r="Q434" s="281"/>
      <c r="R434" s="281"/>
      <c r="S434" s="281"/>
      <c r="T434" s="281"/>
      <c r="U434" s="281"/>
      <c r="V434" s="281"/>
      <c r="W434" s="281"/>
      <c r="X434" s="281"/>
      <c r="Y434" s="281"/>
      <c r="Z434" s="281"/>
      <c r="AA434" s="281"/>
      <c r="AB434" s="281"/>
      <c r="AC434" s="281"/>
      <c r="AD434" s="281"/>
      <c r="AE434" s="281"/>
      <c r="AF434" s="281"/>
      <c r="AG434" s="281"/>
      <c r="AH434" s="281"/>
      <c r="AI434" s="281"/>
    </row>
    <row r="435" ht="12.75" customHeight="1">
      <c r="A435" s="281"/>
      <c r="B435" s="281"/>
      <c r="C435" s="281"/>
      <c r="D435" s="281"/>
      <c r="E435" s="281"/>
      <c r="F435" s="281"/>
      <c r="G435" s="281"/>
      <c r="H435" s="281"/>
      <c r="I435" s="281"/>
      <c r="J435" s="281"/>
      <c r="K435" s="281"/>
      <c r="L435" s="281"/>
      <c r="M435" s="281"/>
      <c r="N435" s="281"/>
      <c r="O435" s="281"/>
      <c r="P435" s="281"/>
      <c r="Q435" s="281"/>
      <c r="R435" s="281"/>
      <c r="S435" s="281"/>
      <c r="T435" s="281"/>
      <c r="U435" s="281"/>
      <c r="V435" s="281"/>
      <c r="W435" s="281"/>
      <c r="X435" s="281"/>
      <c r="Y435" s="281"/>
      <c r="Z435" s="281"/>
      <c r="AA435" s="281"/>
      <c r="AB435" s="281"/>
      <c r="AC435" s="281"/>
      <c r="AD435" s="281"/>
      <c r="AE435" s="281"/>
      <c r="AF435" s="281"/>
      <c r="AG435" s="281"/>
      <c r="AH435" s="281"/>
      <c r="AI435" s="281"/>
    </row>
    <row r="436" ht="12.75" customHeight="1">
      <c r="A436" s="281"/>
      <c r="B436" s="281"/>
      <c r="C436" s="281"/>
      <c r="D436" s="281"/>
      <c r="E436" s="281"/>
      <c r="F436" s="281"/>
      <c r="G436" s="281"/>
      <c r="H436" s="281"/>
      <c r="I436" s="281"/>
      <c r="J436" s="281"/>
      <c r="K436" s="281"/>
      <c r="L436" s="281"/>
      <c r="M436" s="281"/>
      <c r="N436" s="281"/>
      <c r="O436" s="281"/>
      <c r="P436" s="281"/>
      <c r="Q436" s="281"/>
      <c r="R436" s="281"/>
      <c r="S436" s="281"/>
      <c r="T436" s="281"/>
      <c r="U436" s="281"/>
      <c r="V436" s="281"/>
      <c r="W436" s="281"/>
      <c r="X436" s="281"/>
      <c r="Y436" s="281"/>
      <c r="Z436" s="281"/>
      <c r="AA436" s="281"/>
      <c r="AB436" s="281"/>
      <c r="AC436" s="281"/>
      <c r="AD436" s="281"/>
      <c r="AE436" s="281"/>
      <c r="AF436" s="281"/>
      <c r="AG436" s="281"/>
      <c r="AH436" s="281"/>
      <c r="AI436" s="281"/>
    </row>
    <row r="437" ht="12.75" customHeight="1">
      <c r="A437" s="281"/>
      <c r="B437" s="281"/>
      <c r="C437" s="281"/>
      <c r="D437" s="281"/>
      <c r="E437" s="281"/>
      <c r="F437" s="281"/>
      <c r="G437" s="281"/>
      <c r="H437" s="281"/>
      <c r="I437" s="281"/>
      <c r="J437" s="281"/>
      <c r="K437" s="281"/>
      <c r="L437" s="281"/>
      <c r="M437" s="281"/>
      <c r="N437" s="281"/>
      <c r="O437" s="281"/>
      <c r="P437" s="281"/>
      <c r="Q437" s="281"/>
      <c r="R437" s="281"/>
      <c r="S437" s="281"/>
      <c r="T437" s="281"/>
      <c r="U437" s="281"/>
      <c r="V437" s="281"/>
      <c r="W437" s="281"/>
      <c r="X437" s="281"/>
      <c r="Y437" s="281"/>
      <c r="Z437" s="281"/>
      <c r="AA437" s="281"/>
      <c r="AB437" s="281"/>
      <c r="AC437" s="281"/>
      <c r="AD437" s="281"/>
      <c r="AE437" s="281"/>
      <c r="AF437" s="281"/>
      <c r="AG437" s="281"/>
      <c r="AH437" s="281"/>
      <c r="AI437" s="281"/>
    </row>
    <row r="438" ht="12.75" customHeight="1">
      <c r="A438" s="281"/>
      <c r="B438" s="281"/>
      <c r="C438" s="281"/>
      <c r="D438" s="281"/>
      <c r="E438" s="281"/>
      <c r="F438" s="281"/>
      <c r="G438" s="281"/>
      <c r="H438" s="281"/>
      <c r="I438" s="281"/>
      <c r="J438" s="281"/>
      <c r="K438" s="281"/>
      <c r="L438" s="281"/>
      <c r="M438" s="281"/>
      <c r="N438" s="281"/>
      <c r="O438" s="281"/>
      <c r="P438" s="281"/>
      <c r="Q438" s="281"/>
      <c r="R438" s="281"/>
      <c r="S438" s="281"/>
      <c r="T438" s="281"/>
      <c r="U438" s="281"/>
      <c r="V438" s="281"/>
      <c r="W438" s="281"/>
      <c r="X438" s="281"/>
      <c r="Y438" s="281"/>
      <c r="Z438" s="281"/>
      <c r="AA438" s="281"/>
      <c r="AB438" s="281"/>
      <c r="AC438" s="281"/>
      <c r="AD438" s="281"/>
      <c r="AE438" s="281"/>
      <c r="AF438" s="281"/>
      <c r="AG438" s="281"/>
      <c r="AH438" s="281"/>
      <c r="AI438" s="281"/>
    </row>
    <row r="439" ht="12.75" customHeight="1">
      <c r="A439" s="281"/>
      <c r="B439" s="281"/>
      <c r="C439" s="281"/>
      <c r="D439" s="281"/>
      <c r="E439" s="281"/>
      <c r="F439" s="281"/>
      <c r="G439" s="281"/>
      <c r="H439" s="281"/>
      <c r="I439" s="281"/>
      <c r="J439" s="281"/>
      <c r="K439" s="281"/>
      <c r="L439" s="281"/>
      <c r="M439" s="281"/>
      <c r="N439" s="281"/>
      <c r="O439" s="281"/>
      <c r="P439" s="281"/>
      <c r="Q439" s="281"/>
      <c r="R439" s="281"/>
      <c r="S439" s="281"/>
      <c r="T439" s="281"/>
      <c r="U439" s="281"/>
      <c r="V439" s="281"/>
      <c r="W439" s="281"/>
      <c r="X439" s="281"/>
      <c r="Y439" s="281"/>
      <c r="Z439" s="281"/>
      <c r="AA439" s="281"/>
      <c r="AB439" s="281"/>
      <c r="AC439" s="281"/>
      <c r="AD439" s="281"/>
      <c r="AE439" s="281"/>
      <c r="AF439" s="281"/>
      <c r="AG439" s="281"/>
      <c r="AH439" s="281"/>
      <c r="AI439" s="281"/>
    </row>
    <row r="440" ht="12.75" customHeight="1">
      <c r="A440" s="281"/>
      <c r="B440" s="281"/>
      <c r="C440" s="281"/>
      <c r="D440" s="281"/>
      <c r="E440" s="281"/>
      <c r="F440" s="281"/>
      <c r="G440" s="281"/>
      <c r="H440" s="281"/>
      <c r="I440" s="281"/>
      <c r="J440" s="281"/>
      <c r="K440" s="281"/>
      <c r="L440" s="281"/>
      <c r="M440" s="281"/>
      <c r="N440" s="281"/>
      <c r="O440" s="281"/>
      <c r="P440" s="281"/>
      <c r="Q440" s="281"/>
      <c r="R440" s="281"/>
      <c r="S440" s="281"/>
      <c r="T440" s="281"/>
      <c r="U440" s="281"/>
      <c r="V440" s="281"/>
      <c r="W440" s="281"/>
      <c r="X440" s="281"/>
      <c r="Y440" s="281"/>
      <c r="Z440" s="281"/>
      <c r="AA440" s="281"/>
      <c r="AB440" s="281"/>
      <c r="AC440" s="281"/>
      <c r="AD440" s="281"/>
      <c r="AE440" s="281"/>
      <c r="AF440" s="281"/>
      <c r="AG440" s="281"/>
      <c r="AH440" s="281"/>
      <c r="AI440" s="281"/>
    </row>
    <row r="441" ht="12.75" customHeight="1">
      <c r="A441" s="281"/>
      <c r="B441" s="281"/>
      <c r="C441" s="281"/>
      <c r="D441" s="281"/>
      <c r="E441" s="281"/>
      <c r="F441" s="281"/>
      <c r="G441" s="281"/>
      <c r="H441" s="281"/>
      <c r="I441" s="281"/>
      <c r="J441" s="281"/>
      <c r="K441" s="281"/>
      <c r="L441" s="281"/>
      <c r="M441" s="281"/>
      <c r="N441" s="281"/>
      <c r="O441" s="281"/>
      <c r="P441" s="281"/>
      <c r="Q441" s="281"/>
      <c r="R441" s="281"/>
      <c r="S441" s="281"/>
      <c r="T441" s="281"/>
      <c r="U441" s="281"/>
      <c r="V441" s="281"/>
      <c r="W441" s="281"/>
      <c r="X441" s="281"/>
      <c r="Y441" s="281"/>
      <c r="Z441" s="281"/>
      <c r="AA441" s="281"/>
      <c r="AB441" s="281"/>
      <c r="AC441" s="281"/>
      <c r="AD441" s="281"/>
      <c r="AE441" s="281"/>
      <c r="AF441" s="281"/>
      <c r="AG441" s="281"/>
      <c r="AH441" s="281"/>
      <c r="AI441" s="281"/>
    </row>
    <row r="442" ht="12.75" customHeight="1">
      <c r="A442" s="281"/>
      <c r="B442" s="281"/>
      <c r="C442" s="281"/>
      <c r="D442" s="281"/>
      <c r="E442" s="281"/>
      <c r="F442" s="281"/>
      <c r="G442" s="281"/>
      <c r="H442" s="281"/>
      <c r="I442" s="281"/>
      <c r="J442" s="281"/>
      <c r="K442" s="281"/>
      <c r="L442" s="281"/>
      <c r="M442" s="281"/>
      <c r="N442" s="281"/>
      <c r="O442" s="281"/>
      <c r="P442" s="281"/>
      <c r="Q442" s="281"/>
      <c r="R442" s="281"/>
      <c r="S442" s="281"/>
      <c r="T442" s="281"/>
      <c r="U442" s="281"/>
      <c r="V442" s="281"/>
      <c r="W442" s="281"/>
      <c r="X442" s="281"/>
      <c r="Y442" s="281"/>
      <c r="Z442" s="281"/>
      <c r="AA442" s="281"/>
      <c r="AB442" s="281"/>
      <c r="AC442" s="281"/>
      <c r="AD442" s="281"/>
      <c r="AE442" s="281"/>
      <c r="AF442" s="281"/>
      <c r="AG442" s="281"/>
      <c r="AH442" s="281"/>
      <c r="AI442" s="281"/>
    </row>
    <row r="443" ht="12.75" customHeight="1">
      <c r="A443" s="281"/>
      <c r="B443" s="281"/>
      <c r="C443" s="281"/>
      <c r="D443" s="281"/>
      <c r="E443" s="281"/>
      <c r="F443" s="281"/>
      <c r="G443" s="281"/>
      <c r="H443" s="281"/>
      <c r="I443" s="281"/>
      <c r="J443" s="281"/>
      <c r="K443" s="281"/>
      <c r="L443" s="281"/>
      <c r="M443" s="281"/>
      <c r="N443" s="281"/>
      <c r="O443" s="281"/>
      <c r="P443" s="281"/>
      <c r="Q443" s="281"/>
      <c r="R443" s="281"/>
      <c r="S443" s="281"/>
      <c r="T443" s="281"/>
      <c r="U443" s="281"/>
      <c r="V443" s="281"/>
      <c r="W443" s="281"/>
      <c r="X443" s="281"/>
      <c r="Y443" s="281"/>
      <c r="Z443" s="281"/>
      <c r="AA443" s="281"/>
      <c r="AB443" s="281"/>
      <c r="AC443" s="281"/>
      <c r="AD443" s="281"/>
      <c r="AE443" s="281"/>
      <c r="AF443" s="281"/>
      <c r="AG443" s="281"/>
      <c r="AH443" s="281"/>
      <c r="AI443" s="281"/>
    </row>
    <row r="444" ht="12.75" customHeight="1">
      <c r="A444" s="281"/>
      <c r="B444" s="281"/>
      <c r="C444" s="281"/>
      <c r="D444" s="281"/>
      <c r="E444" s="281"/>
      <c r="F444" s="281"/>
      <c r="G444" s="281"/>
      <c r="H444" s="281"/>
      <c r="I444" s="281"/>
      <c r="J444" s="281"/>
      <c r="K444" s="281"/>
      <c r="L444" s="281"/>
      <c r="M444" s="281"/>
      <c r="N444" s="281"/>
      <c r="O444" s="281"/>
      <c r="P444" s="281"/>
      <c r="Q444" s="281"/>
      <c r="R444" s="281"/>
      <c r="S444" s="281"/>
      <c r="T444" s="281"/>
      <c r="U444" s="281"/>
      <c r="V444" s="281"/>
      <c r="W444" s="281"/>
      <c r="X444" s="281"/>
      <c r="Y444" s="281"/>
      <c r="Z444" s="281"/>
      <c r="AA444" s="281"/>
      <c r="AB444" s="281"/>
      <c r="AC444" s="281"/>
      <c r="AD444" s="281"/>
      <c r="AE444" s="281"/>
      <c r="AF444" s="281"/>
      <c r="AG444" s="281"/>
      <c r="AH444" s="281"/>
      <c r="AI444" s="281"/>
    </row>
    <row r="445" ht="12.75" customHeight="1">
      <c r="A445" s="281"/>
      <c r="B445" s="281"/>
      <c r="C445" s="281"/>
      <c r="D445" s="281"/>
      <c r="E445" s="281"/>
      <c r="F445" s="281"/>
      <c r="G445" s="281"/>
      <c r="H445" s="281"/>
      <c r="I445" s="281"/>
      <c r="J445" s="281"/>
      <c r="K445" s="281"/>
      <c r="L445" s="281"/>
      <c r="M445" s="281"/>
      <c r="N445" s="281"/>
      <c r="O445" s="281"/>
      <c r="P445" s="281"/>
      <c r="Q445" s="281"/>
      <c r="R445" s="281"/>
      <c r="S445" s="281"/>
      <c r="T445" s="281"/>
      <c r="U445" s="281"/>
      <c r="V445" s="281"/>
      <c r="W445" s="281"/>
      <c r="X445" s="281"/>
      <c r="Y445" s="281"/>
      <c r="Z445" s="281"/>
      <c r="AA445" s="281"/>
      <c r="AB445" s="281"/>
      <c r="AC445" s="281"/>
      <c r="AD445" s="281"/>
      <c r="AE445" s="281"/>
      <c r="AF445" s="281"/>
      <c r="AG445" s="281"/>
      <c r="AH445" s="281"/>
      <c r="AI445" s="281"/>
    </row>
    <row r="446" ht="12.75" customHeight="1">
      <c r="A446" s="281"/>
      <c r="B446" s="281"/>
      <c r="C446" s="281"/>
      <c r="D446" s="281"/>
      <c r="E446" s="281"/>
      <c r="F446" s="281"/>
      <c r="G446" s="281"/>
      <c r="H446" s="281"/>
      <c r="I446" s="281"/>
      <c r="J446" s="281"/>
      <c r="K446" s="281"/>
      <c r="L446" s="281"/>
      <c r="M446" s="281"/>
      <c r="N446" s="281"/>
      <c r="O446" s="281"/>
      <c r="P446" s="281"/>
      <c r="Q446" s="281"/>
      <c r="R446" s="281"/>
      <c r="S446" s="281"/>
      <c r="T446" s="281"/>
      <c r="U446" s="281"/>
      <c r="V446" s="281"/>
      <c r="W446" s="281"/>
      <c r="X446" s="281"/>
      <c r="Y446" s="281"/>
      <c r="Z446" s="281"/>
      <c r="AA446" s="281"/>
      <c r="AB446" s="281"/>
      <c r="AC446" s="281"/>
      <c r="AD446" s="281"/>
      <c r="AE446" s="281"/>
      <c r="AF446" s="281"/>
      <c r="AG446" s="281"/>
      <c r="AH446" s="281"/>
      <c r="AI446" s="281"/>
    </row>
    <row r="447" ht="12.75" customHeight="1">
      <c r="A447" s="281"/>
      <c r="B447" s="281"/>
      <c r="C447" s="281"/>
      <c r="D447" s="281"/>
      <c r="E447" s="281"/>
      <c r="F447" s="281"/>
      <c r="G447" s="281"/>
      <c r="H447" s="281"/>
      <c r="I447" s="281"/>
      <c r="J447" s="281"/>
      <c r="K447" s="281"/>
      <c r="L447" s="281"/>
      <c r="M447" s="281"/>
      <c r="N447" s="281"/>
      <c r="O447" s="281"/>
      <c r="P447" s="281"/>
      <c r="Q447" s="281"/>
      <c r="R447" s="281"/>
      <c r="S447" s="281"/>
      <c r="T447" s="281"/>
      <c r="U447" s="281"/>
      <c r="V447" s="281"/>
      <c r="W447" s="281"/>
      <c r="X447" s="281"/>
      <c r="Y447" s="281"/>
      <c r="Z447" s="281"/>
      <c r="AA447" s="281"/>
      <c r="AB447" s="281"/>
      <c r="AC447" s="281"/>
      <c r="AD447" s="281"/>
      <c r="AE447" s="281"/>
      <c r="AF447" s="281"/>
      <c r="AG447" s="281"/>
      <c r="AH447" s="281"/>
      <c r="AI447" s="281"/>
    </row>
    <row r="448" ht="12.75" customHeight="1">
      <c r="A448" s="281"/>
      <c r="B448" s="281"/>
      <c r="C448" s="281"/>
      <c r="D448" s="281"/>
      <c r="E448" s="281"/>
      <c r="F448" s="281"/>
      <c r="G448" s="281"/>
      <c r="H448" s="281"/>
      <c r="I448" s="281"/>
      <c r="J448" s="281"/>
      <c r="K448" s="281"/>
      <c r="L448" s="281"/>
      <c r="M448" s="281"/>
      <c r="N448" s="281"/>
      <c r="O448" s="281"/>
      <c r="P448" s="281"/>
      <c r="Q448" s="281"/>
      <c r="R448" s="281"/>
      <c r="S448" s="281"/>
      <c r="T448" s="281"/>
      <c r="U448" s="281"/>
      <c r="V448" s="281"/>
      <c r="W448" s="281"/>
      <c r="X448" s="281"/>
      <c r="Y448" s="281"/>
      <c r="Z448" s="281"/>
      <c r="AA448" s="281"/>
      <c r="AB448" s="281"/>
      <c r="AC448" s="281"/>
      <c r="AD448" s="281"/>
      <c r="AE448" s="281"/>
      <c r="AF448" s="281"/>
      <c r="AG448" s="281"/>
      <c r="AH448" s="281"/>
      <c r="AI448" s="281"/>
    </row>
    <row r="449" ht="12.75" customHeight="1">
      <c r="A449" s="281"/>
      <c r="B449" s="281"/>
      <c r="C449" s="281"/>
      <c r="D449" s="281"/>
      <c r="E449" s="281"/>
      <c r="F449" s="281"/>
      <c r="G449" s="281"/>
      <c r="H449" s="281"/>
      <c r="I449" s="281"/>
      <c r="J449" s="281"/>
      <c r="K449" s="281"/>
      <c r="L449" s="281"/>
      <c r="M449" s="281"/>
      <c r="N449" s="281"/>
      <c r="O449" s="281"/>
      <c r="P449" s="281"/>
      <c r="Q449" s="281"/>
      <c r="R449" s="281"/>
      <c r="S449" s="281"/>
      <c r="T449" s="281"/>
      <c r="U449" s="281"/>
      <c r="V449" s="281"/>
      <c r="W449" s="281"/>
      <c r="X449" s="281"/>
      <c r="Y449" s="281"/>
      <c r="Z449" s="281"/>
      <c r="AA449" s="281"/>
      <c r="AB449" s="281"/>
      <c r="AC449" s="281"/>
      <c r="AD449" s="281"/>
      <c r="AE449" s="281"/>
      <c r="AF449" s="281"/>
      <c r="AG449" s="281"/>
      <c r="AH449" s="281"/>
      <c r="AI449" s="281"/>
    </row>
    <row r="450" ht="12.75" customHeight="1">
      <c r="A450" s="281"/>
      <c r="B450" s="281"/>
      <c r="C450" s="281"/>
      <c r="D450" s="281"/>
      <c r="E450" s="281"/>
      <c r="F450" s="281"/>
      <c r="G450" s="281"/>
      <c r="H450" s="281"/>
      <c r="I450" s="281"/>
      <c r="J450" s="281"/>
      <c r="K450" s="281"/>
      <c r="L450" s="281"/>
      <c r="M450" s="281"/>
      <c r="N450" s="281"/>
      <c r="O450" s="281"/>
      <c r="P450" s="281"/>
      <c r="Q450" s="281"/>
      <c r="R450" s="281"/>
      <c r="S450" s="281"/>
      <c r="T450" s="281"/>
      <c r="U450" s="281"/>
      <c r="V450" s="281"/>
      <c r="W450" s="281"/>
      <c r="X450" s="281"/>
      <c r="Y450" s="281"/>
      <c r="Z450" s="281"/>
      <c r="AA450" s="281"/>
      <c r="AB450" s="281"/>
      <c r="AC450" s="281"/>
      <c r="AD450" s="281"/>
      <c r="AE450" s="281"/>
      <c r="AF450" s="281"/>
      <c r="AG450" s="281"/>
      <c r="AH450" s="281"/>
      <c r="AI450" s="281"/>
    </row>
    <row r="451" ht="12.75" customHeight="1">
      <c r="A451" s="281"/>
      <c r="B451" s="281"/>
      <c r="C451" s="281"/>
      <c r="D451" s="281"/>
      <c r="E451" s="281"/>
      <c r="F451" s="281"/>
      <c r="G451" s="281"/>
      <c r="H451" s="281"/>
      <c r="I451" s="281"/>
      <c r="J451" s="281"/>
      <c r="K451" s="281"/>
      <c r="L451" s="281"/>
      <c r="M451" s="281"/>
      <c r="N451" s="281"/>
      <c r="O451" s="281"/>
      <c r="P451" s="281"/>
      <c r="Q451" s="281"/>
      <c r="R451" s="281"/>
      <c r="S451" s="281"/>
      <c r="T451" s="281"/>
      <c r="U451" s="281"/>
      <c r="V451" s="281"/>
      <c r="W451" s="281"/>
      <c r="X451" s="281"/>
      <c r="Y451" s="281"/>
      <c r="Z451" s="281"/>
      <c r="AA451" s="281"/>
      <c r="AB451" s="281"/>
      <c r="AC451" s="281"/>
      <c r="AD451" s="281"/>
      <c r="AE451" s="281"/>
      <c r="AF451" s="281"/>
      <c r="AG451" s="281"/>
      <c r="AH451" s="281"/>
      <c r="AI451" s="281"/>
    </row>
    <row r="452" ht="12.75" customHeight="1">
      <c r="A452" s="281"/>
      <c r="B452" s="281"/>
      <c r="C452" s="281"/>
      <c r="D452" s="281"/>
      <c r="E452" s="281"/>
      <c r="F452" s="281"/>
      <c r="G452" s="281"/>
      <c r="H452" s="281"/>
      <c r="I452" s="281"/>
      <c r="J452" s="281"/>
      <c r="K452" s="281"/>
      <c r="L452" s="281"/>
      <c r="M452" s="281"/>
      <c r="N452" s="281"/>
      <c r="O452" s="281"/>
      <c r="P452" s="281"/>
      <c r="Q452" s="281"/>
      <c r="R452" s="281"/>
      <c r="S452" s="281"/>
      <c r="T452" s="281"/>
      <c r="U452" s="281"/>
      <c r="V452" s="281"/>
      <c r="W452" s="281"/>
      <c r="X452" s="281"/>
      <c r="Y452" s="281"/>
      <c r="Z452" s="281"/>
      <c r="AA452" s="281"/>
      <c r="AB452" s="281"/>
      <c r="AC452" s="281"/>
      <c r="AD452" s="281"/>
      <c r="AE452" s="281"/>
      <c r="AF452" s="281"/>
      <c r="AG452" s="281"/>
      <c r="AH452" s="281"/>
      <c r="AI452" s="281"/>
    </row>
    <row r="453" ht="12.75" customHeight="1">
      <c r="A453" s="281"/>
      <c r="B453" s="281"/>
      <c r="C453" s="281"/>
      <c r="D453" s="281"/>
      <c r="E453" s="281"/>
      <c r="F453" s="281"/>
      <c r="G453" s="281"/>
      <c r="H453" s="281"/>
      <c r="I453" s="281"/>
      <c r="J453" s="281"/>
      <c r="K453" s="281"/>
      <c r="L453" s="281"/>
      <c r="M453" s="281"/>
      <c r="N453" s="281"/>
      <c r="O453" s="281"/>
      <c r="P453" s="281"/>
      <c r="Q453" s="281"/>
      <c r="R453" s="281"/>
      <c r="S453" s="281"/>
      <c r="T453" s="281"/>
      <c r="U453" s="281"/>
      <c r="V453" s="281"/>
      <c r="W453" s="281"/>
      <c r="X453" s="281"/>
      <c r="Y453" s="281"/>
      <c r="Z453" s="281"/>
      <c r="AA453" s="281"/>
      <c r="AB453" s="281"/>
      <c r="AC453" s="281"/>
      <c r="AD453" s="281"/>
      <c r="AE453" s="281"/>
      <c r="AF453" s="281"/>
      <c r="AG453" s="281"/>
      <c r="AH453" s="281"/>
      <c r="AI453" s="281"/>
    </row>
    <row r="454" ht="12.75" customHeight="1">
      <c r="A454" s="281"/>
      <c r="B454" s="281"/>
      <c r="C454" s="281"/>
      <c r="D454" s="281"/>
      <c r="E454" s="281"/>
      <c r="F454" s="281"/>
      <c r="G454" s="281"/>
      <c r="H454" s="281"/>
      <c r="I454" s="281"/>
      <c r="J454" s="281"/>
      <c r="K454" s="281"/>
      <c r="L454" s="281"/>
      <c r="M454" s="281"/>
      <c r="N454" s="281"/>
      <c r="O454" s="281"/>
      <c r="P454" s="281"/>
      <c r="Q454" s="281"/>
      <c r="R454" s="281"/>
      <c r="S454" s="281"/>
      <c r="T454" s="281"/>
      <c r="U454" s="281"/>
      <c r="V454" s="281"/>
      <c r="W454" s="281"/>
      <c r="X454" s="281"/>
      <c r="Y454" s="281"/>
      <c r="Z454" s="281"/>
      <c r="AA454" s="281"/>
      <c r="AB454" s="281"/>
      <c r="AC454" s="281"/>
      <c r="AD454" s="281"/>
      <c r="AE454" s="281"/>
      <c r="AF454" s="281"/>
      <c r="AG454" s="281"/>
      <c r="AH454" s="281"/>
      <c r="AI454" s="281"/>
    </row>
    <row r="455" ht="12.75" customHeight="1">
      <c r="A455" s="281"/>
      <c r="B455" s="281"/>
      <c r="C455" s="281"/>
      <c r="D455" s="281"/>
      <c r="E455" s="281"/>
      <c r="F455" s="281"/>
      <c r="G455" s="281"/>
      <c r="H455" s="281"/>
      <c r="I455" s="281"/>
      <c r="J455" s="281"/>
      <c r="K455" s="281"/>
      <c r="L455" s="281"/>
      <c r="M455" s="281"/>
      <c r="N455" s="281"/>
      <c r="O455" s="281"/>
      <c r="P455" s="281"/>
      <c r="Q455" s="281"/>
      <c r="R455" s="281"/>
      <c r="S455" s="281"/>
      <c r="T455" s="281"/>
      <c r="U455" s="281"/>
      <c r="V455" s="281"/>
      <c r="W455" s="281"/>
      <c r="X455" s="281"/>
      <c r="Y455" s="281"/>
      <c r="Z455" s="281"/>
      <c r="AA455" s="281"/>
      <c r="AB455" s="281"/>
      <c r="AC455" s="281"/>
      <c r="AD455" s="281"/>
      <c r="AE455" s="281"/>
      <c r="AF455" s="281"/>
      <c r="AG455" s="281"/>
      <c r="AH455" s="281"/>
      <c r="AI455" s="281"/>
    </row>
    <row r="456" ht="12.75" customHeight="1">
      <c r="A456" s="281"/>
      <c r="B456" s="281"/>
      <c r="C456" s="281"/>
      <c r="D456" s="281"/>
      <c r="E456" s="281"/>
      <c r="F456" s="281"/>
      <c r="G456" s="281"/>
      <c r="H456" s="281"/>
      <c r="I456" s="281"/>
      <c r="J456" s="281"/>
      <c r="K456" s="281"/>
      <c r="L456" s="281"/>
      <c r="M456" s="281"/>
      <c r="N456" s="281"/>
      <c r="O456" s="281"/>
      <c r="P456" s="281"/>
      <c r="Q456" s="281"/>
      <c r="R456" s="281"/>
      <c r="S456" s="281"/>
      <c r="T456" s="281"/>
      <c r="U456" s="281"/>
      <c r="V456" s="281"/>
      <c r="W456" s="281"/>
      <c r="X456" s="281"/>
      <c r="Y456" s="281"/>
      <c r="Z456" s="281"/>
      <c r="AA456" s="281"/>
      <c r="AB456" s="281"/>
      <c r="AC456" s="281"/>
      <c r="AD456" s="281"/>
      <c r="AE456" s="281"/>
      <c r="AF456" s="281"/>
      <c r="AG456" s="281"/>
      <c r="AH456" s="281"/>
      <c r="AI456" s="281"/>
    </row>
    <row r="457" ht="12.75" customHeight="1">
      <c r="A457" s="281"/>
      <c r="B457" s="281"/>
      <c r="C457" s="281"/>
      <c r="D457" s="281"/>
      <c r="E457" s="281"/>
      <c r="F457" s="281"/>
      <c r="G457" s="281"/>
      <c r="H457" s="281"/>
      <c r="I457" s="281"/>
      <c r="J457" s="281"/>
      <c r="K457" s="281"/>
      <c r="L457" s="281"/>
      <c r="M457" s="281"/>
      <c r="N457" s="281"/>
      <c r="O457" s="281"/>
      <c r="P457" s="281"/>
      <c r="Q457" s="281"/>
      <c r="R457" s="281"/>
      <c r="S457" s="281"/>
      <c r="T457" s="281"/>
      <c r="U457" s="281"/>
      <c r="V457" s="281"/>
      <c r="W457" s="281"/>
      <c r="X457" s="281"/>
      <c r="Y457" s="281"/>
      <c r="Z457" s="281"/>
      <c r="AA457" s="281"/>
      <c r="AB457" s="281"/>
      <c r="AC457" s="281"/>
      <c r="AD457" s="281"/>
      <c r="AE457" s="281"/>
      <c r="AF457" s="281"/>
      <c r="AG457" s="281"/>
      <c r="AH457" s="281"/>
      <c r="AI457" s="281"/>
    </row>
    <row r="458" ht="12.75" customHeight="1">
      <c r="A458" s="281"/>
      <c r="B458" s="281"/>
      <c r="C458" s="281"/>
      <c r="D458" s="281"/>
      <c r="E458" s="281"/>
      <c r="F458" s="281"/>
      <c r="G458" s="281"/>
      <c r="H458" s="281"/>
      <c r="I458" s="281"/>
      <c r="J458" s="281"/>
      <c r="K458" s="281"/>
      <c r="L458" s="281"/>
      <c r="M458" s="281"/>
      <c r="N458" s="281"/>
      <c r="O458" s="281"/>
      <c r="P458" s="281"/>
      <c r="Q458" s="281"/>
      <c r="R458" s="281"/>
      <c r="S458" s="281"/>
      <c r="T458" s="281"/>
      <c r="U458" s="281"/>
      <c r="V458" s="281"/>
      <c r="W458" s="281"/>
      <c r="X458" s="281"/>
      <c r="Y458" s="281"/>
      <c r="Z458" s="281"/>
      <c r="AA458" s="281"/>
      <c r="AB458" s="281"/>
      <c r="AC458" s="281"/>
      <c r="AD458" s="281"/>
      <c r="AE458" s="281"/>
      <c r="AF458" s="281"/>
      <c r="AG458" s="281"/>
      <c r="AH458" s="281"/>
      <c r="AI458" s="281"/>
    </row>
    <row r="459" ht="12.75" customHeight="1">
      <c r="A459" s="281"/>
      <c r="B459" s="281"/>
      <c r="C459" s="281"/>
      <c r="D459" s="281"/>
      <c r="E459" s="281"/>
      <c r="F459" s="281"/>
      <c r="G459" s="281"/>
      <c r="H459" s="281"/>
      <c r="I459" s="281"/>
      <c r="J459" s="281"/>
      <c r="K459" s="281"/>
      <c r="L459" s="281"/>
      <c r="M459" s="281"/>
      <c r="N459" s="281"/>
      <c r="O459" s="281"/>
      <c r="P459" s="281"/>
      <c r="Q459" s="281"/>
      <c r="R459" s="281"/>
      <c r="S459" s="281"/>
      <c r="T459" s="281"/>
      <c r="U459" s="281"/>
      <c r="V459" s="281"/>
      <c r="W459" s="281"/>
      <c r="X459" s="281"/>
      <c r="Y459" s="281"/>
      <c r="Z459" s="281"/>
      <c r="AA459" s="281"/>
      <c r="AB459" s="281"/>
      <c r="AC459" s="281"/>
      <c r="AD459" s="281"/>
      <c r="AE459" s="281"/>
      <c r="AF459" s="281"/>
      <c r="AG459" s="281"/>
      <c r="AH459" s="281"/>
      <c r="AI459" s="281"/>
    </row>
    <row r="460" ht="12.75" customHeight="1">
      <c r="A460" s="281"/>
      <c r="B460" s="281"/>
      <c r="C460" s="281"/>
      <c r="D460" s="281"/>
      <c r="E460" s="281"/>
      <c r="F460" s="281"/>
      <c r="G460" s="281"/>
      <c r="H460" s="281"/>
      <c r="I460" s="281"/>
      <c r="J460" s="281"/>
      <c r="K460" s="281"/>
      <c r="L460" s="281"/>
      <c r="M460" s="281"/>
      <c r="N460" s="281"/>
      <c r="O460" s="281"/>
      <c r="P460" s="281"/>
      <c r="Q460" s="281"/>
      <c r="R460" s="281"/>
      <c r="S460" s="281"/>
      <c r="T460" s="281"/>
      <c r="U460" s="281"/>
      <c r="V460" s="281"/>
      <c r="W460" s="281"/>
      <c r="X460" s="281"/>
      <c r="Y460" s="281"/>
      <c r="Z460" s="281"/>
      <c r="AA460" s="281"/>
      <c r="AB460" s="281"/>
      <c r="AC460" s="281"/>
      <c r="AD460" s="281"/>
      <c r="AE460" s="281"/>
      <c r="AF460" s="281"/>
      <c r="AG460" s="281"/>
      <c r="AH460" s="281"/>
      <c r="AI460" s="281"/>
    </row>
    <row r="461" ht="12.75" customHeight="1">
      <c r="A461" s="281"/>
      <c r="B461" s="281"/>
      <c r="C461" s="281"/>
      <c r="D461" s="281"/>
      <c r="E461" s="281"/>
      <c r="F461" s="281"/>
      <c r="G461" s="281"/>
      <c r="H461" s="281"/>
      <c r="I461" s="281"/>
      <c r="J461" s="281"/>
      <c r="K461" s="281"/>
      <c r="L461" s="281"/>
      <c r="M461" s="281"/>
      <c r="N461" s="281"/>
      <c r="O461" s="281"/>
      <c r="P461" s="281"/>
      <c r="Q461" s="281"/>
      <c r="R461" s="281"/>
      <c r="S461" s="281"/>
      <c r="T461" s="281"/>
      <c r="U461" s="281"/>
      <c r="V461" s="281"/>
      <c r="W461" s="281"/>
      <c r="X461" s="281"/>
      <c r="Y461" s="281"/>
      <c r="Z461" s="281"/>
      <c r="AA461" s="281"/>
      <c r="AB461" s="281"/>
      <c r="AC461" s="281"/>
      <c r="AD461" s="281"/>
      <c r="AE461" s="281"/>
      <c r="AF461" s="281"/>
      <c r="AG461" s="281"/>
      <c r="AH461" s="281"/>
      <c r="AI461" s="281"/>
    </row>
    <row r="462" ht="12.75" customHeight="1">
      <c r="A462" s="281"/>
      <c r="B462" s="281"/>
      <c r="C462" s="281"/>
      <c r="D462" s="281"/>
      <c r="E462" s="281"/>
      <c r="F462" s="281"/>
      <c r="G462" s="281"/>
      <c r="H462" s="281"/>
      <c r="I462" s="281"/>
      <c r="J462" s="281"/>
      <c r="K462" s="281"/>
      <c r="L462" s="281"/>
      <c r="M462" s="281"/>
      <c r="N462" s="281"/>
      <c r="O462" s="281"/>
      <c r="P462" s="281"/>
      <c r="Q462" s="281"/>
      <c r="R462" s="281"/>
      <c r="S462" s="281"/>
      <c r="T462" s="281"/>
      <c r="U462" s="281"/>
      <c r="V462" s="281"/>
      <c r="W462" s="281"/>
      <c r="X462" s="281"/>
      <c r="Y462" s="281"/>
      <c r="Z462" s="281"/>
      <c r="AA462" s="281"/>
      <c r="AB462" s="281"/>
      <c r="AC462" s="281"/>
      <c r="AD462" s="281"/>
      <c r="AE462" s="281"/>
      <c r="AF462" s="281"/>
      <c r="AG462" s="281"/>
      <c r="AH462" s="281"/>
      <c r="AI462" s="281"/>
    </row>
    <row r="463" ht="12.75" customHeight="1">
      <c r="A463" s="281"/>
      <c r="B463" s="281"/>
      <c r="C463" s="281"/>
      <c r="D463" s="281"/>
      <c r="E463" s="281"/>
      <c r="F463" s="281"/>
      <c r="G463" s="281"/>
      <c r="H463" s="281"/>
      <c r="I463" s="281"/>
      <c r="J463" s="281"/>
      <c r="K463" s="281"/>
      <c r="L463" s="281"/>
      <c r="M463" s="281"/>
      <c r="N463" s="281"/>
      <c r="O463" s="281"/>
      <c r="P463" s="281"/>
      <c r="Q463" s="281"/>
      <c r="R463" s="281"/>
      <c r="S463" s="281"/>
      <c r="T463" s="281"/>
      <c r="U463" s="281"/>
      <c r="V463" s="281"/>
      <c r="W463" s="281"/>
      <c r="X463" s="281"/>
      <c r="Y463" s="281"/>
      <c r="Z463" s="281"/>
      <c r="AA463" s="281"/>
      <c r="AB463" s="281"/>
      <c r="AC463" s="281"/>
      <c r="AD463" s="281"/>
      <c r="AE463" s="281"/>
      <c r="AF463" s="281"/>
      <c r="AG463" s="281"/>
      <c r="AH463" s="281"/>
      <c r="AI463" s="281"/>
    </row>
    <row r="464" ht="12.75" customHeight="1">
      <c r="A464" s="281"/>
      <c r="B464" s="281"/>
      <c r="C464" s="281"/>
      <c r="D464" s="281"/>
      <c r="E464" s="281"/>
      <c r="F464" s="281"/>
      <c r="G464" s="281"/>
      <c r="H464" s="281"/>
      <c r="I464" s="281"/>
      <c r="J464" s="281"/>
      <c r="K464" s="281"/>
      <c r="L464" s="281"/>
      <c r="M464" s="281"/>
      <c r="N464" s="281"/>
      <c r="O464" s="281"/>
      <c r="P464" s="281"/>
      <c r="Q464" s="281"/>
      <c r="R464" s="281"/>
      <c r="S464" s="281"/>
      <c r="T464" s="281"/>
      <c r="U464" s="281"/>
      <c r="V464" s="281"/>
      <c r="W464" s="281"/>
      <c r="X464" s="281"/>
      <c r="Y464" s="281"/>
      <c r="Z464" s="281"/>
      <c r="AA464" s="281"/>
      <c r="AB464" s="281"/>
      <c r="AC464" s="281"/>
      <c r="AD464" s="281"/>
      <c r="AE464" s="281"/>
      <c r="AF464" s="281"/>
      <c r="AG464" s="281"/>
      <c r="AH464" s="281"/>
      <c r="AI464" s="281"/>
    </row>
    <row r="465" ht="12.75" customHeight="1">
      <c r="A465" s="281"/>
      <c r="B465" s="281"/>
      <c r="C465" s="281"/>
      <c r="D465" s="281"/>
      <c r="E465" s="281"/>
      <c r="F465" s="281"/>
      <c r="G465" s="281"/>
      <c r="H465" s="281"/>
      <c r="I465" s="281"/>
      <c r="J465" s="281"/>
      <c r="K465" s="281"/>
      <c r="L465" s="281"/>
      <c r="M465" s="281"/>
      <c r="N465" s="281"/>
      <c r="O465" s="281"/>
      <c r="P465" s="281"/>
      <c r="Q465" s="281"/>
      <c r="R465" s="281"/>
      <c r="S465" s="281"/>
      <c r="T465" s="281"/>
      <c r="U465" s="281"/>
      <c r="V465" s="281"/>
      <c r="W465" s="281"/>
      <c r="X465" s="281"/>
      <c r="Y465" s="281"/>
      <c r="Z465" s="281"/>
      <c r="AA465" s="281"/>
      <c r="AB465" s="281"/>
      <c r="AC465" s="281"/>
      <c r="AD465" s="281"/>
      <c r="AE465" s="281"/>
      <c r="AF465" s="281"/>
      <c r="AG465" s="281"/>
      <c r="AH465" s="281"/>
      <c r="AI465" s="281"/>
    </row>
    <row r="466" ht="12.75" customHeight="1">
      <c r="A466" s="281"/>
      <c r="B466" s="281"/>
      <c r="C466" s="281"/>
      <c r="D466" s="281"/>
      <c r="E466" s="281"/>
      <c r="F466" s="281"/>
      <c r="G466" s="281"/>
      <c r="H466" s="281"/>
      <c r="I466" s="281"/>
      <c r="J466" s="281"/>
      <c r="K466" s="281"/>
      <c r="L466" s="281"/>
      <c r="M466" s="281"/>
      <c r="N466" s="281"/>
      <c r="O466" s="281"/>
      <c r="P466" s="281"/>
      <c r="Q466" s="281"/>
      <c r="R466" s="281"/>
      <c r="S466" s="281"/>
      <c r="T466" s="281"/>
      <c r="U466" s="281"/>
      <c r="V466" s="281"/>
      <c r="W466" s="281"/>
      <c r="X466" s="281"/>
      <c r="Y466" s="281"/>
      <c r="Z466" s="281"/>
      <c r="AA466" s="281"/>
      <c r="AB466" s="281"/>
      <c r="AC466" s="281"/>
      <c r="AD466" s="281"/>
      <c r="AE466" s="281"/>
      <c r="AF466" s="281"/>
      <c r="AG466" s="281"/>
      <c r="AH466" s="281"/>
      <c r="AI466" s="281"/>
    </row>
    <row r="467" ht="12.75" customHeight="1">
      <c r="A467" s="281"/>
      <c r="B467" s="281"/>
      <c r="C467" s="281"/>
      <c r="D467" s="281"/>
      <c r="E467" s="281"/>
      <c r="F467" s="281"/>
      <c r="G467" s="281"/>
      <c r="H467" s="281"/>
      <c r="I467" s="281"/>
      <c r="J467" s="281"/>
      <c r="K467" s="281"/>
      <c r="L467" s="281"/>
      <c r="M467" s="281"/>
      <c r="N467" s="281"/>
      <c r="O467" s="281"/>
      <c r="P467" s="281"/>
      <c r="Q467" s="281"/>
      <c r="R467" s="281"/>
      <c r="S467" s="281"/>
      <c r="T467" s="281"/>
      <c r="U467" s="281"/>
      <c r="V467" s="281"/>
      <c r="W467" s="281"/>
      <c r="X467" s="281"/>
      <c r="Y467" s="281"/>
      <c r="Z467" s="281"/>
      <c r="AA467" s="281"/>
      <c r="AB467" s="281"/>
      <c r="AC467" s="281"/>
      <c r="AD467" s="281"/>
      <c r="AE467" s="281"/>
      <c r="AF467" s="281"/>
      <c r="AG467" s="281"/>
      <c r="AH467" s="281"/>
      <c r="AI467" s="281"/>
    </row>
    <row r="468" ht="12.75" customHeight="1">
      <c r="A468" s="281"/>
      <c r="B468" s="281"/>
      <c r="C468" s="281"/>
      <c r="D468" s="281"/>
      <c r="E468" s="281"/>
      <c r="F468" s="281"/>
      <c r="G468" s="281"/>
      <c r="H468" s="281"/>
      <c r="I468" s="281"/>
      <c r="J468" s="281"/>
      <c r="K468" s="281"/>
      <c r="L468" s="281"/>
      <c r="M468" s="281"/>
      <c r="N468" s="281"/>
      <c r="O468" s="281"/>
      <c r="P468" s="281"/>
      <c r="Q468" s="281"/>
      <c r="R468" s="281"/>
      <c r="S468" s="281"/>
      <c r="T468" s="281"/>
      <c r="U468" s="281"/>
      <c r="V468" s="281"/>
      <c r="W468" s="281"/>
      <c r="X468" s="281"/>
      <c r="Y468" s="281"/>
      <c r="Z468" s="281"/>
      <c r="AA468" s="281"/>
      <c r="AB468" s="281"/>
      <c r="AC468" s="281"/>
      <c r="AD468" s="281"/>
      <c r="AE468" s="281"/>
      <c r="AF468" s="281"/>
      <c r="AG468" s="281"/>
      <c r="AH468" s="281"/>
      <c r="AI468" s="281"/>
    </row>
    <row r="469" ht="12.75" customHeight="1">
      <c r="A469" s="281"/>
      <c r="B469" s="281"/>
      <c r="C469" s="281"/>
      <c r="D469" s="281"/>
      <c r="E469" s="281"/>
      <c r="F469" s="281"/>
      <c r="G469" s="281"/>
      <c r="H469" s="281"/>
      <c r="I469" s="281"/>
      <c r="J469" s="281"/>
      <c r="K469" s="281"/>
      <c r="L469" s="281"/>
      <c r="M469" s="281"/>
      <c r="N469" s="281"/>
      <c r="O469" s="281"/>
      <c r="P469" s="281"/>
      <c r="Q469" s="281"/>
      <c r="R469" s="281"/>
      <c r="S469" s="281"/>
      <c r="T469" s="281"/>
      <c r="U469" s="281"/>
      <c r="V469" s="281"/>
      <c r="W469" s="281"/>
      <c r="X469" s="281"/>
      <c r="Y469" s="281"/>
      <c r="Z469" s="281"/>
      <c r="AA469" s="281"/>
      <c r="AB469" s="281"/>
      <c r="AC469" s="281"/>
      <c r="AD469" s="281"/>
      <c r="AE469" s="281"/>
      <c r="AF469" s="281"/>
      <c r="AG469" s="281"/>
      <c r="AH469" s="281"/>
      <c r="AI469" s="281"/>
    </row>
    <row r="470" ht="12.75" customHeight="1">
      <c r="A470" s="281"/>
      <c r="B470" s="281"/>
      <c r="C470" s="281"/>
      <c r="D470" s="281"/>
      <c r="E470" s="281"/>
      <c r="F470" s="281"/>
      <c r="G470" s="281"/>
      <c r="H470" s="281"/>
      <c r="I470" s="281"/>
      <c r="J470" s="281"/>
      <c r="K470" s="281"/>
      <c r="L470" s="281"/>
      <c r="M470" s="281"/>
      <c r="N470" s="281"/>
      <c r="O470" s="281"/>
      <c r="P470" s="281"/>
      <c r="Q470" s="281"/>
      <c r="R470" s="281"/>
      <c r="S470" s="281"/>
      <c r="T470" s="281"/>
      <c r="U470" s="281"/>
      <c r="V470" s="281"/>
      <c r="W470" s="281"/>
      <c r="X470" s="281"/>
      <c r="Y470" s="281"/>
      <c r="Z470" s="281"/>
      <c r="AA470" s="281"/>
      <c r="AB470" s="281"/>
      <c r="AC470" s="281"/>
      <c r="AD470" s="281"/>
      <c r="AE470" s="281"/>
      <c r="AF470" s="281"/>
      <c r="AG470" s="281"/>
      <c r="AH470" s="281"/>
      <c r="AI470" s="281"/>
    </row>
    <row r="471" ht="12.75" customHeight="1">
      <c r="A471" s="281"/>
      <c r="B471" s="281"/>
      <c r="C471" s="281"/>
      <c r="D471" s="281"/>
      <c r="E471" s="281"/>
      <c r="F471" s="281"/>
      <c r="G471" s="281"/>
      <c r="H471" s="281"/>
      <c r="I471" s="281"/>
      <c r="J471" s="281"/>
      <c r="K471" s="281"/>
      <c r="L471" s="281"/>
      <c r="M471" s="281"/>
      <c r="N471" s="281"/>
      <c r="O471" s="281"/>
      <c r="P471" s="281"/>
      <c r="Q471" s="281"/>
      <c r="R471" s="281"/>
      <c r="S471" s="281"/>
      <c r="T471" s="281"/>
      <c r="U471" s="281"/>
      <c r="V471" s="281"/>
      <c r="W471" s="281"/>
      <c r="X471" s="281"/>
      <c r="Y471" s="281"/>
      <c r="Z471" s="281"/>
      <c r="AA471" s="281"/>
      <c r="AB471" s="281"/>
      <c r="AC471" s="281"/>
      <c r="AD471" s="281"/>
      <c r="AE471" s="281"/>
      <c r="AF471" s="281"/>
      <c r="AG471" s="281"/>
      <c r="AH471" s="281"/>
      <c r="AI471" s="281"/>
    </row>
    <row r="472" ht="12.75" customHeight="1">
      <c r="A472" s="281"/>
      <c r="B472" s="281"/>
      <c r="C472" s="281"/>
      <c r="D472" s="281"/>
      <c r="E472" s="281"/>
      <c r="F472" s="281"/>
      <c r="G472" s="281"/>
      <c r="H472" s="281"/>
      <c r="I472" s="281"/>
      <c r="J472" s="281"/>
      <c r="K472" s="281"/>
      <c r="L472" s="281"/>
      <c r="M472" s="281"/>
      <c r="N472" s="281"/>
      <c r="O472" s="281"/>
      <c r="P472" s="281"/>
      <c r="Q472" s="281"/>
      <c r="R472" s="281"/>
      <c r="S472" s="281"/>
      <c r="T472" s="281"/>
      <c r="U472" s="281"/>
      <c r="V472" s="281"/>
      <c r="W472" s="281"/>
      <c r="X472" s="281"/>
      <c r="Y472" s="281"/>
      <c r="Z472" s="281"/>
      <c r="AA472" s="281"/>
      <c r="AB472" s="281"/>
      <c r="AC472" s="281"/>
      <c r="AD472" s="281"/>
      <c r="AE472" s="281"/>
      <c r="AF472" s="281"/>
      <c r="AG472" s="281"/>
      <c r="AH472" s="281"/>
      <c r="AI472" s="281"/>
    </row>
    <row r="473" ht="12.75" customHeight="1">
      <c r="A473" s="281"/>
      <c r="B473" s="281"/>
      <c r="C473" s="281"/>
      <c r="D473" s="281"/>
      <c r="E473" s="281"/>
      <c r="F473" s="281"/>
      <c r="G473" s="281"/>
      <c r="H473" s="281"/>
      <c r="I473" s="281"/>
      <c r="J473" s="281"/>
      <c r="K473" s="281"/>
      <c r="L473" s="281"/>
      <c r="M473" s="281"/>
      <c r="N473" s="281"/>
      <c r="O473" s="281"/>
      <c r="P473" s="281"/>
      <c r="Q473" s="281"/>
      <c r="R473" s="281"/>
      <c r="S473" s="281"/>
      <c r="T473" s="281"/>
      <c r="U473" s="281"/>
      <c r="V473" s="281"/>
      <c r="W473" s="281"/>
      <c r="X473" s="281"/>
      <c r="Y473" s="281"/>
      <c r="Z473" s="281"/>
      <c r="AA473" s="281"/>
      <c r="AB473" s="281"/>
      <c r="AC473" s="281"/>
      <c r="AD473" s="281"/>
      <c r="AE473" s="281"/>
      <c r="AF473" s="281"/>
      <c r="AG473" s="281"/>
      <c r="AH473" s="281"/>
      <c r="AI473" s="281"/>
    </row>
    <row r="474" ht="12.75" customHeight="1">
      <c r="A474" s="281"/>
      <c r="B474" s="281"/>
      <c r="C474" s="281"/>
      <c r="D474" s="281"/>
      <c r="E474" s="281"/>
      <c r="F474" s="281"/>
      <c r="G474" s="281"/>
      <c r="H474" s="281"/>
      <c r="I474" s="281"/>
      <c r="J474" s="281"/>
      <c r="K474" s="281"/>
      <c r="L474" s="281"/>
      <c r="M474" s="281"/>
      <c r="N474" s="281"/>
      <c r="O474" s="281"/>
      <c r="P474" s="281"/>
      <c r="Q474" s="281"/>
      <c r="R474" s="281"/>
      <c r="S474" s="281"/>
      <c r="T474" s="281"/>
      <c r="U474" s="281"/>
      <c r="V474" s="281"/>
      <c r="W474" s="281"/>
      <c r="X474" s="281"/>
      <c r="Y474" s="281"/>
      <c r="Z474" s="281"/>
      <c r="AA474" s="281"/>
      <c r="AB474" s="281"/>
      <c r="AC474" s="281"/>
      <c r="AD474" s="281"/>
      <c r="AE474" s="281"/>
      <c r="AF474" s="281"/>
      <c r="AG474" s="281"/>
      <c r="AH474" s="281"/>
      <c r="AI474" s="281"/>
    </row>
    <row r="475" ht="12.75" customHeight="1">
      <c r="A475" s="281"/>
      <c r="B475" s="281"/>
      <c r="C475" s="281"/>
      <c r="D475" s="281"/>
      <c r="E475" s="281"/>
      <c r="F475" s="281"/>
      <c r="G475" s="281"/>
      <c r="H475" s="281"/>
      <c r="I475" s="281"/>
      <c r="J475" s="281"/>
      <c r="K475" s="281"/>
      <c r="L475" s="281"/>
      <c r="M475" s="281"/>
      <c r="N475" s="281"/>
      <c r="O475" s="281"/>
      <c r="P475" s="281"/>
      <c r="Q475" s="281"/>
      <c r="R475" s="281"/>
      <c r="S475" s="281"/>
      <c r="T475" s="281"/>
      <c r="U475" s="281"/>
      <c r="V475" s="281"/>
      <c r="W475" s="281"/>
      <c r="X475" s="281"/>
      <c r="Y475" s="281"/>
      <c r="Z475" s="281"/>
      <c r="AA475" s="281"/>
      <c r="AB475" s="281"/>
      <c r="AC475" s="281"/>
      <c r="AD475" s="281"/>
      <c r="AE475" s="281"/>
      <c r="AF475" s="281"/>
      <c r="AG475" s="281"/>
      <c r="AH475" s="281"/>
      <c r="AI475" s="281"/>
    </row>
    <row r="476" ht="12.75" customHeight="1">
      <c r="A476" s="281"/>
      <c r="B476" s="281"/>
      <c r="C476" s="281"/>
      <c r="D476" s="281"/>
      <c r="E476" s="281"/>
      <c r="F476" s="281"/>
      <c r="G476" s="281"/>
      <c r="H476" s="281"/>
      <c r="I476" s="281"/>
      <c r="J476" s="281"/>
      <c r="K476" s="281"/>
      <c r="L476" s="281"/>
      <c r="M476" s="281"/>
      <c r="N476" s="281"/>
      <c r="O476" s="281"/>
      <c r="P476" s="281"/>
      <c r="Q476" s="281"/>
      <c r="R476" s="281"/>
      <c r="S476" s="281"/>
      <c r="T476" s="281"/>
      <c r="U476" s="281"/>
      <c r="V476" s="281"/>
      <c r="W476" s="281"/>
      <c r="X476" s="281"/>
      <c r="Y476" s="281"/>
      <c r="Z476" s="281"/>
      <c r="AA476" s="281"/>
      <c r="AB476" s="281"/>
      <c r="AC476" s="281"/>
      <c r="AD476" s="281"/>
      <c r="AE476" s="281"/>
      <c r="AF476" s="281"/>
      <c r="AG476" s="281"/>
      <c r="AH476" s="281"/>
      <c r="AI476" s="281"/>
    </row>
    <row r="477" ht="12.75" customHeight="1">
      <c r="A477" s="281"/>
      <c r="B477" s="281"/>
      <c r="C477" s="281"/>
      <c r="D477" s="281"/>
      <c r="E477" s="281"/>
      <c r="F477" s="281"/>
      <c r="G477" s="281"/>
      <c r="H477" s="281"/>
      <c r="I477" s="281"/>
      <c r="J477" s="281"/>
      <c r="K477" s="281"/>
      <c r="L477" s="281"/>
      <c r="M477" s="281"/>
      <c r="N477" s="281"/>
      <c r="O477" s="281"/>
      <c r="P477" s="281"/>
      <c r="Q477" s="281"/>
      <c r="R477" s="281"/>
      <c r="S477" s="281"/>
      <c r="T477" s="281"/>
      <c r="U477" s="281"/>
      <c r="V477" s="281"/>
      <c r="W477" s="281"/>
      <c r="X477" s="281"/>
      <c r="Y477" s="281"/>
      <c r="Z477" s="281"/>
      <c r="AA477" s="281"/>
      <c r="AB477" s="281"/>
      <c r="AC477" s="281"/>
      <c r="AD477" s="281"/>
      <c r="AE477" s="281"/>
      <c r="AF477" s="281"/>
      <c r="AG477" s="281"/>
      <c r="AH477" s="281"/>
      <c r="AI477" s="281"/>
    </row>
    <row r="478" ht="12.75" customHeight="1">
      <c r="A478" s="281"/>
      <c r="B478" s="281"/>
      <c r="C478" s="281"/>
      <c r="D478" s="281"/>
      <c r="E478" s="281"/>
      <c r="F478" s="281"/>
      <c r="G478" s="281"/>
      <c r="H478" s="281"/>
      <c r="I478" s="281"/>
      <c r="J478" s="281"/>
      <c r="K478" s="281"/>
      <c r="L478" s="281"/>
      <c r="M478" s="281"/>
      <c r="N478" s="281"/>
      <c r="O478" s="281"/>
      <c r="P478" s="281"/>
      <c r="Q478" s="281"/>
      <c r="R478" s="281"/>
      <c r="S478" s="281"/>
      <c r="T478" s="281"/>
      <c r="U478" s="281"/>
      <c r="V478" s="281"/>
      <c r="W478" s="281"/>
      <c r="X478" s="281"/>
      <c r="Y478" s="281"/>
      <c r="Z478" s="281"/>
      <c r="AA478" s="281"/>
      <c r="AB478" s="281"/>
      <c r="AC478" s="281"/>
      <c r="AD478" s="281"/>
      <c r="AE478" s="281"/>
      <c r="AF478" s="281"/>
      <c r="AG478" s="281"/>
      <c r="AH478" s="281"/>
      <c r="AI478" s="281"/>
    </row>
    <row r="479" ht="12.75" customHeight="1">
      <c r="A479" s="281"/>
      <c r="B479" s="281"/>
      <c r="C479" s="281"/>
      <c r="D479" s="281"/>
      <c r="E479" s="281"/>
      <c r="F479" s="281"/>
      <c r="G479" s="281"/>
      <c r="H479" s="281"/>
      <c r="I479" s="281"/>
      <c r="J479" s="281"/>
      <c r="K479" s="281"/>
      <c r="L479" s="281"/>
      <c r="M479" s="281"/>
      <c r="N479" s="281"/>
      <c r="O479" s="281"/>
      <c r="P479" s="281"/>
      <c r="Q479" s="281"/>
      <c r="R479" s="281"/>
      <c r="S479" s="281"/>
      <c r="T479" s="281"/>
      <c r="U479" s="281"/>
      <c r="V479" s="281"/>
      <c r="W479" s="281"/>
      <c r="X479" s="281"/>
      <c r="Y479" s="281"/>
      <c r="Z479" s="281"/>
      <c r="AA479" s="281"/>
      <c r="AB479" s="281"/>
      <c r="AC479" s="281"/>
      <c r="AD479" s="281"/>
      <c r="AE479" s="281"/>
      <c r="AF479" s="281"/>
      <c r="AG479" s="281"/>
      <c r="AH479" s="281"/>
      <c r="AI479" s="281"/>
    </row>
    <row r="480" ht="12.75" customHeight="1">
      <c r="A480" s="281"/>
      <c r="B480" s="281"/>
      <c r="C480" s="281"/>
      <c r="D480" s="281"/>
      <c r="E480" s="281"/>
      <c r="F480" s="281"/>
      <c r="G480" s="281"/>
      <c r="H480" s="281"/>
      <c r="I480" s="281"/>
      <c r="J480" s="281"/>
      <c r="K480" s="281"/>
      <c r="L480" s="281"/>
      <c r="M480" s="281"/>
      <c r="N480" s="281"/>
      <c r="O480" s="281"/>
      <c r="P480" s="281"/>
      <c r="Q480" s="281"/>
      <c r="R480" s="281"/>
      <c r="S480" s="281"/>
      <c r="T480" s="281"/>
      <c r="U480" s="281"/>
      <c r="V480" s="281"/>
      <c r="W480" s="281"/>
      <c r="X480" s="281"/>
      <c r="Y480" s="281"/>
      <c r="Z480" s="281"/>
      <c r="AA480" s="281"/>
      <c r="AB480" s="281"/>
      <c r="AC480" s="281"/>
      <c r="AD480" s="281"/>
      <c r="AE480" s="281"/>
      <c r="AF480" s="281"/>
      <c r="AG480" s="281"/>
      <c r="AH480" s="281"/>
      <c r="AI480" s="281"/>
    </row>
    <row r="481" ht="12.75" customHeight="1">
      <c r="A481" s="281"/>
      <c r="B481" s="281"/>
      <c r="C481" s="281"/>
      <c r="D481" s="281"/>
      <c r="E481" s="281"/>
      <c r="F481" s="281"/>
      <c r="G481" s="281"/>
      <c r="H481" s="281"/>
      <c r="I481" s="281"/>
      <c r="J481" s="281"/>
      <c r="K481" s="281"/>
      <c r="L481" s="281"/>
      <c r="M481" s="281"/>
      <c r="N481" s="281"/>
      <c r="O481" s="281"/>
      <c r="P481" s="281"/>
      <c r="Q481" s="281"/>
      <c r="R481" s="281"/>
      <c r="S481" s="281"/>
      <c r="T481" s="281"/>
      <c r="U481" s="281"/>
      <c r="V481" s="281"/>
      <c r="W481" s="281"/>
      <c r="X481" s="281"/>
      <c r="Y481" s="281"/>
      <c r="Z481" s="281"/>
      <c r="AA481" s="281"/>
      <c r="AB481" s="281"/>
      <c r="AC481" s="281"/>
      <c r="AD481" s="281"/>
      <c r="AE481" s="281"/>
      <c r="AF481" s="281"/>
      <c r="AG481" s="281"/>
      <c r="AH481" s="281"/>
      <c r="AI481" s="281"/>
    </row>
    <row r="482" ht="12.75" customHeight="1">
      <c r="A482" s="281"/>
      <c r="B482" s="281"/>
      <c r="C482" s="281"/>
      <c r="D482" s="281"/>
      <c r="E482" s="281"/>
      <c r="F482" s="281"/>
      <c r="G482" s="281"/>
      <c r="H482" s="281"/>
      <c r="I482" s="281"/>
      <c r="J482" s="281"/>
      <c r="K482" s="281"/>
      <c r="L482" s="281"/>
      <c r="M482" s="281"/>
      <c r="N482" s="281"/>
      <c r="O482" s="281"/>
      <c r="P482" s="281"/>
      <c r="Q482" s="281"/>
      <c r="R482" s="281"/>
      <c r="S482" s="281"/>
      <c r="T482" s="281"/>
      <c r="U482" s="281"/>
      <c r="V482" s="281"/>
      <c r="W482" s="281"/>
      <c r="X482" s="281"/>
      <c r="Y482" s="281"/>
      <c r="Z482" s="281"/>
      <c r="AA482" s="281"/>
      <c r="AB482" s="281"/>
      <c r="AC482" s="281"/>
      <c r="AD482" s="281"/>
      <c r="AE482" s="281"/>
      <c r="AF482" s="281"/>
      <c r="AG482" s="281"/>
      <c r="AH482" s="281"/>
      <c r="AI482" s="281"/>
    </row>
    <row r="483" ht="12.75" customHeight="1">
      <c r="A483" s="281"/>
      <c r="B483" s="281"/>
      <c r="C483" s="281"/>
      <c r="D483" s="281"/>
      <c r="E483" s="281"/>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row>
    <row r="484" ht="12.75" customHeight="1">
      <c r="A484" s="281"/>
      <c r="B484" s="281"/>
      <c r="C484" s="281"/>
      <c r="D484" s="281"/>
      <c r="E484" s="281"/>
      <c r="F484" s="281"/>
      <c r="G484" s="281"/>
      <c r="H484" s="281"/>
      <c r="I484" s="281"/>
      <c r="J484" s="281"/>
      <c r="K484" s="281"/>
      <c r="L484" s="281"/>
      <c r="M484" s="281"/>
      <c r="N484" s="281"/>
      <c r="O484" s="281"/>
      <c r="P484" s="281"/>
      <c r="Q484" s="281"/>
      <c r="R484" s="281"/>
      <c r="S484" s="281"/>
      <c r="T484" s="281"/>
      <c r="U484" s="281"/>
      <c r="V484" s="281"/>
      <c r="W484" s="281"/>
      <c r="X484" s="281"/>
      <c r="Y484" s="281"/>
      <c r="Z484" s="281"/>
      <c r="AA484" s="281"/>
      <c r="AB484" s="281"/>
      <c r="AC484" s="281"/>
      <c r="AD484" s="281"/>
      <c r="AE484" s="281"/>
      <c r="AF484" s="281"/>
      <c r="AG484" s="281"/>
      <c r="AH484" s="281"/>
      <c r="AI484" s="281"/>
    </row>
    <row r="485" ht="12.75" customHeight="1">
      <c r="A485" s="281"/>
      <c r="B485" s="281"/>
      <c r="C485" s="281"/>
      <c r="D485" s="281"/>
      <c r="E485" s="281"/>
      <c r="F485" s="281"/>
      <c r="G485" s="281"/>
      <c r="H485" s="281"/>
      <c r="I485" s="281"/>
      <c r="J485" s="281"/>
      <c r="K485" s="281"/>
      <c r="L485" s="281"/>
      <c r="M485" s="281"/>
      <c r="N485" s="281"/>
      <c r="O485" s="281"/>
      <c r="P485" s="281"/>
      <c r="Q485" s="281"/>
      <c r="R485" s="281"/>
      <c r="S485" s="281"/>
      <c r="T485" s="281"/>
      <c r="U485" s="281"/>
      <c r="V485" s="281"/>
      <c r="W485" s="281"/>
      <c r="X485" s="281"/>
      <c r="Y485" s="281"/>
      <c r="Z485" s="281"/>
      <c r="AA485" s="281"/>
      <c r="AB485" s="281"/>
      <c r="AC485" s="281"/>
      <c r="AD485" s="281"/>
      <c r="AE485" s="281"/>
      <c r="AF485" s="281"/>
      <c r="AG485" s="281"/>
      <c r="AH485" s="281"/>
      <c r="AI485" s="281"/>
    </row>
    <row r="486" ht="12.75" customHeight="1">
      <c r="A486" s="281"/>
      <c r="B486" s="281"/>
      <c r="C486" s="281"/>
      <c r="D486" s="281"/>
      <c r="E486" s="281"/>
      <c r="F486" s="281"/>
      <c r="G486" s="281"/>
      <c r="H486" s="281"/>
      <c r="I486" s="281"/>
      <c r="J486" s="281"/>
      <c r="K486" s="281"/>
      <c r="L486" s="281"/>
      <c r="M486" s="281"/>
      <c r="N486" s="281"/>
      <c r="O486" s="281"/>
      <c r="P486" s="281"/>
      <c r="Q486" s="281"/>
      <c r="R486" s="281"/>
      <c r="S486" s="281"/>
      <c r="T486" s="281"/>
      <c r="U486" s="281"/>
      <c r="V486" s="281"/>
      <c r="W486" s="281"/>
      <c r="X486" s="281"/>
      <c r="Y486" s="281"/>
      <c r="Z486" s="281"/>
      <c r="AA486" s="281"/>
      <c r="AB486" s="281"/>
      <c r="AC486" s="281"/>
      <c r="AD486" s="281"/>
      <c r="AE486" s="281"/>
      <c r="AF486" s="281"/>
      <c r="AG486" s="281"/>
      <c r="AH486" s="281"/>
      <c r="AI486" s="281"/>
    </row>
    <row r="487" ht="12.75" customHeight="1">
      <c r="A487" s="281"/>
      <c r="B487" s="281"/>
      <c r="C487" s="281"/>
      <c r="D487" s="281"/>
      <c r="E487" s="281"/>
      <c r="F487" s="281"/>
      <c r="G487" s="281"/>
      <c r="H487" s="281"/>
      <c r="I487" s="281"/>
      <c r="J487" s="281"/>
      <c r="K487" s="281"/>
      <c r="L487" s="281"/>
      <c r="M487" s="281"/>
      <c r="N487" s="281"/>
      <c r="O487" s="281"/>
      <c r="P487" s="281"/>
      <c r="Q487" s="281"/>
      <c r="R487" s="281"/>
      <c r="S487" s="281"/>
      <c r="T487" s="281"/>
      <c r="U487" s="281"/>
      <c r="V487" s="281"/>
      <c r="W487" s="281"/>
      <c r="X487" s="281"/>
      <c r="Y487" s="281"/>
      <c r="Z487" s="281"/>
      <c r="AA487" s="281"/>
      <c r="AB487" s="281"/>
      <c r="AC487" s="281"/>
      <c r="AD487" s="281"/>
      <c r="AE487" s="281"/>
      <c r="AF487" s="281"/>
      <c r="AG487" s="281"/>
      <c r="AH487" s="281"/>
      <c r="AI487" s="281"/>
    </row>
    <row r="488" ht="12.75" customHeight="1">
      <c r="A488" s="281"/>
      <c r="B488" s="281"/>
      <c r="C488" s="281"/>
      <c r="D488" s="281"/>
      <c r="E488" s="281"/>
      <c r="F488" s="281"/>
      <c r="G488" s="281"/>
      <c r="H488" s="281"/>
      <c r="I488" s="281"/>
      <c r="J488" s="281"/>
      <c r="K488" s="281"/>
      <c r="L488" s="281"/>
      <c r="M488" s="281"/>
      <c r="N488" s="281"/>
      <c r="O488" s="281"/>
      <c r="P488" s="281"/>
      <c r="Q488" s="281"/>
      <c r="R488" s="281"/>
      <c r="S488" s="281"/>
      <c r="T488" s="281"/>
      <c r="U488" s="281"/>
      <c r="V488" s="281"/>
      <c r="W488" s="281"/>
      <c r="X488" s="281"/>
      <c r="Y488" s="281"/>
      <c r="Z488" s="281"/>
      <c r="AA488" s="281"/>
      <c r="AB488" s="281"/>
      <c r="AC488" s="281"/>
      <c r="AD488" s="281"/>
      <c r="AE488" s="281"/>
      <c r="AF488" s="281"/>
      <c r="AG488" s="281"/>
      <c r="AH488" s="281"/>
      <c r="AI488" s="281"/>
    </row>
    <row r="489" ht="12.75" customHeight="1">
      <c r="A489" s="281"/>
      <c r="B489" s="281"/>
      <c r="C489" s="281"/>
      <c r="D489" s="281"/>
      <c r="E489" s="281"/>
      <c r="F489" s="281"/>
      <c r="G489" s="281"/>
      <c r="H489" s="281"/>
      <c r="I489" s="281"/>
      <c r="J489" s="281"/>
      <c r="K489" s="281"/>
      <c r="L489" s="281"/>
      <c r="M489" s="281"/>
      <c r="N489" s="281"/>
      <c r="O489" s="281"/>
      <c r="P489" s="281"/>
      <c r="Q489" s="281"/>
      <c r="R489" s="281"/>
      <c r="S489" s="281"/>
      <c r="T489" s="281"/>
      <c r="U489" s="281"/>
      <c r="V489" s="281"/>
      <c r="W489" s="281"/>
      <c r="X489" s="281"/>
      <c r="Y489" s="281"/>
      <c r="Z489" s="281"/>
      <c r="AA489" s="281"/>
      <c r="AB489" s="281"/>
      <c r="AC489" s="281"/>
      <c r="AD489" s="281"/>
      <c r="AE489" s="281"/>
      <c r="AF489" s="281"/>
      <c r="AG489" s="281"/>
      <c r="AH489" s="281"/>
      <c r="AI489" s="281"/>
    </row>
    <row r="490" ht="12.75" customHeight="1">
      <c r="A490" s="281"/>
      <c r="B490" s="281"/>
      <c r="C490" s="281"/>
      <c r="D490" s="281"/>
      <c r="E490" s="281"/>
      <c r="F490" s="281"/>
      <c r="G490" s="281"/>
      <c r="H490" s="281"/>
      <c r="I490" s="281"/>
      <c r="J490" s="281"/>
      <c r="K490" s="281"/>
      <c r="L490" s="281"/>
      <c r="M490" s="281"/>
      <c r="N490" s="281"/>
      <c r="O490" s="281"/>
      <c r="P490" s="281"/>
      <c r="Q490" s="281"/>
      <c r="R490" s="281"/>
      <c r="S490" s="281"/>
      <c r="T490" s="281"/>
      <c r="U490" s="281"/>
      <c r="V490" s="281"/>
      <c r="W490" s="281"/>
      <c r="X490" s="281"/>
      <c r="Y490" s="281"/>
      <c r="Z490" s="281"/>
      <c r="AA490" s="281"/>
      <c r="AB490" s="281"/>
      <c r="AC490" s="281"/>
      <c r="AD490" s="281"/>
      <c r="AE490" s="281"/>
      <c r="AF490" s="281"/>
      <c r="AG490" s="281"/>
      <c r="AH490" s="281"/>
      <c r="AI490" s="281"/>
    </row>
    <row r="491" ht="12.75" customHeight="1">
      <c r="A491" s="281"/>
      <c r="B491" s="281"/>
      <c r="C491" s="281"/>
      <c r="D491" s="281"/>
      <c r="E491" s="281"/>
      <c r="F491" s="281"/>
      <c r="G491" s="281"/>
      <c r="H491" s="281"/>
      <c r="I491" s="281"/>
      <c r="J491" s="281"/>
      <c r="K491" s="281"/>
      <c r="L491" s="281"/>
      <c r="M491" s="281"/>
      <c r="N491" s="281"/>
      <c r="O491" s="281"/>
      <c r="P491" s="281"/>
      <c r="Q491" s="281"/>
      <c r="R491" s="281"/>
      <c r="S491" s="281"/>
      <c r="T491" s="281"/>
      <c r="U491" s="281"/>
      <c r="V491" s="281"/>
      <c r="W491" s="281"/>
      <c r="X491" s="281"/>
      <c r="Y491" s="281"/>
      <c r="Z491" s="281"/>
      <c r="AA491" s="281"/>
      <c r="AB491" s="281"/>
      <c r="AC491" s="281"/>
      <c r="AD491" s="281"/>
      <c r="AE491" s="281"/>
      <c r="AF491" s="281"/>
      <c r="AG491" s="281"/>
      <c r="AH491" s="281"/>
      <c r="AI491" s="281"/>
    </row>
    <row r="492" ht="12.75" customHeight="1">
      <c r="A492" s="281"/>
      <c r="B492" s="281"/>
      <c r="C492" s="281"/>
      <c r="D492" s="281"/>
      <c r="E492" s="281"/>
      <c r="F492" s="281"/>
      <c r="G492" s="281"/>
      <c r="H492" s="281"/>
      <c r="I492" s="281"/>
      <c r="J492" s="281"/>
      <c r="K492" s="281"/>
      <c r="L492" s="281"/>
      <c r="M492" s="281"/>
      <c r="N492" s="281"/>
      <c r="O492" s="281"/>
      <c r="P492" s="281"/>
      <c r="Q492" s="281"/>
      <c r="R492" s="281"/>
      <c r="S492" s="281"/>
      <c r="T492" s="281"/>
      <c r="U492" s="281"/>
      <c r="V492" s="281"/>
      <c r="W492" s="281"/>
      <c r="X492" s="281"/>
      <c r="Y492" s="281"/>
      <c r="Z492" s="281"/>
      <c r="AA492" s="281"/>
      <c r="AB492" s="281"/>
      <c r="AC492" s="281"/>
      <c r="AD492" s="281"/>
      <c r="AE492" s="281"/>
      <c r="AF492" s="281"/>
      <c r="AG492" s="281"/>
      <c r="AH492" s="281"/>
      <c r="AI492" s="281"/>
    </row>
    <row r="493" ht="12.75" customHeight="1">
      <c r="A493" s="281"/>
      <c r="B493" s="281"/>
      <c r="C493" s="281"/>
      <c r="D493" s="281"/>
      <c r="E493" s="281"/>
      <c r="F493" s="281"/>
      <c r="G493" s="281"/>
      <c r="H493" s="281"/>
      <c r="I493" s="281"/>
      <c r="J493" s="281"/>
      <c r="K493" s="281"/>
      <c r="L493" s="281"/>
      <c r="M493" s="281"/>
      <c r="N493" s="281"/>
      <c r="O493" s="281"/>
      <c r="P493" s="281"/>
      <c r="Q493" s="281"/>
      <c r="R493" s="281"/>
      <c r="S493" s="281"/>
      <c r="T493" s="281"/>
      <c r="U493" s="281"/>
      <c r="V493" s="281"/>
      <c r="W493" s="281"/>
      <c r="X493" s="281"/>
      <c r="Y493" s="281"/>
      <c r="Z493" s="281"/>
      <c r="AA493" s="281"/>
      <c r="AB493" s="281"/>
      <c r="AC493" s="281"/>
      <c r="AD493" s="281"/>
      <c r="AE493" s="281"/>
      <c r="AF493" s="281"/>
      <c r="AG493" s="281"/>
      <c r="AH493" s="281"/>
      <c r="AI493" s="281"/>
    </row>
    <row r="494" ht="12.75" customHeight="1">
      <c r="A494" s="281"/>
      <c r="B494" s="281"/>
      <c r="C494" s="281"/>
      <c r="D494" s="281"/>
      <c r="E494" s="281"/>
      <c r="F494" s="281"/>
      <c r="G494" s="281"/>
      <c r="H494" s="281"/>
      <c r="I494" s="281"/>
      <c r="J494" s="281"/>
      <c r="K494" s="281"/>
      <c r="L494" s="281"/>
      <c r="M494" s="281"/>
      <c r="N494" s="281"/>
      <c r="O494" s="281"/>
      <c r="P494" s="281"/>
      <c r="Q494" s="281"/>
      <c r="R494" s="281"/>
      <c r="S494" s="281"/>
      <c r="T494" s="281"/>
      <c r="U494" s="281"/>
      <c r="V494" s="281"/>
      <c r="W494" s="281"/>
      <c r="X494" s="281"/>
      <c r="Y494" s="281"/>
      <c r="Z494" s="281"/>
      <c r="AA494" s="281"/>
      <c r="AB494" s="281"/>
      <c r="AC494" s="281"/>
      <c r="AD494" s="281"/>
      <c r="AE494" s="281"/>
      <c r="AF494" s="281"/>
      <c r="AG494" s="281"/>
      <c r="AH494" s="281"/>
      <c r="AI494" s="281"/>
    </row>
    <row r="495" ht="12.75" customHeight="1">
      <c r="A495" s="281"/>
      <c r="B495" s="281"/>
      <c r="C495" s="281"/>
      <c r="D495" s="281"/>
      <c r="E495" s="281"/>
      <c r="F495" s="281"/>
      <c r="G495" s="281"/>
      <c r="H495" s="281"/>
      <c r="I495" s="281"/>
      <c r="J495" s="281"/>
      <c r="K495" s="281"/>
      <c r="L495" s="281"/>
      <c r="M495" s="281"/>
      <c r="N495" s="281"/>
      <c r="O495" s="281"/>
      <c r="P495" s="281"/>
      <c r="Q495" s="281"/>
      <c r="R495" s="281"/>
      <c r="S495" s="281"/>
      <c r="T495" s="281"/>
      <c r="U495" s="281"/>
      <c r="V495" s="281"/>
      <c r="W495" s="281"/>
      <c r="X495" s="281"/>
      <c r="Y495" s="281"/>
      <c r="Z495" s="281"/>
      <c r="AA495" s="281"/>
      <c r="AB495" s="281"/>
      <c r="AC495" s="281"/>
      <c r="AD495" s="281"/>
      <c r="AE495" s="281"/>
      <c r="AF495" s="281"/>
      <c r="AG495" s="281"/>
      <c r="AH495" s="281"/>
      <c r="AI495" s="281"/>
    </row>
    <row r="496" ht="12.75" customHeight="1">
      <c r="A496" s="281"/>
      <c r="B496" s="281"/>
      <c r="C496" s="281"/>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c r="AA496" s="281"/>
      <c r="AB496" s="281"/>
      <c r="AC496" s="281"/>
      <c r="AD496" s="281"/>
      <c r="AE496" s="281"/>
      <c r="AF496" s="281"/>
      <c r="AG496" s="281"/>
      <c r="AH496" s="281"/>
      <c r="AI496" s="281"/>
    </row>
    <row r="497" ht="12.75" customHeight="1">
      <c r="A497" s="281"/>
      <c r="B497" s="281"/>
      <c r="C497" s="281"/>
      <c r="D497" s="281"/>
      <c r="E497" s="281"/>
      <c r="F497" s="281"/>
      <c r="G497" s="281"/>
      <c r="H497" s="281"/>
      <c r="I497" s="281"/>
      <c r="J497" s="281"/>
      <c r="K497" s="281"/>
      <c r="L497" s="281"/>
      <c r="M497" s="281"/>
      <c r="N497" s="281"/>
      <c r="O497" s="281"/>
      <c r="P497" s="281"/>
      <c r="Q497" s="281"/>
      <c r="R497" s="281"/>
      <c r="S497" s="281"/>
      <c r="T497" s="281"/>
      <c r="U497" s="281"/>
      <c r="V497" s="281"/>
      <c r="W497" s="281"/>
      <c r="X497" s="281"/>
      <c r="Y497" s="281"/>
      <c r="Z497" s="281"/>
      <c r="AA497" s="281"/>
      <c r="AB497" s="281"/>
      <c r="AC497" s="281"/>
      <c r="AD497" s="281"/>
      <c r="AE497" s="281"/>
      <c r="AF497" s="281"/>
      <c r="AG497" s="281"/>
      <c r="AH497" s="281"/>
      <c r="AI497" s="281"/>
    </row>
    <row r="498" ht="12.75" customHeight="1">
      <c r="A498" s="281"/>
      <c r="B498" s="281"/>
      <c r="C498" s="281"/>
      <c r="D498" s="281"/>
      <c r="E498" s="281"/>
      <c r="F498" s="281"/>
      <c r="G498" s="281"/>
      <c r="H498" s="281"/>
      <c r="I498" s="281"/>
      <c r="J498" s="281"/>
      <c r="K498" s="281"/>
      <c r="L498" s="281"/>
      <c r="M498" s="281"/>
      <c r="N498" s="281"/>
      <c r="O498" s="281"/>
      <c r="P498" s="281"/>
      <c r="Q498" s="281"/>
      <c r="R498" s="281"/>
      <c r="S498" s="281"/>
      <c r="T498" s="281"/>
      <c r="U498" s="281"/>
      <c r="V498" s="281"/>
      <c r="W498" s="281"/>
      <c r="X498" s="281"/>
      <c r="Y498" s="281"/>
      <c r="Z498" s="281"/>
      <c r="AA498" s="281"/>
      <c r="AB498" s="281"/>
      <c r="AC498" s="281"/>
      <c r="AD498" s="281"/>
      <c r="AE498" s="281"/>
      <c r="AF498" s="281"/>
      <c r="AG498" s="281"/>
      <c r="AH498" s="281"/>
      <c r="AI498" s="281"/>
    </row>
    <row r="499" ht="12.75" customHeight="1">
      <c r="A499" s="281"/>
      <c r="B499" s="281"/>
      <c r="C499" s="281"/>
      <c r="D499" s="281"/>
      <c r="E499" s="281"/>
      <c r="F499" s="281"/>
      <c r="G499" s="281"/>
      <c r="H499" s="281"/>
      <c r="I499" s="281"/>
      <c r="J499" s="281"/>
      <c r="K499" s="281"/>
      <c r="L499" s="281"/>
      <c r="M499" s="281"/>
      <c r="N499" s="281"/>
      <c r="O499" s="281"/>
      <c r="P499" s="281"/>
      <c r="Q499" s="281"/>
      <c r="R499" s="281"/>
      <c r="S499" s="281"/>
      <c r="T499" s="281"/>
      <c r="U499" s="281"/>
      <c r="V499" s="281"/>
      <c r="W499" s="281"/>
      <c r="X499" s="281"/>
      <c r="Y499" s="281"/>
      <c r="Z499" s="281"/>
      <c r="AA499" s="281"/>
      <c r="AB499" s="281"/>
      <c r="AC499" s="281"/>
      <c r="AD499" s="281"/>
      <c r="AE499" s="281"/>
      <c r="AF499" s="281"/>
      <c r="AG499" s="281"/>
      <c r="AH499" s="281"/>
      <c r="AI499" s="281"/>
    </row>
    <row r="500" ht="12.75" customHeight="1">
      <c r="A500" s="281"/>
      <c r="B500" s="281"/>
      <c r="C500" s="281"/>
      <c r="D500" s="281"/>
      <c r="E500" s="281"/>
      <c r="F500" s="281"/>
      <c r="G500" s="281"/>
      <c r="H500" s="281"/>
      <c r="I500" s="281"/>
      <c r="J500" s="281"/>
      <c r="K500" s="281"/>
      <c r="L500" s="281"/>
      <c r="M500" s="281"/>
      <c r="N500" s="281"/>
      <c r="O500" s="281"/>
      <c r="P500" s="281"/>
      <c r="Q500" s="281"/>
      <c r="R500" s="281"/>
      <c r="S500" s="281"/>
      <c r="T500" s="281"/>
      <c r="U500" s="281"/>
      <c r="V500" s="281"/>
      <c r="W500" s="281"/>
      <c r="X500" s="281"/>
      <c r="Y500" s="281"/>
      <c r="Z500" s="281"/>
      <c r="AA500" s="281"/>
      <c r="AB500" s="281"/>
      <c r="AC500" s="281"/>
      <c r="AD500" s="281"/>
      <c r="AE500" s="281"/>
      <c r="AF500" s="281"/>
      <c r="AG500" s="281"/>
      <c r="AH500" s="281"/>
      <c r="AI500" s="281"/>
    </row>
    <row r="501" ht="12.75" customHeight="1">
      <c r="A501" s="281"/>
      <c r="B501" s="281"/>
      <c r="C501" s="281"/>
      <c r="D501" s="281"/>
      <c r="E501" s="281"/>
      <c r="F501" s="281"/>
      <c r="G501" s="281"/>
      <c r="H501" s="281"/>
      <c r="I501" s="281"/>
      <c r="J501" s="281"/>
      <c r="K501" s="281"/>
      <c r="L501" s="281"/>
      <c r="M501" s="281"/>
      <c r="N501" s="281"/>
      <c r="O501" s="281"/>
      <c r="P501" s="281"/>
      <c r="Q501" s="281"/>
      <c r="R501" s="281"/>
      <c r="S501" s="281"/>
      <c r="T501" s="281"/>
      <c r="U501" s="281"/>
      <c r="V501" s="281"/>
      <c r="W501" s="281"/>
      <c r="X501" s="281"/>
      <c r="Y501" s="281"/>
      <c r="Z501" s="281"/>
      <c r="AA501" s="281"/>
      <c r="AB501" s="281"/>
      <c r="AC501" s="281"/>
      <c r="AD501" s="281"/>
      <c r="AE501" s="281"/>
      <c r="AF501" s="281"/>
      <c r="AG501" s="281"/>
      <c r="AH501" s="281"/>
      <c r="AI501" s="281"/>
    </row>
    <row r="502" ht="12.75" customHeight="1">
      <c r="A502" s="281"/>
      <c r="B502" s="281"/>
      <c r="C502" s="281"/>
      <c r="D502" s="281"/>
      <c r="E502" s="281"/>
      <c r="F502" s="281"/>
      <c r="G502" s="281"/>
      <c r="H502" s="281"/>
      <c r="I502" s="281"/>
      <c r="J502" s="281"/>
      <c r="K502" s="281"/>
      <c r="L502" s="281"/>
      <c r="M502" s="281"/>
      <c r="N502" s="281"/>
      <c r="O502" s="281"/>
      <c r="P502" s="281"/>
      <c r="Q502" s="281"/>
      <c r="R502" s="281"/>
      <c r="S502" s="281"/>
      <c r="T502" s="281"/>
      <c r="U502" s="281"/>
      <c r="V502" s="281"/>
      <c r="W502" s="281"/>
      <c r="X502" s="281"/>
      <c r="Y502" s="281"/>
      <c r="Z502" s="281"/>
      <c r="AA502" s="281"/>
      <c r="AB502" s="281"/>
      <c r="AC502" s="281"/>
      <c r="AD502" s="281"/>
      <c r="AE502" s="281"/>
      <c r="AF502" s="281"/>
      <c r="AG502" s="281"/>
      <c r="AH502" s="281"/>
      <c r="AI502" s="281"/>
    </row>
    <row r="503" ht="12.75" customHeight="1">
      <c r="A503" s="281"/>
      <c r="B503" s="281"/>
      <c r="C503" s="281"/>
      <c r="D503" s="281"/>
      <c r="E503" s="281"/>
      <c r="F503" s="281"/>
      <c r="G503" s="281"/>
      <c r="H503" s="281"/>
      <c r="I503" s="281"/>
      <c r="J503" s="281"/>
      <c r="K503" s="281"/>
      <c r="L503" s="281"/>
      <c r="M503" s="281"/>
      <c r="N503" s="281"/>
      <c r="O503" s="281"/>
      <c r="P503" s="281"/>
      <c r="Q503" s="281"/>
      <c r="R503" s="281"/>
      <c r="S503" s="281"/>
      <c r="T503" s="281"/>
      <c r="U503" s="281"/>
      <c r="V503" s="281"/>
      <c r="W503" s="281"/>
      <c r="X503" s="281"/>
      <c r="Y503" s="281"/>
      <c r="Z503" s="281"/>
      <c r="AA503" s="281"/>
      <c r="AB503" s="281"/>
      <c r="AC503" s="281"/>
      <c r="AD503" s="281"/>
      <c r="AE503" s="281"/>
      <c r="AF503" s="281"/>
      <c r="AG503" s="281"/>
      <c r="AH503" s="281"/>
      <c r="AI503" s="281"/>
    </row>
    <row r="504" ht="12.75" customHeight="1">
      <c r="A504" s="281"/>
      <c r="B504" s="281"/>
      <c r="C504" s="281"/>
      <c r="D504" s="281"/>
      <c r="E504" s="281"/>
      <c r="F504" s="281"/>
      <c r="G504" s="281"/>
      <c r="H504" s="281"/>
      <c r="I504" s="281"/>
      <c r="J504" s="281"/>
      <c r="K504" s="281"/>
      <c r="L504" s="281"/>
      <c r="M504" s="281"/>
      <c r="N504" s="281"/>
      <c r="O504" s="281"/>
      <c r="P504" s="281"/>
      <c r="Q504" s="281"/>
      <c r="R504" s="281"/>
      <c r="S504" s="281"/>
      <c r="T504" s="281"/>
      <c r="U504" s="281"/>
      <c r="V504" s="281"/>
      <c r="W504" s="281"/>
      <c r="X504" s="281"/>
      <c r="Y504" s="281"/>
      <c r="Z504" s="281"/>
      <c r="AA504" s="281"/>
      <c r="AB504" s="281"/>
      <c r="AC504" s="281"/>
      <c r="AD504" s="281"/>
      <c r="AE504" s="281"/>
      <c r="AF504" s="281"/>
      <c r="AG504" s="281"/>
      <c r="AH504" s="281"/>
      <c r="AI504" s="281"/>
    </row>
    <row r="505" ht="12.75" customHeight="1">
      <c r="A505" s="281"/>
      <c r="B505" s="281"/>
      <c r="C505" s="281"/>
      <c r="D505" s="281"/>
      <c r="E505" s="281"/>
      <c r="F505" s="281"/>
      <c r="G505" s="281"/>
      <c r="H505" s="281"/>
      <c r="I505" s="281"/>
      <c r="J505" s="281"/>
      <c r="K505" s="281"/>
      <c r="L505" s="281"/>
      <c r="M505" s="281"/>
      <c r="N505" s="281"/>
      <c r="O505" s="281"/>
      <c r="P505" s="281"/>
      <c r="Q505" s="281"/>
      <c r="R505" s="281"/>
      <c r="S505" s="281"/>
      <c r="T505" s="281"/>
      <c r="U505" s="281"/>
      <c r="V505" s="281"/>
      <c r="W505" s="281"/>
      <c r="X505" s="281"/>
      <c r="Y505" s="281"/>
      <c r="Z505" s="281"/>
      <c r="AA505" s="281"/>
      <c r="AB505" s="281"/>
      <c r="AC505" s="281"/>
      <c r="AD505" s="281"/>
      <c r="AE505" s="281"/>
      <c r="AF505" s="281"/>
      <c r="AG505" s="281"/>
      <c r="AH505" s="281"/>
      <c r="AI505" s="281"/>
    </row>
    <row r="506" ht="12.75" customHeight="1">
      <c r="A506" s="281"/>
      <c r="B506" s="281"/>
      <c r="C506" s="281"/>
      <c r="D506" s="281"/>
      <c r="E506" s="281"/>
      <c r="F506" s="281"/>
      <c r="G506" s="281"/>
      <c r="H506" s="281"/>
      <c r="I506" s="281"/>
      <c r="J506" s="281"/>
      <c r="K506" s="281"/>
      <c r="L506" s="281"/>
      <c r="M506" s="281"/>
      <c r="N506" s="281"/>
      <c r="O506" s="281"/>
      <c r="P506" s="281"/>
      <c r="Q506" s="281"/>
      <c r="R506" s="281"/>
      <c r="S506" s="281"/>
      <c r="T506" s="281"/>
      <c r="U506" s="281"/>
      <c r="V506" s="281"/>
      <c r="W506" s="281"/>
      <c r="X506" s="281"/>
      <c r="Y506" s="281"/>
      <c r="Z506" s="281"/>
      <c r="AA506" s="281"/>
      <c r="AB506" s="281"/>
      <c r="AC506" s="281"/>
      <c r="AD506" s="281"/>
      <c r="AE506" s="281"/>
      <c r="AF506" s="281"/>
      <c r="AG506" s="281"/>
      <c r="AH506" s="281"/>
      <c r="AI506" s="281"/>
    </row>
    <row r="507" ht="12.75" customHeight="1">
      <c r="A507" s="281"/>
      <c r="B507" s="281"/>
      <c r="C507" s="281"/>
      <c r="D507" s="281"/>
      <c r="E507" s="281"/>
      <c r="F507" s="281"/>
      <c r="G507" s="281"/>
      <c r="H507" s="281"/>
      <c r="I507" s="281"/>
      <c r="J507" s="281"/>
      <c r="K507" s="281"/>
      <c r="L507" s="281"/>
      <c r="M507" s="281"/>
      <c r="N507" s="281"/>
      <c r="O507" s="281"/>
      <c r="P507" s="281"/>
      <c r="Q507" s="281"/>
      <c r="R507" s="281"/>
      <c r="S507" s="281"/>
      <c r="T507" s="281"/>
      <c r="U507" s="281"/>
      <c r="V507" s="281"/>
      <c r="W507" s="281"/>
      <c r="X507" s="281"/>
      <c r="Y507" s="281"/>
      <c r="Z507" s="281"/>
      <c r="AA507" s="281"/>
      <c r="AB507" s="281"/>
      <c r="AC507" s="281"/>
      <c r="AD507" s="281"/>
      <c r="AE507" s="281"/>
      <c r="AF507" s="281"/>
      <c r="AG507" s="281"/>
      <c r="AH507" s="281"/>
      <c r="AI507" s="281"/>
    </row>
    <row r="508" ht="12.75" customHeight="1">
      <c r="A508" s="281"/>
      <c r="B508" s="281"/>
      <c r="C508" s="281"/>
      <c r="D508" s="281"/>
      <c r="E508" s="281"/>
      <c r="F508" s="281"/>
      <c r="G508" s="281"/>
      <c r="H508" s="281"/>
      <c r="I508" s="281"/>
      <c r="J508" s="281"/>
      <c r="K508" s="281"/>
      <c r="L508" s="281"/>
      <c r="M508" s="281"/>
      <c r="N508" s="281"/>
      <c r="O508" s="281"/>
      <c r="P508" s="281"/>
      <c r="Q508" s="281"/>
      <c r="R508" s="281"/>
      <c r="S508" s="281"/>
      <c r="T508" s="281"/>
      <c r="U508" s="281"/>
      <c r="V508" s="281"/>
      <c r="W508" s="281"/>
      <c r="X508" s="281"/>
      <c r="Y508" s="281"/>
      <c r="Z508" s="281"/>
      <c r="AA508" s="281"/>
      <c r="AB508" s="281"/>
      <c r="AC508" s="281"/>
      <c r="AD508" s="281"/>
      <c r="AE508" s="281"/>
      <c r="AF508" s="281"/>
      <c r="AG508" s="281"/>
      <c r="AH508" s="281"/>
      <c r="AI508" s="281"/>
    </row>
    <row r="509" ht="12.75" customHeight="1">
      <c r="A509" s="281"/>
      <c r="B509" s="281"/>
      <c r="C509" s="281"/>
      <c r="D509" s="281"/>
      <c r="E509" s="281"/>
      <c r="F509" s="281"/>
      <c r="G509" s="281"/>
      <c r="H509" s="281"/>
      <c r="I509" s="281"/>
      <c r="J509" s="281"/>
      <c r="K509" s="281"/>
      <c r="L509" s="281"/>
      <c r="M509" s="281"/>
      <c r="N509" s="281"/>
      <c r="O509" s="281"/>
      <c r="P509" s="281"/>
      <c r="Q509" s="281"/>
      <c r="R509" s="281"/>
      <c r="S509" s="281"/>
      <c r="T509" s="281"/>
      <c r="U509" s="281"/>
      <c r="V509" s="281"/>
      <c r="W509" s="281"/>
      <c r="X509" s="281"/>
      <c r="Y509" s="281"/>
      <c r="Z509" s="281"/>
      <c r="AA509" s="281"/>
      <c r="AB509" s="281"/>
      <c r="AC509" s="281"/>
      <c r="AD509" s="281"/>
      <c r="AE509" s="281"/>
      <c r="AF509" s="281"/>
      <c r="AG509" s="281"/>
      <c r="AH509" s="281"/>
      <c r="AI509" s="281"/>
    </row>
    <row r="510" ht="12.75" customHeight="1">
      <c r="A510" s="281"/>
      <c r="B510" s="281"/>
      <c r="C510" s="281"/>
      <c r="D510" s="281"/>
      <c r="E510" s="281"/>
      <c r="F510" s="281"/>
      <c r="G510" s="281"/>
      <c r="H510" s="281"/>
      <c r="I510" s="281"/>
      <c r="J510" s="281"/>
      <c r="K510" s="281"/>
      <c r="L510" s="281"/>
      <c r="M510" s="281"/>
      <c r="N510" s="281"/>
      <c r="O510" s="281"/>
      <c r="P510" s="281"/>
      <c r="Q510" s="281"/>
      <c r="R510" s="281"/>
      <c r="S510" s="281"/>
      <c r="T510" s="281"/>
      <c r="U510" s="281"/>
      <c r="V510" s="281"/>
      <c r="W510" s="281"/>
      <c r="X510" s="281"/>
      <c r="Y510" s="281"/>
      <c r="Z510" s="281"/>
      <c r="AA510" s="281"/>
      <c r="AB510" s="281"/>
      <c r="AC510" s="281"/>
      <c r="AD510" s="281"/>
      <c r="AE510" s="281"/>
      <c r="AF510" s="281"/>
      <c r="AG510" s="281"/>
      <c r="AH510" s="281"/>
      <c r="AI510" s="281"/>
    </row>
    <row r="511" ht="12.75" customHeight="1">
      <c r="A511" s="281"/>
      <c r="B511" s="281"/>
      <c r="C511" s="281"/>
      <c r="D511" s="281"/>
      <c r="E511" s="281"/>
      <c r="F511" s="281"/>
      <c r="G511" s="281"/>
      <c r="H511" s="281"/>
      <c r="I511" s="281"/>
      <c r="J511" s="281"/>
      <c r="K511" s="281"/>
      <c r="L511" s="281"/>
      <c r="M511" s="281"/>
      <c r="N511" s="281"/>
      <c r="O511" s="281"/>
      <c r="P511" s="281"/>
      <c r="Q511" s="281"/>
      <c r="R511" s="281"/>
      <c r="S511" s="281"/>
      <c r="T511" s="281"/>
      <c r="U511" s="281"/>
      <c r="V511" s="281"/>
      <c r="W511" s="281"/>
      <c r="X511" s="281"/>
      <c r="Y511" s="281"/>
      <c r="Z511" s="281"/>
      <c r="AA511" s="281"/>
      <c r="AB511" s="281"/>
      <c r="AC511" s="281"/>
      <c r="AD511" s="281"/>
      <c r="AE511" s="281"/>
      <c r="AF511" s="281"/>
      <c r="AG511" s="281"/>
      <c r="AH511" s="281"/>
      <c r="AI511" s="281"/>
    </row>
    <row r="512" ht="12.75" customHeight="1">
      <c r="A512" s="281"/>
      <c r="B512" s="281"/>
      <c r="C512" s="281"/>
      <c r="D512" s="281"/>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c r="AA512" s="281"/>
      <c r="AB512" s="281"/>
      <c r="AC512" s="281"/>
      <c r="AD512" s="281"/>
      <c r="AE512" s="281"/>
      <c r="AF512" s="281"/>
      <c r="AG512" s="281"/>
      <c r="AH512" s="281"/>
      <c r="AI512" s="281"/>
    </row>
    <row r="513" ht="12.75" customHeight="1">
      <c r="A513" s="281"/>
      <c r="B513" s="281"/>
      <c r="C513" s="281"/>
      <c r="D513" s="281"/>
      <c r="E513" s="281"/>
      <c r="F513" s="281"/>
      <c r="G513" s="281"/>
      <c r="H513" s="281"/>
      <c r="I513" s="281"/>
      <c r="J513" s="281"/>
      <c r="K513" s="281"/>
      <c r="L513" s="281"/>
      <c r="M513" s="281"/>
      <c r="N513" s="281"/>
      <c r="O513" s="281"/>
      <c r="P513" s="281"/>
      <c r="Q513" s="281"/>
      <c r="R513" s="281"/>
      <c r="S513" s="281"/>
      <c r="T513" s="281"/>
      <c r="U513" s="281"/>
      <c r="V513" s="281"/>
      <c r="W513" s="281"/>
      <c r="X513" s="281"/>
      <c r="Y513" s="281"/>
      <c r="Z513" s="281"/>
      <c r="AA513" s="281"/>
      <c r="AB513" s="281"/>
      <c r="AC513" s="281"/>
      <c r="AD513" s="281"/>
      <c r="AE513" s="281"/>
      <c r="AF513" s="281"/>
      <c r="AG513" s="281"/>
      <c r="AH513" s="281"/>
      <c r="AI513" s="281"/>
    </row>
    <row r="514" ht="12.75" customHeight="1">
      <c r="A514" s="281"/>
      <c r="B514" s="281"/>
      <c r="C514" s="281"/>
      <c r="D514" s="281"/>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c r="AA514" s="281"/>
      <c r="AB514" s="281"/>
      <c r="AC514" s="281"/>
      <c r="AD514" s="281"/>
      <c r="AE514" s="281"/>
      <c r="AF514" s="281"/>
      <c r="AG514" s="281"/>
      <c r="AH514" s="281"/>
      <c r="AI514" s="281"/>
    </row>
    <row r="515" ht="12.75" customHeight="1">
      <c r="A515" s="281"/>
      <c r="B515" s="281"/>
      <c r="C515" s="281"/>
      <c r="D515" s="281"/>
      <c r="E515" s="281"/>
      <c r="F515" s="281"/>
      <c r="G515" s="281"/>
      <c r="H515" s="281"/>
      <c r="I515" s="281"/>
      <c r="J515" s="281"/>
      <c r="K515" s="281"/>
      <c r="L515" s="281"/>
      <c r="M515" s="281"/>
      <c r="N515" s="281"/>
      <c r="O515" s="281"/>
      <c r="P515" s="281"/>
      <c r="Q515" s="281"/>
      <c r="R515" s="281"/>
      <c r="S515" s="281"/>
      <c r="T515" s="281"/>
      <c r="U515" s="281"/>
      <c r="V515" s="281"/>
      <c r="W515" s="281"/>
      <c r="X515" s="281"/>
      <c r="Y515" s="281"/>
      <c r="Z515" s="281"/>
      <c r="AA515" s="281"/>
      <c r="AB515" s="281"/>
      <c r="AC515" s="281"/>
      <c r="AD515" s="281"/>
      <c r="AE515" s="281"/>
      <c r="AF515" s="281"/>
      <c r="AG515" s="281"/>
      <c r="AH515" s="281"/>
      <c r="AI515" s="281"/>
    </row>
    <row r="516" ht="12.75" customHeight="1">
      <c r="A516" s="281"/>
      <c r="B516" s="281"/>
      <c r="C516" s="281"/>
      <c r="D516" s="281"/>
      <c r="E516" s="281"/>
      <c r="F516" s="281"/>
      <c r="G516" s="281"/>
      <c r="H516" s="281"/>
      <c r="I516" s="281"/>
      <c r="J516" s="281"/>
      <c r="K516" s="281"/>
      <c r="L516" s="281"/>
      <c r="M516" s="281"/>
      <c r="N516" s="281"/>
      <c r="O516" s="281"/>
      <c r="P516" s="281"/>
      <c r="Q516" s="281"/>
      <c r="R516" s="281"/>
      <c r="S516" s="281"/>
      <c r="T516" s="281"/>
      <c r="U516" s="281"/>
      <c r="V516" s="281"/>
      <c r="W516" s="281"/>
      <c r="X516" s="281"/>
      <c r="Y516" s="281"/>
      <c r="Z516" s="281"/>
      <c r="AA516" s="281"/>
      <c r="AB516" s="281"/>
      <c r="AC516" s="281"/>
      <c r="AD516" s="281"/>
      <c r="AE516" s="281"/>
      <c r="AF516" s="281"/>
      <c r="AG516" s="281"/>
      <c r="AH516" s="281"/>
      <c r="AI516" s="281"/>
    </row>
    <row r="517" ht="12.75" customHeight="1">
      <c r="A517" s="281"/>
      <c r="B517" s="281"/>
      <c r="C517" s="281"/>
      <c r="D517" s="281"/>
      <c r="E517" s="281"/>
      <c r="F517" s="281"/>
      <c r="G517" s="281"/>
      <c r="H517" s="281"/>
      <c r="I517" s="281"/>
      <c r="J517" s="281"/>
      <c r="K517" s="281"/>
      <c r="L517" s="281"/>
      <c r="M517" s="281"/>
      <c r="N517" s="281"/>
      <c r="O517" s="281"/>
      <c r="P517" s="281"/>
      <c r="Q517" s="281"/>
      <c r="R517" s="281"/>
      <c r="S517" s="281"/>
      <c r="T517" s="281"/>
      <c r="U517" s="281"/>
      <c r="V517" s="281"/>
      <c r="W517" s="281"/>
      <c r="X517" s="281"/>
      <c r="Y517" s="281"/>
      <c r="Z517" s="281"/>
      <c r="AA517" s="281"/>
      <c r="AB517" s="281"/>
      <c r="AC517" s="281"/>
      <c r="AD517" s="281"/>
      <c r="AE517" s="281"/>
      <c r="AF517" s="281"/>
      <c r="AG517" s="281"/>
      <c r="AH517" s="281"/>
      <c r="AI517" s="281"/>
    </row>
    <row r="518" ht="12.75" customHeight="1">
      <c r="A518" s="281"/>
      <c r="B518" s="281"/>
      <c r="C518" s="281"/>
      <c r="D518" s="281"/>
      <c r="E518" s="281"/>
      <c r="F518" s="281"/>
      <c r="G518" s="281"/>
      <c r="H518" s="281"/>
      <c r="I518" s="281"/>
      <c r="J518" s="281"/>
      <c r="K518" s="281"/>
      <c r="L518" s="281"/>
      <c r="M518" s="281"/>
      <c r="N518" s="281"/>
      <c r="O518" s="281"/>
      <c r="P518" s="281"/>
      <c r="Q518" s="281"/>
      <c r="R518" s="281"/>
      <c r="S518" s="281"/>
      <c r="T518" s="281"/>
      <c r="U518" s="281"/>
      <c r="V518" s="281"/>
      <c r="W518" s="281"/>
      <c r="X518" s="281"/>
      <c r="Y518" s="281"/>
      <c r="Z518" s="281"/>
      <c r="AA518" s="281"/>
      <c r="AB518" s="281"/>
      <c r="AC518" s="281"/>
      <c r="AD518" s="281"/>
      <c r="AE518" s="281"/>
      <c r="AF518" s="281"/>
      <c r="AG518" s="281"/>
      <c r="AH518" s="281"/>
      <c r="AI518" s="281"/>
    </row>
    <row r="519" ht="12.75" customHeight="1">
      <c r="A519" s="281"/>
      <c r="B519" s="281"/>
      <c r="C519" s="281"/>
      <c r="D519" s="281"/>
      <c r="E519" s="281"/>
      <c r="F519" s="281"/>
      <c r="G519" s="281"/>
      <c r="H519" s="281"/>
      <c r="I519" s="281"/>
      <c r="J519" s="281"/>
      <c r="K519" s="281"/>
      <c r="L519" s="281"/>
      <c r="M519" s="281"/>
      <c r="N519" s="281"/>
      <c r="O519" s="281"/>
      <c r="P519" s="281"/>
      <c r="Q519" s="281"/>
      <c r="R519" s="281"/>
      <c r="S519" s="281"/>
      <c r="T519" s="281"/>
      <c r="U519" s="281"/>
      <c r="V519" s="281"/>
      <c r="W519" s="281"/>
      <c r="X519" s="281"/>
      <c r="Y519" s="281"/>
      <c r="Z519" s="281"/>
      <c r="AA519" s="281"/>
      <c r="AB519" s="281"/>
      <c r="AC519" s="281"/>
      <c r="AD519" s="281"/>
      <c r="AE519" s="281"/>
      <c r="AF519" s="281"/>
      <c r="AG519" s="281"/>
      <c r="AH519" s="281"/>
      <c r="AI519" s="281"/>
    </row>
    <row r="520" ht="12.75" customHeight="1">
      <c r="A520" s="281"/>
      <c r="B520" s="281"/>
      <c r="C520" s="281"/>
      <c r="D520" s="281"/>
      <c r="E520" s="281"/>
      <c r="F520" s="281"/>
      <c r="G520" s="281"/>
      <c r="H520" s="281"/>
      <c r="I520" s="281"/>
      <c r="J520" s="281"/>
      <c r="K520" s="281"/>
      <c r="L520" s="281"/>
      <c r="M520" s="281"/>
      <c r="N520" s="281"/>
      <c r="O520" s="281"/>
      <c r="P520" s="281"/>
      <c r="Q520" s="281"/>
      <c r="R520" s="281"/>
      <c r="S520" s="281"/>
      <c r="T520" s="281"/>
      <c r="U520" s="281"/>
      <c r="V520" s="281"/>
      <c r="W520" s="281"/>
      <c r="X520" s="281"/>
      <c r="Y520" s="281"/>
      <c r="Z520" s="281"/>
      <c r="AA520" s="281"/>
      <c r="AB520" s="281"/>
      <c r="AC520" s="281"/>
      <c r="AD520" s="281"/>
      <c r="AE520" s="281"/>
      <c r="AF520" s="281"/>
      <c r="AG520" s="281"/>
      <c r="AH520" s="281"/>
      <c r="AI520" s="281"/>
    </row>
    <row r="521" ht="12.75" customHeight="1">
      <c r="A521" s="281"/>
      <c r="B521" s="281"/>
      <c r="C521" s="281"/>
      <c r="D521" s="281"/>
      <c r="E521" s="281"/>
      <c r="F521" s="281"/>
      <c r="G521" s="281"/>
      <c r="H521" s="281"/>
      <c r="I521" s="281"/>
      <c r="J521" s="281"/>
      <c r="K521" s="281"/>
      <c r="L521" s="281"/>
      <c r="M521" s="281"/>
      <c r="N521" s="281"/>
      <c r="O521" s="281"/>
      <c r="P521" s="281"/>
      <c r="Q521" s="281"/>
      <c r="R521" s="281"/>
      <c r="S521" s="281"/>
      <c r="T521" s="281"/>
      <c r="U521" s="281"/>
      <c r="V521" s="281"/>
      <c r="W521" s="281"/>
      <c r="X521" s="281"/>
      <c r="Y521" s="281"/>
      <c r="Z521" s="281"/>
      <c r="AA521" s="281"/>
      <c r="AB521" s="281"/>
      <c r="AC521" s="281"/>
      <c r="AD521" s="281"/>
      <c r="AE521" s="281"/>
      <c r="AF521" s="281"/>
      <c r="AG521" s="281"/>
      <c r="AH521" s="281"/>
      <c r="AI521" s="281"/>
    </row>
    <row r="522" ht="12.75" customHeight="1">
      <c r="A522" s="281"/>
      <c r="B522" s="281"/>
      <c r="C522" s="281"/>
      <c r="D522" s="281"/>
      <c r="E522" s="281"/>
      <c r="F522" s="281"/>
      <c r="G522" s="281"/>
      <c r="H522" s="281"/>
      <c r="I522" s="281"/>
      <c r="J522" s="281"/>
      <c r="K522" s="281"/>
      <c r="L522" s="281"/>
      <c r="M522" s="281"/>
      <c r="N522" s="281"/>
      <c r="O522" s="281"/>
      <c r="P522" s="281"/>
      <c r="Q522" s="281"/>
      <c r="R522" s="281"/>
      <c r="S522" s="281"/>
      <c r="T522" s="281"/>
      <c r="U522" s="281"/>
      <c r="V522" s="281"/>
      <c r="W522" s="281"/>
      <c r="X522" s="281"/>
      <c r="Y522" s="281"/>
      <c r="Z522" s="281"/>
      <c r="AA522" s="281"/>
      <c r="AB522" s="281"/>
      <c r="AC522" s="281"/>
      <c r="AD522" s="281"/>
      <c r="AE522" s="281"/>
      <c r="AF522" s="281"/>
      <c r="AG522" s="281"/>
      <c r="AH522" s="281"/>
      <c r="AI522" s="281"/>
    </row>
    <row r="523" ht="12.75" customHeight="1">
      <c r="A523" s="281"/>
      <c r="B523" s="281"/>
      <c r="C523" s="281"/>
      <c r="D523" s="281"/>
      <c r="E523" s="281"/>
      <c r="F523" s="281"/>
      <c r="G523" s="281"/>
      <c r="H523" s="281"/>
      <c r="I523" s="281"/>
      <c r="J523" s="281"/>
      <c r="K523" s="281"/>
      <c r="L523" s="281"/>
      <c r="M523" s="281"/>
      <c r="N523" s="281"/>
      <c r="O523" s="281"/>
      <c r="P523" s="281"/>
      <c r="Q523" s="281"/>
      <c r="R523" s="281"/>
      <c r="S523" s="281"/>
      <c r="T523" s="281"/>
      <c r="U523" s="281"/>
      <c r="V523" s="281"/>
      <c r="W523" s="281"/>
      <c r="X523" s="281"/>
      <c r="Y523" s="281"/>
      <c r="Z523" s="281"/>
      <c r="AA523" s="281"/>
      <c r="AB523" s="281"/>
      <c r="AC523" s="281"/>
      <c r="AD523" s="281"/>
      <c r="AE523" s="281"/>
      <c r="AF523" s="281"/>
      <c r="AG523" s="281"/>
      <c r="AH523" s="281"/>
      <c r="AI523" s="281"/>
    </row>
    <row r="524" ht="12.75" customHeight="1">
      <c r="A524" s="281"/>
      <c r="B524" s="281"/>
      <c r="C524" s="281"/>
      <c r="D524" s="281"/>
      <c r="E524" s="281"/>
      <c r="F524" s="281"/>
      <c r="G524" s="281"/>
      <c r="H524" s="281"/>
      <c r="I524" s="281"/>
      <c r="J524" s="281"/>
      <c r="K524" s="281"/>
      <c r="L524" s="281"/>
      <c r="M524" s="281"/>
      <c r="N524" s="281"/>
      <c r="O524" s="281"/>
      <c r="P524" s="281"/>
      <c r="Q524" s="281"/>
      <c r="R524" s="281"/>
      <c r="S524" s="281"/>
      <c r="T524" s="281"/>
      <c r="U524" s="281"/>
      <c r="V524" s="281"/>
      <c r="W524" s="281"/>
      <c r="X524" s="281"/>
      <c r="Y524" s="281"/>
      <c r="Z524" s="281"/>
      <c r="AA524" s="281"/>
      <c r="AB524" s="281"/>
      <c r="AC524" s="281"/>
      <c r="AD524" s="281"/>
      <c r="AE524" s="281"/>
      <c r="AF524" s="281"/>
      <c r="AG524" s="281"/>
      <c r="AH524" s="281"/>
      <c r="AI524" s="281"/>
    </row>
    <row r="525" ht="12.75" customHeight="1">
      <c r="A525" s="281"/>
      <c r="B525" s="281"/>
      <c r="C525" s="281"/>
      <c r="D525" s="281"/>
      <c r="E525" s="281"/>
      <c r="F525" s="281"/>
      <c r="G525" s="281"/>
      <c r="H525" s="281"/>
      <c r="I525" s="281"/>
      <c r="J525" s="281"/>
      <c r="K525" s="281"/>
      <c r="L525" s="281"/>
      <c r="M525" s="281"/>
      <c r="N525" s="281"/>
      <c r="O525" s="281"/>
      <c r="P525" s="281"/>
      <c r="Q525" s="281"/>
      <c r="R525" s="281"/>
      <c r="S525" s="281"/>
      <c r="T525" s="281"/>
      <c r="U525" s="281"/>
      <c r="V525" s="281"/>
      <c r="W525" s="281"/>
      <c r="X525" s="281"/>
      <c r="Y525" s="281"/>
      <c r="Z525" s="281"/>
      <c r="AA525" s="281"/>
      <c r="AB525" s="281"/>
      <c r="AC525" s="281"/>
      <c r="AD525" s="281"/>
      <c r="AE525" s="281"/>
      <c r="AF525" s="281"/>
      <c r="AG525" s="281"/>
      <c r="AH525" s="281"/>
      <c r="AI525" s="281"/>
    </row>
    <row r="526" ht="12.75" customHeight="1">
      <c r="A526" s="281"/>
      <c r="B526" s="281"/>
      <c r="C526" s="281"/>
      <c r="D526" s="281"/>
      <c r="E526" s="281"/>
      <c r="F526" s="281"/>
      <c r="G526" s="281"/>
      <c r="H526" s="281"/>
      <c r="I526" s="281"/>
      <c r="J526" s="281"/>
      <c r="K526" s="281"/>
      <c r="L526" s="281"/>
      <c r="M526" s="281"/>
      <c r="N526" s="281"/>
      <c r="O526" s="281"/>
      <c r="P526" s="281"/>
      <c r="Q526" s="281"/>
      <c r="R526" s="281"/>
      <c r="S526" s="281"/>
      <c r="T526" s="281"/>
      <c r="U526" s="281"/>
      <c r="V526" s="281"/>
      <c r="W526" s="281"/>
      <c r="X526" s="281"/>
      <c r="Y526" s="281"/>
      <c r="Z526" s="281"/>
      <c r="AA526" s="281"/>
      <c r="AB526" s="281"/>
      <c r="AC526" s="281"/>
      <c r="AD526" s="281"/>
      <c r="AE526" s="281"/>
      <c r="AF526" s="281"/>
      <c r="AG526" s="281"/>
      <c r="AH526" s="281"/>
      <c r="AI526" s="281"/>
    </row>
    <row r="527" ht="12.75" customHeight="1">
      <c r="A527" s="281"/>
      <c r="B527" s="281"/>
      <c r="C527" s="281"/>
      <c r="D527" s="281"/>
      <c r="E527" s="281"/>
      <c r="F527" s="281"/>
      <c r="G527" s="281"/>
      <c r="H527" s="281"/>
      <c r="I527" s="281"/>
      <c r="J527" s="281"/>
      <c r="K527" s="281"/>
      <c r="L527" s="281"/>
      <c r="M527" s="281"/>
      <c r="N527" s="281"/>
      <c r="O527" s="281"/>
      <c r="P527" s="281"/>
      <c r="Q527" s="281"/>
      <c r="R527" s="281"/>
      <c r="S527" s="281"/>
      <c r="T527" s="281"/>
      <c r="U527" s="281"/>
      <c r="V527" s="281"/>
      <c r="W527" s="281"/>
      <c r="X527" s="281"/>
      <c r="Y527" s="281"/>
      <c r="Z527" s="281"/>
      <c r="AA527" s="281"/>
      <c r="AB527" s="281"/>
      <c r="AC527" s="281"/>
      <c r="AD527" s="281"/>
      <c r="AE527" s="281"/>
      <c r="AF527" s="281"/>
      <c r="AG527" s="281"/>
      <c r="AH527" s="281"/>
      <c r="AI527" s="281"/>
    </row>
    <row r="528" ht="12.75" customHeight="1">
      <c r="A528" s="281"/>
      <c r="B528" s="281"/>
      <c r="C528" s="281"/>
      <c r="D528" s="281"/>
      <c r="E528" s="281"/>
      <c r="F528" s="281"/>
      <c r="G528" s="281"/>
      <c r="H528" s="281"/>
      <c r="I528" s="281"/>
      <c r="J528" s="281"/>
      <c r="K528" s="281"/>
      <c r="L528" s="281"/>
      <c r="M528" s="281"/>
      <c r="N528" s="281"/>
      <c r="O528" s="281"/>
      <c r="P528" s="281"/>
      <c r="Q528" s="281"/>
      <c r="R528" s="281"/>
      <c r="S528" s="281"/>
      <c r="T528" s="281"/>
      <c r="U528" s="281"/>
      <c r="V528" s="281"/>
      <c r="W528" s="281"/>
      <c r="X528" s="281"/>
      <c r="Y528" s="281"/>
      <c r="Z528" s="281"/>
      <c r="AA528" s="281"/>
      <c r="AB528" s="281"/>
      <c r="AC528" s="281"/>
      <c r="AD528" s="281"/>
      <c r="AE528" s="281"/>
      <c r="AF528" s="281"/>
      <c r="AG528" s="281"/>
      <c r="AH528" s="281"/>
      <c r="AI528" s="281"/>
    </row>
    <row r="529" ht="12.75" customHeight="1">
      <c r="A529" s="281"/>
      <c r="B529" s="281"/>
      <c r="C529" s="281"/>
      <c r="D529" s="281"/>
      <c r="E529" s="281"/>
      <c r="F529" s="281"/>
      <c r="G529" s="281"/>
      <c r="H529" s="281"/>
      <c r="I529" s="281"/>
      <c r="J529" s="281"/>
      <c r="K529" s="281"/>
      <c r="L529" s="281"/>
      <c r="M529" s="281"/>
      <c r="N529" s="281"/>
      <c r="O529" s="281"/>
      <c r="P529" s="281"/>
      <c r="Q529" s="281"/>
      <c r="R529" s="281"/>
      <c r="S529" s="281"/>
      <c r="T529" s="281"/>
      <c r="U529" s="281"/>
      <c r="V529" s="281"/>
      <c r="W529" s="281"/>
      <c r="X529" s="281"/>
      <c r="Y529" s="281"/>
      <c r="Z529" s="281"/>
      <c r="AA529" s="281"/>
      <c r="AB529" s="281"/>
      <c r="AC529" s="281"/>
      <c r="AD529" s="281"/>
      <c r="AE529" s="281"/>
      <c r="AF529" s="281"/>
      <c r="AG529" s="281"/>
      <c r="AH529" s="281"/>
      <c r="AI529" s="281"/>
    </row>
    <row r="530" ht="12.75" customHeight="1">
      <c r="A530" s="281"/>
      <c r="B530" s="281"/>
      <c r="C530" s="281"/>
      <c r="D530" s="281"/>
      <c r="E530" s="281"/>
      <c r="F530" s="281"/>
      <c r="G530" s="281"/>
      <c r="H530" s="281"/>
      <c r="I530" s="281"/>
      <c r="J530" s="281"/>
      <c r="K530" s="281"/>
      <c r="L530" s="281"/>
      <c r="M530" s="281"/>
      <c r="N530" s="281"/>
      <c r="O530" s="281"/>
      <c r="P530" s="281"/>
      <c r="Q530" s="281"/>
      <c r="R530" s="281"/>
      <c r="S530" s="281"/>
      <c r="T530" s="281"/>
      <c r="U530" s="281"/>
      <c r="V530" s="281"/>
      <c r="W530" s="281"/>
      <c r="X530" s="281"/>
      <c r="Y530" s="281"/>
      <c r="Z530" s="281"/>
      <c r="AA530" s="281"/>
      <c r="AB530" s="281"/>
      <c r="AC530" s="281"/>
      <c r="AD530" s="281"/>
      <c r="AE530" s="281"/>
      <c r="AF530" s="281"/>
      <c r="AG530" s="281"/>
      <c r="AH530" s="281"/>
      <c r="AI530" s="281"/>
    </row>
    <row r="531" ht="12.75" customHeight="1">
      <c r="A531" s="281"/>
      <c r="B531" s="281"/>
      <c r="C531" s="281"/>
      <c r="D531" s="281"/>
      <c r="E531" s="281"/>
      <c r="F531" s="281"/>
      <c r="G531" s="281"/>
      <c r="H531" s="281"/>
      <c r="I531" s="281"/>
      <c r="J531" s="281"/>
      <c r="K531" s="281"/>
      <c r="L531" s="281"/>
      <c r="M531" s="281"/>
      <c r="N531" s="281"/>
      <c r="O531" s="281"/>
      <c r="P531" s="281"/>
      <c r="Q531" s="281"/>
      <c r="R531" s="281"/>
      <c r="S531" s="281"/>
      <c r="T531" s="281"/>
      <c r="U531" s="281"/>
      <c r="V531" s="281"/>
      <c r="W531" s="281"/>
      <c r="X531" s="281"/>
      <c r="Y531" s="281"/>
      <c r="Z531" s="281"/>
      <c r="AA531" s="281"/>
      <c r="AB531" s="281"/>
      <c r="AC531" s="281"/>
      <c r="AD531" s="281"/>
      <c r="AE531" s="281"/>
      <c r="AF531" s="281"/>
      <c r="AG531" s="281"/>
      <c r="AH531" s="281"/>
      <c r="AI531" s="281"/>
    </row>
    <row r="532" ht="12.75" customHeight="1">
      <c r="A532" s="281"/>
      <c r="B532" s="281"/>
      <c r="C532" s="281"/>
      <c r="D532" s="281"/>
      <c r="E532" s="281"/>
      <c r="F532" s="281"/>
      <c r="G532" s="281"/>
      <c r="H532" s="281"/>
      <c r="I532" s="281"/>
      <c r="J532" s="281"/>
      <c r="K532" s="281"/>
      <c r="L532" s="281"/>
      <c r="M532" s="281"/>
      <c r="N532" s="281"/>
      <c r="O532" s="281"/>
      <c r="P532" s="281"/>
      <c r="Q532" s="281"/>
      <c r="R532" s="281"/>
      <c r="S532" s="281"/>
      <c r="T532" s="281"/>
      <c r="U532" s="281"/>
      <c r="V532" s="281"/>
      <c r="W532" s="281"/>
      <c r="X532" s="281"/>
      <c r="Y532" s="281"/>
      <c r="Z532" s="281"/>
      <c r="AA532" s="281"/>
      <c r="AB532" s="281"/>
      <c r="AC532" s="281"/>
      <c r="AD532" s="281"/>
      <c r="AE532" s="281"/>
      <c r="AF532" s="281"/>
      <c r="AG532" s="281"/>
      <c r="AH532" s="281"/>
      <c r="AI532" s="281"/>
    </row>
    <row r="533" ht="12.75" customHeight="1">
      <c r="A533" s="281"/>
      <c r="B533" s="281"/>
      <c r="C533" s="281"/>
      <c r="D533" s="281"/>
      <c r="E533" s="281"/>
      <c r="F533" s="281"/>
      <c r="G533" s="281"/>
      <c r="H533" s="281"/>
      <c r="I533" s="281"/>
      <c r="J533" s="281"/>
      <c r="K533" s="281"/>
      <c r="L533" s="281"/>
      <c r="M533" s="281"/>
      <c r="N533" s="281"/>
      <c r="O533" s="281"/>
      <c r="P533" s="281"/>
      <c r="Q533" s="281"/>
      <c r="R533" s="281"/>
      <c r="S533" s="281"/>
      <c r="T533" s="281"/>
      <c r="U533" s="281"/>
      <c r="V533" s="281"/>
      <c r="W533" s="281"/>
      <c r="X533" s="281"/>
      <c r="Y533" s="281"/>
      <c r="Z533" s="281"/>
      <c r="AA533" s="281"/>
      <c r="AB533" s="281"/>
      <c r="AC533" s="281"/>
      <c r="AD533" s="281"/>
      <c r="AE533" s="281"/>
      <c r="AF533" s="281"/>
      <c r="AG533" s="281"/>
      <c r="AH533" s="281"/>
      <c r="AI533" s="281"/>
    </row>
    <row r="534" ht="12.75" customHeight="1">
      <c r="A534" s="281"/>
      <c r="B534" s="281"/>
      <c r="C534" s="281"/>
      <c r="D534" s="281"/>
      <c r="E534" s="281"/>
      <c r="F534" s="281"/>
      <c r="G534" s="281"/>
      <c r="H534" s="281"/>
      <c r="I534" s="281"/>
      <c r="J534" s="281"/>
      <c r="K534" s="281"/>
      <c r="L534" s="281"/>
      <c r="M534" s="281"/>
      <c r="N534" s="281"/>
      <c r="O534" s="281"/>
      <c r="P534" s="281"/>
      <c r="Q534" s="281"/>
      <c r="R534" s="281"/>
      <c r="S534" s="281"/>
      <c r="T534" s="281"/>
      <c r="U534" s="281"/>
      <c r="V534" s="281"/>
      <c r="W534" s="281"/>
      <c r="X534" s="281"/>
      <c r="Y534" s="281"/>
      <c r="Z534" s="281"/>
      <c r="AA534" s="281"/>
      <c r="AB534" s="281"/>
      <c r="AC534" s="281"/>
      <c r="AD534" s="281"/>
      <c r="AE534" s="281"/>
      <c r="AF534" s="281"/>
      <c r="AG534" s="281"/>
      <c r="AH534" s="281"/>
      <c r="AI534" s="281"/>
    </row>
    <row r="535" ht="12.75" customHeight="1">
      <c r="A535" s="281"/>
      <c r="B535" s="281"/>
      <c r="C535" s="281"/>
      <c r="D535" s="281"/>
      <c r="E535" s="281"/>
      <c r="F535" s="281"/>
      <c r="G535" s="281"/>
      <c r="H535" s="281"/>
      <c r="I535" s="281"/>
      <c r="J535" s="281"/>
      <c r="K535" s="281"/>
      <c r="L535" s="281"/>
      <c r="M535" s="281"/>
      <c r="N535" s="281"/>
      <c r="O535" s="281"/>
      <c r="P535" s="281"/>
      <c r="Q535" s="281"/>
      <c r="R535" s="281"/>
      <c r="S535" s="281"/>
      <c r="T535" s="281"/>
      <c r="U535" s="281"/>
      <c r="V535" s="281"/>
      <c r="W535" s="281"/>
      <c r="X535" s="281"/>
      <c r="Y535" s="281"/>
      <c r="Z535" s="281"/>
      <c r="AA535" s="281"/>
      <c r="AB535" s="281"/>
      <c r="AC535" s="281"/>
      <c r="AD535" s="281"/>
      <c r="AE535" s="281"/>
      <c r="AF535" s="281"/>
      <c r="AG535" s="281"/>
      <c r="AH535" s="281"/>
      <c r="AI535" s="281"/>
    </row>
    <row r="536" ht="12.75" customHeight="1">
      <c r="A536" s="281"/>
      <c r="B536" s="281"/>
      <c r="C536" s="281"/>
      <c r="D536" s="281"/>
      <c r="E536" s="281"/>
      <c r="F536" s="281"/>
      <c r="G536" s="281"/>
      <c r="H536" s="281"/>
      <c r="I536" s="281"/>
      <c r="J536" s="281"/>
      <c r="K536" s="281"/>
      <c r="L536" s="281"/>
      <c r="M536" s="281"/>
      <c r="N536" s="281"/>
      <c r="O536" s="281"/>
      <c r="P536" s="281"/>
      <c r="Q536" s="281"/>
      <c r="R536" s="281"/>
      <c r="S536" s="281"/>
      <c r="T536" s="281"/>
      <c r="U536" s="281"/>
      <c r="V536" s="281"/>
      <c r="W536" s="281"/>
      <c r="X536" s="281"/>
      <c r="Y536" s="281"/>
      <c r="Z536" s="281"/>
      <c r="AA536" s="281"/>
      <c r="AB536" s="281"/>
      <c r="AC536" s="281"/>
      <c r="AD536" s="281"/>
      <c r="AE536" s="281"/>
      <c r="AF536" s="281"/>
      <c r="AG536" s="281"/>
      <c r="AH536" s="281"/>
      <c r="AI536" s="281"/>
    </row>
    <row r="537" ht="12.75" customHeight="1">
      <c r="A537" s="281"/>
      <c r="B537" s="281"/>
      <c r="C537" s="281"/>
      <c r="D537" s="281"/>
      <c r="E537" s="281"/>
      <c r="F537" s="281"/>
      <c r="G537" s="281"/>
      <c r="H537" s="281"/>
      <c r="I537" s="281"/>
      <c r="J537" s="281"/>
      <c r="K537" s="281"/>
      <c r="L537" s="281"/>
      <c r="M537" s="281"/>
      <c r="N537" s="281"/>
      <c r="O537" s="281"/>
      <c r="P537" s="281"/>
      <c r="Q537" s="281"/>
      <c r="R537" s="281"/>
      <c r="S537" s="281"/>
      <c r="T537" s="281"/>
      <c r="U537" s="281"/>
      <c r="V537" s="281"/>
      <c r="W537" s="281"/>
      <c r="X537" s="281"/>
      <c r="Y537" s="281"/>
      <c r="Z537" s="281"/>
      <c r="AA537" s="281"/>
      <c r="AB537" s="281"/>
      <c r="AC537" s="281"/>
      <c r="AD537" s="281"/>
      <c r="AE537" s="281"/>
      <c r="AF537" s="281"/>
      <c r="AG537" s="281"/>
      <c r="AH537" s="281"/>
      <c r="AI537" s="281"/>
    </row>
    <row r="538" ht="12.75" customHeight="1">
      <c r="A538" s="281"/>
      <c r="B538" s="281"/>
      <c r="C538" s="281"/>
      <c r="D538" s="281"/>
      <c r="E538" s="281"/>
      <c r="F538" s="281"/>
      <c r="G538" s="281"/>
      <c r="H538" s="281"/>
      <c r="I538" s="281"/>
      <c r="J538" s="281"/>
      <c r="K538" s="281"/>
      <c r="L538" s="281"/>
      <c r="M538" s="281"/>
      <c r="N538" s="281"/>
      <c r="O538" s="281"/>
      <c r="P538" s="281"/>
      <c r="Q538" s="281"/>
      <c r="R538" s="281"/>
      <c r="S538" s="281"/>
      <c r="T538" s="281"/>
      <c r="U538" s="281"/>
      <c r="V538" s="281"/>
      <c r="W538" s="281"/>
      <c r="X538" s="281"/>
      <c r="Y538" s="281"/>
      <c r="Z538" s="281"/>
      <c r="AA538" s="281"/>
      <c r="AB538" s="281"/>
      <c r="AC538" s="281"/>
      <c r="AD538" s="281"/>
      <c r="AE538" s="281"/>
      <c r="AF538" s="281"/>
      <c r="AG538" s="281"/>
      <c r="AH538" s="281"/>
      <c r="AI538" s="281"/>
    </row>
    <row r="539" ht="12.75" customHeight="1">
      <c r="A539" s="281"/>
      <c r="B539" s="281"/>
      <c r="C539" s="281"/>
      <c r="D539" s="281"/>
      <c r="E539" s="281"/>
      <c r="F539" s="281"/>
      <c r="G539" s="281"/>
      <c r="H539" s="281"/>
      <c r="I539" s="281"/>
      <c r="J539" s="281"/>
      <c r="K539" s="281"/>
      <c r="L539" s="281"/>
      <c r="M539" s="281"/>
      <c r="N539" s="281"/>
      <c r="O539" s="281"/>
      <c r="P539" s="281"/>
      <c r="Q539" s="281"/>
      <c r="R539" s="281"/>
      <c r="S539" s="281"/>
      <c r="T539" s="281"/>
      <c r="U539" s="281"/>
      <c r="V539" s="281"/>
      <c r="W539" s="281"/>
      <c r="X539" s="281"/>
      <c r="Y539" s="281"/>
      <c r="Z539" s="281"/>
      <c r="AA539" s="281"/>
      <c r="AB539" s="281"/>
      <c r="AC539" s="281"/>
      <c r="AD539" s="281"/>
      <c r="AE539" s="281"/>
      <c r="AF539" s="281"/>
      <c r="AG539" s="281"/>
      <c r="AH539" s="281"/>
      <c r="AI539" s="281"/>
    </row>
    <row r="540" ht="12.75" customHeight="1">
      <c r="A540" s="281"/>
      <c r="B540" s="281"/>
      <c r="C540" s="281"/>
      <c r="D540" s="281"/>
      <c r="E540" s="281"/>
      <c r="F540" s="281"/>
      <c r="G540" s="281"/>
      <c r="H540" s="281"/>
      <c r="I540" s="281"/>
      <c r="J540" s="281"/>
      <c r="K540" s="281"/>
      <c r="L540" s="281"/>
      <c r="M540" s="281"/>
      <c r="N540" s="281"/>
      <c r="O540" s="281"/>
      <c r="P540" s="281"/>
      <c r="Q540" s="281"/>
      <c r="R540" s="281"/>
      <c r="S540" s="281"/>
      <c r="T540" s="281"/>
      <c r="U540" s="281"/>
      <c r="V540" s="281"/>
      <c r="W540" s="281"/>
      <c r="X540" s="281"/>
      <c r="Y540" s="281"/>
      <c r="Z540" s="281"/>
      <c r="AA540" s="281"/>
      <c r="AB540" s="281"/>
      <c r="AC540" s="281"/>
      <c r="AD540" s="281"/>
      <c r="AE540" s="281"/>
      <c r="AF540" s="281"/>
      <c r="AG540" s="281"/>
      <c r="AH540" s="281"/>
      <c r="AI540" s="281"/>
    </row>
    <row r="541" ht="12.75" customHeight="1">
      <c r="A541" s="281"/>
      <c r="B541" s="281"/>
      <c r="C541" s="281"/>
      <c r="D541" s="281"/>
      <c r="E541" s="281"/>
      <c r="F541" s="281"/>
      <c r="G541" s="281"/>
      <c r="H541" s="281"/>
      <c r="I541" s="281"/>
      <c r="J541" s="281"/>
      <c r="K541" s="281"/>
      <c r="L541" s="281"/>
      <c r="M541" s="281"/>
      <c r="N541" s="281"/>
      <c r="O541" s="281"/>
      <c r="P541" s="281"/>
      <c r="Q541" s="281"/>
      <c r="R541" s="281"/>
      <c r="S541" s="281"/>
      <c r="T541" s="281"/>
      <c r="U541" s="281"/>
      <c r="V541" s="281"/>
      <c r="W541" s="281"/>
      <c r="X541" s="281"/>
      <c r="Y541" s="281"/>
      <c r="Z541" s="281"/>
      <c r="AA541" s="281"/>
      <c r="AB541" s="281"/>
      <c r="AC541" s="281"/>
      <c r="AD541" s="281"/>
      <c r="AE541" s="281"/>
      <c r="AF541" s="281"/>
      <c r="AG541" s="281"/>
      <c r="AH541" s="281"/>
      <c r="AI541" s="281"/>
    </row>
    <row r="542" ht="12.75" customHeight="1">
      <c r="A542" s="281"/>
      <c r="B542" s="281"/>
      <c r="C542" s="281"/>
      <c r="D542" s="281"/>
      <c r="E542" s="281"/>
      <c r="F542" s="281"/>
      <c r="G542" s="281"/>
      <c r="H542" s="281"/>
      <c r="I542" s="281"/>
      <c r="J542" s="281"/>
      <c r="K542" s="281"/>
      <c r="L542" s="281"/>
      <c r="M542" s="281"/>
      <c r="N542" s="281"/>
      <c r="O542" s="281"/>
      <c r="P542" s="281"/>
      <c r="Q542" s="281"/>
      <c r="R542" s="281"/>
      <c r="S542" s="281"/>
      <c r="T542" s="281"/>
      <c r="U542" s="281"/>
      <c r="V542" s="281"/>
      <c r="W542" s="281"/>
      <c r="X542" s="281"/>
      <c r="Y542" s="281"/>
      <c r="Z542" s="281"/>
      <c r="AA542" s="281"/>
      <c r="AB542" s="281"/>
      <c r="AC542" s="281"/>
      <c r="AD542" s="281"/>
      <c r="AE542" s="281"/>
      <c r="AF542" s="281"/>
      <c r="AG542" s="281"/>
      <c r="AH542" s="281"/>
      <c r="AI542" s="281"/>
    </row>
    <row r="543" ht="12.75" customHeight="1">
      <c r="A543" s="281"/>
      <c r="B543" s="281"/>
      <c r="C543" s="281"/>
      <c r="D543" s="281"/>
      <c r="E543" s="281"/>
      <c r="F543" s="281"/>
      <c r="G543" s="281"/>
      <c r="H543" s="281"/>
      <c r="I543" s="281"/>
      <c r="J543" s="281"/>
      <c r="K543" s="281"/>
      <c r="L543" s="281"/>
      <c r="M543" s="281"/>
      <c r="N543" s="281"/>
      <c r="O543" s="281"/>
      <c r="P543" s="281"/>
      <c r="Q543" s="281"/>
      <c r="R543" s="281"/>
      <c r="S543" s="281"/>
      <c r="T543" s="281"/>
      <c r="U543" s="281"/>
      <c r="V543" s="281"/>
      <c r="W543" s="281"/>
      <c r="X543" s="281"/>
      <c r="Y543" s="281"/>
      <c r="Z543" s="281"/>
      <c r="AA543" s="281"/>
      <c r="AB543" s="281"/>
      <c r="AC543" s="281"/>
      <c r="AD543" s="281"/>
      <c r="AE543" s="281"/>
      <c r="AF543" s="281"/>
      <c r="AG543" s="281"/>
      <c r="AH543" s="281"/>
      <c r="AI543" s="281"/>
    </row>
    <row r="544" ht="12.75" customHeight="1">
      <c r="A544" s="281"/>
      <c r="B544" s="281"/>
      <c r="C544" s="281"/>
      <c r="D544" s="281"/>
      <c r="E544" s="281"/>
      <c r="F544" s="281"/>
      <c r="G544" s="281"/>
      <c r="H544" s="281"/>
      <c r="I544" s="281"/>
      <c r="J544" s="281"/>
      <c r="K544" s="281"/>
      <c r="L544" s="281"/>
      <c r="M544" s="281"/>
      <c r="N544" s="281"/>
      <c r="O544" s="281"/>
      <c r="P544" s="281"/>
      <c r="Q544" s="281"/>
      <c r="R544" s="281"/>
      <c r="S544" s="281"/>
      <c r="T544" s="281"/>
      <c r="U544" s="281"/>
      <c r="V544" s="281"/>
      <c r="W544" s="281"/>
      <c r="X544" s="281"/>
      <c r="Y544" s="281"/>
      <c r="Z544" s="281"/>
      <c r="AA544" s="281"/>
      <c r="AB544" s="281"/>
      <c r="AC544" s="281"/>
      <c r="AD544" s="281"/>
      <c r="AE544" s="281"/>
      <c r="AF544" s="281"/>
      <c r="AG544" s="281"/>
      <c r="AH544" s="281"/>
      <c r="AI544" s="281"/>
    </row>
    <row r="545" ht="12.75" customHeight="1">
      <c r="A545" s="281"/>
      <c r="B545" s="281"/>
      <c r="C545" s="281"/>
      <c r="D545" s="281"/>
      <c r="E545" s="281"/>
      <c r="F545" s="281"/>
      <c r="G545" s="281"/>
      <c r="H545" s="281"/>
      <c r="I545" s="281"/>
      <c r="J545" s="281"/>
      <c r="K545" s="281"/>
      <c r="L545" s="281"/>
      <c r="M545" s="281"/>
      <c r="N545" s="281"/>
      <c r="O545" s="281"/>
      <c r="P545" s="281"/>
      <c r="Q545" s="281"/>
      <c r="R545" s="281"/>
      <c r="S545" s="281"/>
      <c r="T545" s="281"/>
      <c r="U545" s="281"/>
      <c r="V545" s="281"/>
      <c r="W545" s="281"/>
      <c r="X545" s="281"/>
      <c r="Y545" s="281"/>
      <c r="Z545" s="281"/>
      <c r="AA545" s="281"/>
      <c r="AB545" s="281"/>
      <c r="AC545" s="281"/>
      <c r="AD545" s="281"/>
      <c r="AE545" s="281"/>
      <c r="AF545" s="281"/>
      <c r="AG545" s="281"/>
      <c r="AH545" s="281"/>
      <c r="AI545" s="281"/>
    </row>
    <row r="546" ht="12.75" customHeight="1">
      <c r="A546" s="281"/>
      <c r="B546" s="281"/>
      <c r="C546" s="281"/>
      <c r="D546" s="281"/>
      <c r="E546" s="281"/>
      <c r="F546" s="281"/>
      <c r="G546" s="281"/>
      <c r="H546" s="281"/>
      <c r="I546" s="281"/>
      <c r="J546" s="281"/>
      <c r="K546" s="281"/>
      <c r="L546" s="281"/>
      <c r="M546" s="281"/>
      <c r="N546" s="281"/>
      <c r="O546" s="281"/>
      <c r="P546" s="281"/>
      <c r="Q546" s="281"/>
      <c r="R546" s="281"/>
      <c r="S546" s="281"/>
      <c r="T546" s="281"/>
      <c r="U546" s="281"/>
      <c r="V546" s="281"/>
      <c r="W546" s="281"/>
      <c r="X546" s="281"/>
      <c r="Y546" s="281"/>
      <c r="Z546" s="281"/>
      <c r="AA546" s="281"/>
      <c r="AB546" s="281"/>
      <c r="AC546" s="281"/>
      <c r="AD546" s="281"/>
      <c r="AE546" s="281"/>
      <c r="AF546" s="281"/>
      <c r="AG546" s="281"/>
      <c r="AH546" s="281"/>
      <c r="AI546" s="281"/>
    </row>
    <row r="547" ht="12.75" customHeight="1">
      <c r="A547" s="281"/>
      <c r="B547" s="281"/>
      <c r="C547" s="281"/>
      <c r="D547" s="281"/>
      <c r="E547" s="281"/>
      <c r="F547" s="281"/>
      <c r="G547" s="281"/>
      <c r="H547" s="281"/>
      <c r="I547" s="281"/>
      <c r="J547" s="281"/>
      <c r="K547" s="281"/>
      <c r="L547" s="281"/>
      <c r="M547" s="281"/>
      <c r="N547" s="281"/>
      <c r="O547" s="281"/>
      <c r="P547" s="281"/>
      <c r="Q547" s="281"/>
      <c r="R547" s="281"/>
      <c r="S547" s="281"/>
      <c r="T547" s="281"/>
      <c r="U547" s="281"/>
      <c r="V547" s="281"/>
      <c r="W547" s="281"/>
      <c r="X547" s="281"/>
      <c r="Y547" s="281"/>
      <c r="Z547" s="281"/>
      <c r="AA547" s="281"/>
      <c r="AB547" s="281"/>
      <c r="AC547" s="281"/>
      <c r="AD547" s="281"/>
      <c r="AE547" s="281"/>
      <c r="AF547" s="281"/>
      <c r="AG547" s="281"/>
      <c r="AH547" s="281"/>
      <c r="AI547" s="281"/>
    </row>
    <row r="548" ht="12.75" customHeight="1">
      <c r="A548" s="281"/>
      <c r="B548" s="281"/>
      <c r="C548" s="281"/>
      <c r="D548" s="281"/>
      <c r="E548" s="281"/>
      <c r="F548" s="281"/>
      <c r="G548" s="281"/>
      <c r="H548" s="281"/>
      <c r="I548" s="281"/>
      <c r="J548" s="281"/>
      <c r="K548" s="281"/>
      <c r="L548" s="281"/>
      <c r="M548" s="281"/>
      <c r="N548" s="281"/>
      <c r="O548" s="281"/>
      <c r="P548" s="281"/>
      <c r="Q548" s="281"/>
      <c r="R548" s="281"/>
      <c r="S548" s="281"/>
      <c r="T548" s="281"/>
      <c r="U548" s="281"/>
      <c r="V548" s="281"/>
      <c r="W548" s="281"/>
      <c r="X548" s="281"/>
      <c r="Y548" s="281"/>
      <c r="Z548" s="281"/>
      <c r="AA548" s="281"/>
      <c r="AB548" s="281"/>
      <c r="AC548" s="281"/>
      <c r="AD548" s="281"/>
      <c r="AE548" s="281"/>
      <c r="AF548" s="281"/>
      <c r="AG548" s="281"/>
      <c r="AH548" s="281"/>
      <c r="AI548" s="281"/>
    </row>
    <row r="549" ht="12.75" customHeight="1">
      <c r="A549" s="281"/>
      <c r="B549" s="281"/>
      <c r="C549" s="281"/>
      <c r="D549" s="281"/>
      <c r="E549" s="281"/>
      <c r="F549" s="281"/>
      <c r="G549" s="281"/>
      <c r="H549" s="281"/>
      <c r="I549" s="281"/>
      <c r="J549" s="281"/>
      <c r="K549" s="281"/>
      <c r="L549" s="281"/>
      <c r="M549" s="281"/>
      <c r="N549" s="281"/>
      <c r="O549" s="281"/>
      <c r="P549" s="281"/>
      <c r="Q549" s="281"/>
      <c r="R549" s="281"/>
      <c r="S549" s="281"/>
      <c r="T549" s="281"/>
      <c r="U549" s="281"/>
      <c r="V549" s="281"/>
      <c r="W549" s="281"/>
      <c r="X549" s="281"/>
      <c r="Y549" s="281"/>
      <c r="Z549" s="281"/>
      <c r="AA549" s="281"/>
      <c r="AB549" s="281"/>
      <c r="AC549" s="281"/>
      <c r="AD549" s="281"/>
      <c r="AE549" s="281"/>
      <c r="AF549" s="281"/>
      <c r="AG549" s="281"/>
      <c r="AH549" s="281"/>
      <c r="AI549" s="281"/>
    </row>
    <row r="550" ht="12.75" customHeight="1">
      <c r="A550" s="281"/>
      <c r="B550" s="281"/>
      <c r="C550" s="281"/>
      <c r="D550" s="281"/>
      <c r="E550" s="281"/>
      <c r="F550" s="281"/>
      <c r="G550" s="281"/>
      <c r="H550" s="281"/>
      <c r="I550" s="281"/>
      <c r="J550" s="281"/>
      <c r="K550" s="281"/>
      <c r="L550" s="281"/>
      <c r="M550" s="281"/>
      <c r="N550" s="281"/>
      <c r="O550" s="281"/>
      <c r="P550" s="281"/>
      <c r="Q550" s="281"/>
      <c r="R550" s="281"/>
      <c r="S550" s="281"/>
      <c r="T550" s="281"/>
      <c r="U550" s="281"/>
      <c r="V550" s="281"/>
      <c r="W550" s="281"/>
      <c r="X550" s="281"/>
      <c r="Y550" s="281"/>
      <c r="Z550" s="281"/>
      <c r="AA550" s="281"/>
      <c r="AB550" s="281"/>
      <c r="AC550" s="281"/>
      <c r="AD550" s="281"/>
      <c r="AE550" s="281"/>
      <c r="AF550" s="281"/>
      <c r="AG550" s="281"/>
      <c r="AH550" s="281"/>
      <c r="AI550" s="281"/>
    </row>
    <row r="551" ht="12.75" customHeight="1">
      <c r="A551" s="281"/>
      <c r="B551" s="281"/>
      <c r="C551" s="281"/>
      <c r="D551" s="281"/>
      <c r="E551" s="281"/>
      <c r="F551" s="281"/>
      <c r="G551" s="281"/>
      <c r="H551" s="281"/>
      <c r="I551" s="281"/>
      <c r="J551" s="281"/>
      <c r="K551" s="281"/>
      <c r="L551" s="281"/>
      <c r="M551" s="281"/>
      <c r="N551" s="281"/>
      <c r="O551" s="281"/>
      <c r="P551" s="281"/>
      <c r="Q551" s="281"/>
      <c r="R551" s="281"/>
      <c r="S551" s="281"/>
      <c r="T551" s="281"/>
      <c r="U551" s="281"/>
      <c r="V551" s="281"/>
      <c r="W551" s="281"/>
      <c r="X551" s="281"/>
      <c r="Y551" s="281"/>
      <c r="Z551" s="281"/>
      <c r="AA551" s="281"/>
      <c r="AB551" s="281"/>
      <c r="AC551" s="281"/>
      <c r="AD551" s="281"/>
      <c r="AE551" s="281"/>
      <c r="AF551" s="281"/>
      <c r="AG551" s="281"/>
      <c r="AH551" s="281"/>
      <c r="AI551" s="281"/>
    </row>
    <row r="552" ht="12.75" customHeight="1">
      <c r="A552" s="281"/>
      <c r="B552" s="281"/>
      <c r="C552" s="281"/>
      <c r="D552" s="281"/>
      <c r="E552" s="281"/>
      <c r="F552" s="281"/>
      <c r="G552" s="281"/>
      <c r="H552" s="281"/>
      <c r="I552" s="281"/>
      <c r="J552" s="281"/>
      <c r="K552" s="281"/>
      <c r="L552" s="281"/>
      <c r="M552" s="281"/>
      <c r="N552" s="281"/>
      <c r="O552" s="281"/>
      <c r="P552" s="281"/>
      <c r="Q552" s="281"/>
      <c r="R552" s="281"/>
      <c r="S552" s="281"/>
      <c r="T552" s="281"/>
      <c r="U552" s="281"/>
      <c r="V552" s="281"/>
      <c r="W552" s="281"/>
      <c r="X552" s="281"/>
      <c r="Y552" s="281"/>
      <c r="Z552" s="281"/>
      <c r="AA552" s="281"/>
      <c r="AB552" s="281"/>
      <c r="AC552" s="281"/>
      <c r="AD552" s="281"/>
      <c r="AE552" s="281"/>
      <c r="AF552" s="281"/>
      <c r="AG552" s="281"/>
      <c r="AH552" s="281"/>
      <c r="AI552" s="281"/>
    </row>
    <row r="553" ht="12.75" customHeight="1">
      <c r="A553" s="281"/>
      <c r="B553" s="281"/>
      <c r="C553" s="281"/>
      <c r="D553" s="281"/>
      <c r="E553" s="281"/>
      <c r="F553" s="281"/>
      <c r="G553" s="281"/>
      <c r="H553" s="281"/>
      <c r="I553" s="281"/>
      <c r="J553" s="281"/>
      <c r="K553" s="281"/>
      <c r="L553" s="281"/>
      <c r="M553" s="281"/>
      <c r="N553" s="281"/>
      <c r="O553" s="281"/>
      <c r="P553" s="281"/>
      <c r="Q553" s="281"/>
      <c r="R553" s="281"/>
      <c r="S553" s="281"/>
      <c r="T553" s="281"/>
      <c r="U553" s="281"/>
      <c r="V553" s="281"/>
      <c r="W553" s="281"/>
      <c r="X553" s="281"/>
      <c r="Y553" s="281"/>
      <c r="Z553" s="281"/>
      <c r="AA553" s="281"/>
      <c r="AB553" s="281"/>
      <c r="AC553" s="281"/>
      <c r="AD553" s="281"/>
      <c r="AE553" s="281"/>
      <c r="AF553" s="281"/>
      <c r="AG553" s="281"/>
      <c r="AH553" s="281"/>
      <c r="AI553" s="281"/>
    </row>
    <row r="554" ht="12.75" customHeight="1">
      <c r="A554" s="281"/>
      <c r="B554" s="281"/>
      <c r="C554" s="281"/>
      <c r="D554" s="281"/>
      <c r="E554" s="281"/>
      <c r="F554" s="281"/>
      <c r="G554" s="281"/>
      <c r="H554" s="281"/>
      <c r="I554" s="281"/>
      <c r="J554" s="281"/>
      <c r="K554" s="281"/>
      <c r="L554" s="281"/>
      <c r="M554" s="281"/>
      <c r="N554" s="281"/>
      <c r="O554" s="281"/>
      <c r="P554" s="281"/>
      <c r="Q554" s="281"/>
      <c r="R554" s="281"/>
      <c r="S554" s="281"/>
      <c r="T554" s="281"/>
      <c r="U554" s="281"/>
      <c r="V554" s="281"/>
      <c r="W554" s="281"/>
      <c r="X554" s="281"/>
      <c r="Y554" s="281"/>
      <c r="Z554" s="281"/>
      <c r="AA554" s="281"/>
      <c r="AB554" s="281"/>
      <c r="AC554" s="281"/>
      <c r="AD554" s="281"/>
      <c r="AE554" s="281"/>
      <c r="AF554" s="281"/>
      <c r="AG554" s="281"/>
      <c r="AH554" s="281"/>
      <c r="AI554" s="281"/>
    </row>
    <row r="555" ht="12.75" customHeight="1">
      <c r="A555" s="281"/>
      <c r="B555" s="281"/>
      <c r="C555" s="281"/>
      <c r="D555" s="281"/>
      <c r="E555" s="281"/>
      <c r="F555" s="281"/>
      <c r="G555" s="281"/>
      <c r="H555" s="281"/>
      <c r="I555" s="281"/>
      <c r="J555" s="281"/>
      <c r="K555" s="281"/>
      <c r="L555" s="281"/>
      <c r="M555" s="281"/>
      <c r="N555" s="281"/>
      <c r="O555" s="281"/>
      <c r="P555" s="281"/>
      <c r="Q555" s="281"/>
      <c r="R555" s="281"/>
      <c r="S555" s="281"/>
      <c r="T555" s="281"/>
      <c r="U555" s="281"/>
      <c r="V555" s="281"/>
      <c r="W555" s="281"/>
      <c r="X555" s="281"/>
      <c r="Y555" s="281"/>
      <c r="Z555" s="281"/>
      <c r="AA555" s="281"/>
      <c r="AB555" s="281"/>
      <c r="AC555" s="281"/>
      <c r="AD555" s="281"/>
      <c r="AE555" s="281"/>
      <c r="AF555" s="281"/>
      <c r="AG555" s="281"/>
      <c r="AH555" s="281"/>
      <c r="AI555" s="281"/>
    </row>
    <row r="556" ht="12.75" customHeight="1">
      <c r="A556" s="281"/>
      <c r="B556" s="281"/>
      <c r="C556" s="281"/>
      <c r="D556" s="281"/>
      <c r="E556" s="281"/>
      <c r="F556" s="281"/>
      <c r="G556" s="281"/>
      <c r="H556" s="281"/>
      <c r="I556" s="281"/>
      <c r="J556" s="281"/>
      <c r="K556" s="281"/>
      <c r="L556" s="281"/>
      <c r="M556" s="281"/>
      <c r="N556" s="281"/>
      <c r="O556" s="281"/>
      <c r="P556" s="281"/>
      <c r="Q556" s="281"/>
      <c r="R556" s="281"/>
      <c r="S556" s="281"/>
      <c r="T556" s="281"/>
      <c r="U556" s="281"/>
      <c r="V556" s="281"/>
      <c r="W556" s="281"/>
      <c r="X556" s="281"/>
      <c r="Y556" s="281"/>
      <c r="Z556" s="281"/>
      <c r="AA556" s="281"/>
      <c r="AB556" s="281"/>
      <c r="AC556" s="281"/>
      <c r="AD556" s="281"/>
      <c r="AE556" s="281"/>
      <c r="AF556" s="281"/>
      <c r="AG556" s="281"/>
      <c r="AH556" s="281"/>
      <c r="AI556" s="281"/>
    </row>
    <row r="557" ht="12.75" customHeight="1">
      <c r="A557" s="281"/>
      <c r="B557" s="281"/>
      <c r="C557" s="281"/>
      <c r="D557" s="281"/>
      <c r="E557" s="281"/>
      <c r="F557" s="281"/>
      <c r="G557" s="281"/>
      <c r="H557" s="281"/>
      <c r="I557" s="281"/>
      <c r="J557" s="281"/>
      <c r="K557" s="281"/>
      <c r="L557" s="281"/>
      <c r="M557" s="281"/>
      <c r="N557" s="281"/>
      <c r="O557" s="281"/>
      <c r="P557" s="281"/>
      <c r="Q557" s="281"/>
      <c r="R557" s="281"/>
      <c r="S557" s="281"/>
      <c r="T557" s="281"/>
      <c r="U557" s="281"/>
      <c r="V557" s="281"/>
      <c r="W557" s="281"/>
      <c r="X557" s="281"/>
      <c r="Y557" s="281"/>
      <c r="Z557" s="281"/>
      <c r="AA557" s="281"/>
      <c r="AB557" s="281"/>
      <c r="AC557" s="281"/>
      <c r="AD557" s="281"/>
      <c r="AE557" s="281"/>
      <c r="AF557" s="281"/>
      <c r="AG557" s="281"/>
      <c r="AH557" s="281"/>
      <c r="AI557" s="281"/>
    </row>
    <row r="558" ht="12.75" customHeight="1">
      <c r="A558" s="281"/>
      <c r="B558" s="281"/>
      <c r="C558" s="281"/>
      <c r="D558" s="281"/>
      <c r="E558" s="281"/>
      <c r="F558" s="281"/>
      <c r="G558" s="281"/>
      <c r="H558" s="281"/>
      <c r="I558" s="281"/>
      <c r="J558" s="281"/>
      <c r="K558" s="281"/>
      <c r="L558" s="281"/>
      <c r="M558" s="281"/>
      <c r="N558" s="281"/>
      <c r="O558" s="281"/>
      <c r="P558" s="281"/>
      <c r="Q558" s="281"/>
      <c r="R558" s="281"/>
      <c r="S558" s="281"/>
      <c r="T558" s="281"/>
      <c r="U558" s="281"/>
      <c r="V558" s="281"/>
      <c r="W558" s="281"/>
      <c r="X558" s="281"/>
      <c r="Y558" s="281"/>
      <c r="Z558" s="281"/>
      <c r="AA558" s="281"/>
      <c r="AB558" s="281"/>
      <c r="AC558" s="281"/>
      <c r="AD558" s="281"/>
      <c r="AE558" s="281"/>
      <c r="AF558" s="281"/>
      <c r="AG558" s="281"/>
      <c r="AH558" s="281"/>
      <c r="AI558" s="281"/>
    </row>
    <row r="559" ht="12.75" customHeight="1">
      <c r="A559" s="281"/>
      <c r="B559" s="281"/>
      <c r="C559" s="281"/>
      <c r="D559" s="281"/>
      <c r="E559" s="281"/>
      <c r="F559" s="281"/>
      <c r="G559" s="281"/>
      <c r="H559" s="281"/>
      <c r="I559" s="281"/>
      <c r="J559" s="281"/>
      <c r="K559" s="281"/>
      <c r="L559" s="281"/>
      <c r="M559" s="281"/>
      <c r="N559" s="281"/>
      <c r="O559" s="281"/>
      <c r="P559" s="281"/>
      <c r="Q559" s="281"/>
      <c r="R559" s="281"/>
      <c r="S559" s="281"/>
      <c r="T559" s="281"/>
      <c r="U559" s="281"/>
      <c r="V559" s="281"/>
      <c r="W559" s="281"/>
      <c r="X559" s="281"/>
      <c r="Y559" s="281"/>
      <c r="Z559" s="281"/>
      <c r="AA559" s="281"/>
      <c r="AB559" s="281"/>
      <c r="AC559" s="281"/>
      <c r="AD559" s="281"/>
      <c r="AE559" s="281"/>
      <c r="AF559" s="281"/>
      <c r="AG559" s="281"/>
      <c r="AH559" s="281"/>
      <c r="AI559" s="281"/>
    </row>
    <row r="560" ht="12.75" customHeight="1">
      <c r="A560" s="281"/>
      <c r="B560" s="281"/>
      <c r="C560" s="281"/>
      <c r="D560" s="281"/>
      <c r="E560" s="281"/>
      <c r="F560" s="281"/>
      <c r="G560" s="281"/>
      <c r="H560" s="281"/>
      <c r="I560" s="281"/>
      <c r="J560" s="281"/>
      <c r="K560" s="281"/>
      <c r="L560" s="281"/>
      <c r="M560" s="281"/>
      <c r="N560" s="281"/>
      <c r="O560" s="281"/>
      <c r="P560" s="281"/>
      <c r="Q560" s="281"/>
      <c r="R560" s="281"/>
      <c r="S560" s="281"/>
      <c r="T560" s="281"/>
      <c r="U560" s="281"/>
      <c r="V560" s="281"/>
      <c r="W560" s="281"/>
      <c r="X560" s="281"/>
      <c r="Y560" s="281"/>
      <c r="Z560" s="281"/>
      <c r="AA560" s="281"/>
      <c r="AB560" s="281"/>
      <c r="AC560" s="281"/>
      <c r="AD560" s="281"/>
      <c r="AE560" s="281"/>
      <c r="AF560" s="281"/>
      <c r="AG560" s="281"/>
      <c r="AH560" s="281"/>
      <c r="AI560" s="281"/>
    </row>
    <row r="561" ht="12.75" customHeight="1">
      <c r="A561" s="281"/>
      <c r="B561" s="281"/>
      <c r="C561" s="281"/>
      <c r="D561" s="281"/>
      <c r="E561" s="281"/>
      <c r="F561" s="281"/>
      <c r="G561" s="281"/>
      <c r="H561" s="281"/>
      <c r="I561" s="281"/>
      <c r="J561" s="281"/>
      <c r="K561" s="281"/>
      <c r="L561" s="281"/>
      <c r="M561" s="281"/>
      <c r="N561" s="281"/>
      <c r="O561" s="281"/>
      <c r="P561" s="281"/>
      <c r="Q561" s="281"/>
      <c r="R561" s="281"/>
      <c r="S561" s="281"/>
      <c r="T561" s="281"/>
      <c r="U561" s="281"/>
      <c r="V561" s="281"/>
      <c r="W561" s="281"/>
      <c r="X561" s="281"/>
      <c r="Y561" s="281"/>
      <c r="Z561" s="281"/>
      <c r="AA561" s="281"/>
      <c r="AB561" s="281"/>
      <c r="AC561" s="281"/>
      <c r="AD561" s="281"/>
      <c r="AE561" s="281"/>
      <c r="AF561" s="281"/>
      <c r="AG561" s="281"/>
      <c r="AH561" s="281"/>
      <c r="AI561" s="281"/>
    </row>
    <row r="562" ht="12.75" customHeight="1">
      <c r="A562" s="281"/>
      <c r="B562" s="281"/>
      <c r="C562" s="281"/>
      <c r="D562" s="281"/>
      <c r="E562" s="281"/>
      <c r="F562" s="281"/>
      <c r="G562" s="281"/>
      <c r="H562" s="281"/>
      <c r="I562" s="281"/>
      <c r="J562" s="281"/>
      <c r="K562" s="281"/>
      <c r="L562" s="281"/>
      <c r="M562" s="281"/>
      <c r="N562" s="281"/>
      <c r="O562" s="281"/>
      <c r="P562" s="281"/>
      <c r="Q562" s="281"/>
      <c r="R562" s="281"/>
      <c r="S562" s="281"/>
      <c r="T562" s="281"/>
      <c r="U562" s="281"/>
      <c r="V562" s="281"/>
      <c r="W562" s="281"/>
      <c r="X562" s="281"/>
      <c r="Y562" s="281"/>
      <c r="Z562" s="281"/>
      <c r="AA562" s="281"/>
      <c r="AB562" s="281"/>
      <c r="AC562" s="281"/>
      <c r="AD562" s="281"/>
      <c r="AE562" s="281"/>
      <c r="AF562" s="281"/>
      <c r="AG562" s="281"/>
      <c r="AH562" s="281"/>
      <c r="AI562" s="281"/>
    </row>
    <row r="563" ht="12.75" customHeight="1">
      <c r="A563" s="281"/>
      <c r="B563" s="281"/>
      <c r="C563" s="281"/>
      <c r="D563" s="281"/>
      <c r="E563" s="281"/>
      <c r="F563" s="281"/>
      <c r="G563" s="281"/>
      <c r="H563" s="281"/>
      <c r="I563" s="281"/>
      <c r="J563" s="281"/>
      <c r="K563" s="281"/>
      <c r="L563" s="281"/>
      <c r="M563" s="281"/>
      <c r="N563" s="281"/>
      <c r="O563" s="281"/>
      <c r="P563" s="281"/>
      <c r="Q563" s="281"/>
      <c r="R563" s="281"/>
      <c r="S563" s="281"/>
      <c r="T563" s="281"/>
      <c r="U563" s="281"/>
      <c r="V563" s="281"/>
      <c r="W563" s="281"/>
      <c r="X563" s="281"/>
      <c r="Y563" s="281"/>
      <c r="Z563" s="281"/>
      <c r="AA563" s="281"/>
      <c r="AB563" s="281"/>
      <c r="AC563" s="281"/>
      <c r="AD563" s="281"/>
      <c r="AE563" s="281"/>
      <c r="AF563" s="281"/>
      <c r="AG563" s="281"/>
      <c r="AH563" s="281"/>
      <c r="AI563" s="281"/>
    </row>
    <row r="564" ht="12.75" customHeight="1">
      <c r="A564" s="281"/>
      <c r="B564" s="281"/>
      <c r="C564" s="281"/>
      <c r="D564" s="281"/>
      <c r="E564" s="281"/>
      <c r="F564" s="281"/>
      <c r="G564" s="281"/>
      <c r="H564" s="281"/>
      <c r="I564" s="281"/>
      <c r="J564" s="281"/>
      <c r="K564" s="281"/>
      <c r="L564" s="281"/>
      <c r="M564" s="281"/>
      <c r="N564" s="281"/>
      <c r="O564" s="281"/>
      <c r="P564" s="281"/>
      <c r="Q564" s="281"/>
      <c r="R564" s="281"/>
      <c r="S564" s="281"/>
      <c r="T564" s="281"/>
      <c r="U564" s="281"/>
      <c r="V564" s="281"/>
      <c r="W564" s="281"/>
      <c r="X564" s="281"/>
      <c r="Y564" s="281"/>
      <c r="Z564" s="281"/>
      <c r="AA564" s="281"/>
      <c r="AB564" s="281"/>
      <c r="AC564" s="281"/>
      <c r="AD564" s="281"/>
      <c r="AE564" s="281"/>
      <c r="AF564" s="281"/>
      <c r="AG564" s="281"/>
      <c r="AH564" s="281"/>
      <c r="AI564" s="281"/>
    </row>
    <row r="565" ht="12.75" customHeight="1">
      <c r="A565" s="281"/>
      <c r="B565" s="281"/>
      <c r="C565" s="281"/>
      <c r="D565" s="281"/>
      <c r="E565" s="281"/>
      <c r="F565" s="281"/>
      <c r="G565" s="281"/>
      <c r="H565" s="281"/>
      <c r="I565" s="281"/>
      <c r="J565" s="281"/>
      <c r="K565" s="281"/>
      <c r="L565" s="281"/>
      <c r="M565" s="281"/>
      <c r="N565" s="281"/>
      <c r="O565" s="281"/>
      <c r="P565" s="281"/>
      <c r="Q565" s="281"/>
      <c r="R565" s="281"/>
      <c r="S565" s="281"/>
      <c r="T565" s="281"/>
      <c r="U565" s="281"/>
      <c r="V565" s="281"/>
      <c r="W565" s="281"/>
      <c r="X565" s="281"/>
      <c r="Y565" s="281"/>
      <c r="Z565" s="281"/>
      <c r="AA565" s="281"/>
      <c r="AB565" s="281"/>
      <c r="AC565" s="281"/>
      <c r="AD565" s="281"/>
      <c r="AE565" s="281"/>
      <c r="AF565" s="281"/>
      <c r="AG565" s="281"/>
      <c r="AH565" s="281"/>
      <c r="AI565" s="281"/>
    </row>
    <row r="566" ht="12.75" customHeight="1">
      <c r="A566" s="281"/>
      <c r="B566" s="281"/>
      <c r="C566" s="281"/>
      <c r="D566" s="281"/>
      <c r="E566" s="281"/>
      <c r="F566" s="281"/>
      <c r="G566" s="281"/>
      <c r="H566" s="281"/>
      <c r="I566" s="281"/>
      <c r="J566" s="281"/>
      <c r="K566" s="281"/>
      <c r="L566" s="281"/>
      <c r="M566" s="281"/>
      <c r="N566" s="281"/>
      <c r="O566" s="281"/>
      <c r="P566" s="281"/>
      <c r="Q566" s="281"/>
      <c r="R566" s="281"/>
      <c r="S566" s="281"/>
      <c r="T566" s="281"/>
      <c r="U566" s="281"/>
      <c r="V566" s="281"/>
      <c r="W566" s="281"/>
      <c r="X566" s="281"/>
      <c r="Y566" s="281"/>
      <c r="Z566" s="281"/>
      <c r="AA566" s="281"/>
      <c r="AB566" s="281"/>
      <c r="AC566" s="281"/>
      <c r="AD566" s="281"/>
      <c r="AE566" s="281"/>
      <c r="AF566" s="281"/>
      <c r="AG566" s="281"/>
      <c r="AH566" s="281"/>
      <c r="AI566" s="281"/>
    </row>
    <row r="567" ht="12.75" customHeight="1">
      <c r="A567" s="281"/>
      <c r="B567" s="281"/>
      <c r="C567" s="281"/>
      <c r="D567" s="281"/>
      <c r="E567" s="281"/>
      <c r="F567" s="281"/>
      <c r="G567" s="281"/>
      <c r="H567" s="281"/>
      <c r="I567" s="281"/>
      <c r="J567" s="281"/>
      <c r="K567" s="281"/>
      <c r="L567" s="281"/>
      <c r="M567" s="281"/>
      <c r="N567" s="281"/>
      <c r="O567" s="281"/>
      <c r="P567" s="281"/>
      <c r="Q567" s="281"/>
      <c r="R567" s="281"/>
      <c r="S567" s="281"/>
      <c r="T567" s="281"/>
      <c r="U567" s="281"/>
      <c r="V567" s="281"/>
      <c r="W567" s="281"/>
      <c r="X567" s="281"/>
      <c r="Y567" s="281"/>
      <c r="Z567" s="281"/>
      <c r="AA567" s="281"/>
      <c r="AB567" s="281"/>
      <c r="AC567" s="281"/>
      <c r="AD567" s="281"/>
      <c r="AE567" s="281"/>
      <c r="AF567" s="281"/>
      <c r="AG567" s="281"/>
      <c r="AH567" s="281"/>
      <c r="AI567" s="281"/>
    </row>
    <row r="568" ht="12.75" customHeight="1">
      <c r="A568" s="281"/>
      <c r="B568" s="281"/>
      <c r="C568" s="281"/>
      <c r="D568" s="281"/>
      <c r="E568" s="281"/>
      <c r="F568" s="281"/>
      <c r="G568" s="281"/>
      <c r="H568" s="281"/>
      <c r="I568" s="281"/>
      <c r="J568" s="281"/>
      <c r="K568" s="281"/>
      <c r="L568" s="281"/>
      <c r="M568" s="281"/>
      <c r="N568" s="281"/>
      <c r="O568" s="281"/>
      <c r="P568" s="281"/>
      <c r="Q568" s="281"/>
      <c r="R568" s="281"/>
      <c r="S568" s="281"/>
      <c r="T568" s="281"/>
      <c r="U568" s="281"/>
      <c r="V568" s="281"/>
      <c r="W568" s="281"/>
      <c r="X568" s="281"/>
      <c r="Y568" s="281"/>
      <c r="Z568" s="281"/>
      <c r="AA568" s="281"/>
      <c r="AB568" s="281"/>
      <c r="AC568" s="281"/>
      <c r="AD568" s="281"/>
      <c r="AE568" s="281"/>
      <c r="AF568" s="281"/>
      <c r="AG568" s="281"/>
      <c r="AH568" s="281"/>
      <c r="AI568" s="281"/>
    </row>
    <row r="569" ht="12.75" customHeight="1">
      <c r="A569" s="281"/>
      <c r="B569" s="281"/>
      <c r="C569" s="281"/>
      <c r="D569" s="281"/>
      <c r="E569" s="281"/>
      <c r="F569" s="281"/>
      <c r="G569" s="281"/>
      <c r="H569" s="281"/>
      <c r="I569" s="281"/>
      <c r="J569" s="281"/>
      <c r="K569" s="281"/>
      <c r="L569" s="281"/>
      <c r="M569" s="281"/>
      <c r="N569" s="281"/>
      <c r="O569" s="281"/>
      <c r="P569" s="281"/>
      <c r="Q569" s="281"/>
      <c r="R569" s="281"/>
      <c r="S569" s="281"/>
      <c r="T569" s="281"/>
      <c r="U569" s="281"/>
      <c r="V569" s="281"/>
      <c r="W569" s="281"/>
      <c r="X569" s="281"/>
      <c r="Y569" s="281"/>
      <c r="Z569" s="281"/>
      <c r="AA569" s="281"/>
      <c r="AB569" s="281"/>
      <c r="AC569" s="281"/>
      <c r="AD569" s="281"/>
      <c r="AE569" s="281"/>
      <c r="AF569" s="281"/>
      <c r="AG569" s="281"/>
      <c r="AH569" s="281"/>
      <c r="AI569" s="281"/>
    </row>
    <row r="570" ht="12.75" customHeight="1">
      <c r="A570" s="281"/>
      <c r="B570" s="281"/>
      <c r="C570" s="281"/>
      <c r="D570" s="281"/>
      <c r="E570" s="281"/>
      <c r="F570" s="281"/>
      <c r="G570" s="281"/>
      <c r="H570" s="281"/>
      <c r="I570" s="281"/>
      <c r="J570" s="281"/>
      <c r="K570" s="281"/>
      <c r="L570" s="281"/>
      <c r="M570" s="281"/>
      <c r="N570" s="281"/>
      <c r="O570" s="281"/>
      <c r="P570" s="281"/>
      <c r="Q570" s="281"/>
      <c r="R570" s="281"/>
      <c r="S570" s="281"/>
      <c r="T570" s="281"/>
      <c r="U570" s="281"/>
      <c r="V570" s="281"/>
      <c r="W570" s="281"/>
      <c r="X570" s="281"/>
      <c r="Y570" s="281"/>
      <c r="Z570" s="281"/>
      <c r="AA570" s="281"/>
      <c r="AB570" s="281"/>
      <c r="AC570" s="281"/>
      <c r="AD570" s="281"/>
      <c r="AE570" s="281"/>
      <c r="AF570" s="281"/>
      <c r="AG570" s="281"/>
      <c r="AH570" s="281"/>
      <c r="AI570" s="281"/>
    </row>
    <row r="571" ht="12.75" customHeight="1">
      <c r="A571" s="281"/>
      <c r="B571" s="281"/>
      <c r="C571" s="281"/>
      <c r="D571" s="281"/>
      <c r="E571" s="281"/>
      <c r="F571" s="281"/>
      <c r="G571" s="281"/>
      <c r="H571" s="281"/>
      <c r="I571" s="281"/>
      <c r="J571" s="281"/>
      <c r="K571" s="281"/>
      <c r="L571" s="281"/>
      <c r="M571" s="281"/>
      <c r="N571" s="281"/>
      <c r="O571" s="281"/>
      <c r="P571" s="281"/>
      <c r="Q571" s="281"/>
      <c r="R571" s="281"/>
      <c r="S571" s="281"/>
      <c r="T571" s="281"/>
      <c r="U571" s="281"/>
      <c r="V571" s="281"/>
      <c r="W571" s="281"/>
      <c r="X571" s="281"/>
      <c r="Y571" s="281"/>
      <c r="Z571" s="281"/>
      <c r="AA571" s="281"/>
      <c r="AB571" s="281"/>
      <c r="AC571" s="281"/>
      <c r="AD571" s="281"/>
      <c r="AE571" s="281"/>
      <c r="AF571" s="281"/>
      <c r="AG571" s="281"/>
      <c r="AH571" s="281"/>
      <c r="AI571" s="281"/>
    </row>
    <row r="572" ht="12.75" customHeight="1">
      <c r="A572" s="281"/>
      <c r="B572" s="281"/>
      <c r="C572" s="281"/>
      <c r="D572" s="281"/>
      <c r="E572" s="281"/>
      <c r="F572" s="281"/>
      <c r="G572" s="281"/>
      <c r="H572" s="281"/>
      <c r="I572" s="281"/>
      <c r="J572" s="281"/>
      <c r="K572" s="281"/>
      <c r="L572" s="281"/>
      <c r="M572" s="281"/>
      <c r="N572" s="281"/>
      <c r="O572" s="281"/>
      <c r="P572" s="281"/>
      <c r="Q572" s="281"/>
      <c r="R572" s="281"/>
      <c r="S572" s="281"/>
      <c r="T572" s="281"/>
      <c r="U572" s="281"/>
      <c r="V572" s="281"/>
      <c r="W572" s="281"/>
      <c r="X572" s="281"/>
      <c r="Y572" s="281"/>
      <c r="Z572" s="281"/>
      <c r="AA572" s="281"/>
      <c r="AB572" s="281"/>
      <c r="AC572" s="281"/>
      <c r="AD572" s="281"/>
      <c r="AE572" s="281"/>
      <c r="AF572" s="281"/>
      <c r="AG572" s="281"/>
      <c r="AH572" s="281"/>
      <c r="AI572" s="281"/>
    </row>
    <row r="573" ht="12.75" customHeight="1">
      <c r="A573" s="281"/>
      <c r="B573" s="281"/>
      <c r="C573" s="281"/>
      <c r="D573" s="281"/>
      <c r="E573" s="281"/>
      <c r="F573" s="281"/>
      <c r="G573" s="281"/>
      <c r="H573" s="281"/>
      <c r="I573" s="281"/>
      <c r="J573" s="281"/>
      <c r="K573" s="281"/>
      <c r="L573" s="281"/>
      <c r="M573" s="281"/>
      <c r="N573" s="281"/>
      <c r="O573" s="281"/>
      <c r="P573" s="281"/>
      <c r="Q573" s="281"/>
      <c r="R573" s="281"/>
      <c r="S573" s="281"/>
      <c r="T573" s="281"/>
      <c r="U573" s="281"/>
      <c r="V573" s="281"/>
      <c r="W573" s="281"/>
      <c r="X573" s="281"/>
      <c r="Y573" s="281"/>
      <c r="Z573" s="281"/>
      <c r="AA573" s="281"/>
      <c r="AB573" s="281"/>
      <c r="AC573" s="281"/>
      <c r="AD573" s="281"/>
      <c r="AE573" s="281"/>
      <c r="AF573" s="281"/>
      <c r="AG573" s="281"/>
      <c r="AH573" s="281"/>
      <c r="AI573" s="281"/>
    </row>
    <row r="574" ht="12.75" customHeight="1">
      <c r="A574" s="281"/>
      <c r="B574" s="281"/>
      <c r="C574" s="281"/>
      <c r="D574" s="281"/>
      <c r="E574" s="281"/>
      <c r="F574" s="281"/>
      <c r="G574" s="281"/>
      <c r="H574" s="281"/>
      <c r="I574" s="281"/>
      <c r="J574" s="281"/>
      <c r="K574" s="281"/>
      <c r="L574" s="281"/>
      <c r="M574" s="281"/>
      <c r="N574" s="281"/>
      <c r="O574" s="281"/>
      <c r="P574" s="281"/>
      <c r="Q574" s="281"/>
      <c r="R574" s="281"/>
      <c r="S574" s="281"/>
      <c r="T574" s="281"/>
      <c r="U574" s="281"/>
      <c r="V574" s="281"/>
      <c r="W574" s="281"/>
      <c r="X574" s="281"/>
      <c r="Y574" s="281"/>
      <c r="Z574" s="281"/>
      <c r="AA574" s="281"/>
      <c r="AB574" s="281"/>
      <c r="AC574" s="281"/>
      <c r="AD574" s="281"/>
      <c r="AE574" s="281"/>
      <c r="AF574" s="281"/>
      <c r="AG574" s="281"/>
      <c r="AH574" s="281"/>
      <c r="AI574" s="281"/>
    </row>
    <row r="575" ht="12.75" customHeight="1">
      <c r="A575" s="281"/>
      <c r="B575" s="281"/>
      <c r="C575" s="281"/>
      <c r="D575" s="281"/>
      <c r="E575" s="281"/>
      <c r="F575" s="281"/>
      <c r="G575" s="281"/>
      <c r="H575" s="281"/>
      <c r="I575" s="281"/>
      <c r="J575" s="281"/>
      <c r="K575" s="281"/>
      <c r="L575" s="281"/>
      <c r="M575" s="281"/>
      <c r="N575" s="281"/>
      <c r="O575" s="281"/>
      <c r="P575" s="281"/>
      <c r="Q575" s="281"/>
      <c r="R575" s="281"/>
      <c r="S575" s="281"/>
      <c r="T575" s="281"/>
      <c r="U575" s="281"/>
      <c r="V575" s="281"/>
      <c r="W575" s="281"/>
      <c r="X575" s="281"/>
      <c r="Y575" s="281"/>
      <c r="Z575" s="281"/>
      <c r="AA575" s="281"/>
      <c r="AB575" s="281"/>
      <c r="AC575" s="281"/>
      <c r="AD575" s="281"/>
      <c r="AE575" s="281"/>
      <c r="AF575" s="281"/>
      <c r="AG575" s="281"/>
      <c r="AH575" s="281"/>
      <c r="AI575" s="281"/>
    </row>
    <row r="576" ht="12.75" customHeight="1">
      <c r="A576" s="281"/>
      <c r="B576" s="281"/>
      <c r="C576" s="281"/>
      <c r="D576" s="281"/>
      <c r="E576" s="281"/>
      <c r="F576" s="281"/>
      <c r="G576" s="281"/>
      <c r="H576" s="281"/>
      <c r="I576" s="281"/>
      <c r="J576" s="281"/>
      <c r="K576" s="281"/>
      <c r="L576" s="281"/>
      <c r="M576" s="281"/>
      <c r="N576" s="281"/>
      <c r="O576" s="281"/>
      <c r="P576" s="281"/>
      <c r="Q576" s="281"/>
      <c r="R576" s="281"/>
      <c r="S576" s="281"/>
      <c r="T576" s="281"/>
      <c r="U576" s="281"/>
      <c r="V576" s="281"/>
      <c r="W576" s="281"/>
      <c r="X576" s="281"/>
      <c r="Y576" s="281"/>
      <c r="Z576" s="281"/>
      <c r="AA576" s="281"/>
      <c r="AB576" s="281"/>
      <c r="AC576" s="281"/>
      <c r="AD576" s="281"/>
      <c r="AE576" s="281"/>
      <c r="AF576" s="281"/>
      <c r="AG576" s="281"/>
      <c r="AH576" s="281"/>
      <c r="AI576" s="281"/>
    </row>
    <row r="577" ht="12.75" customHeight="1">
      <c r="A577" s="281"/>
      <c r="B577" s="281"/>
      <c r="C577" s="281"/>
      <c r="D577" s="281"/>
      <c r="E577" s="281"/>
      <c r="F577" s="281"/>
      <c r="G577" s="281"/>
      <c r="H577" s="281"/>
      <c r="I577" s="281"/>
      <c r="J577" s="281"/>
      <c r="K577" s="281"/>
      <c r="L577" s="281"/>
      <c r="M577" s="281"/>
      <c r="N577" s="281"/>
      <c r="O577" s="281"/>
      <c r="P577" s="281"/>
      <c r="Q577" s="281"/>
      <c r="R577" s="281"/>
      <c r="S577" s="281"/>
      <c r="T577" s="281"/>
      <c r="U577" s="281"/>
      <c r="V577" s="281"/>
      <c r="W577" s="281"/>
      <c r="X577" s="281"/>
      <c r="Y577" s="281"/>
      <c r="Z577" s="281"/>
      <c r="AA577" s="281"/>
      <c r="AB577" s="281"/>
      <c r="AC577" s="281"/>
      <c r="AD577" s="281"/>
      <c r="AE577" s="281"/>
      <c r="AF577" s="281"/>
      <c r="AG577" s="281"/>
      <c r="AH577" s="281"/>
      <c r="AI577" s="281"/>
    </row>
    <row r="578" ht="12.75" customHeight="1">
      <c r="A578" s="281"/>
      <c r="B578" s="281"/>
      <c r="C578" s="281"/>
      <c r="D578" s="281"/>
      <c r="E578" s="281"/>
      <c r="F578" s="281"/>
      <c r="G578" s="281"/>
      <c r="H578" s="281"/>
      <c r="I578" s="281"/>
      <c r="J578" s="281"/>
      <c r="K578" s="281"/>
      <c r="L578" s="281"/>
      <c r="M578" s="281"/>
      <c r="N578" s="281"/>
      <c r="O578" s="281"/>
      <c r="P578" s="281"/>
      <c r="Q578" s="281"/>
      <c r="R578" s="281"/>
      <c r="S578" s="281"/>
      <c r="T578" s="281"/>
      <c r="U578" s="281"/>
      <c r="V578" s="281"/>
      <c r="W578" s="281"/>
      <c r="X578" s="281"/>
      <c r="Y578" s="281"/>
      <c r="Z578" s="281"/>
      <c r="AA578" s="281"/>
      <c r="AB578" s="281"/>
      <c r="AC578" s="281"/>
      <c r="AD578" s="281"/>
      <c r="AE578" s="281"/>
      <c r="AF578" s="281"/>
      <c r="AG578" s="281"/>
      <c r="AH578" s="281"/>
      <c r="AI578" s="281"/>
    </row>
    <row r="579" ht="12.75" customHeight="1">
      <c r="A579" s="281"/>
      <c r="B579" s="281"/>
      <c r="C579" s="281"/>
      <c r="D579" s="281"/>
      <c r="E579" s="281"/>
      <c r="F579" s="281"/>
      <c r="G579" s="281"/>
      <c r="H579" s="281"/>
      <c r="I579" s="281"/>
      <c r="J579" s="281"/>
      <c r="K579" s="281"/>
      <c r="L579" s="281"/>
      <c r="M579" s="281"/>
      <c r="N579" s="281"/>
      <c r="O579" s="281"/>
      <c r="P579" s="281"/>
      <c r="Q579" s="281"/>
      <c r="R579" s="281"/>
      <c r="S579" s="281"/>
      <c r="T579" s="281"/>
      <c r="U579" s="281"/>
      <c r="V579" s="281"/>
      <c r="W579" s="281"/>
      <c r="X579" s="281"/>
      <c r="Y579" s="281"/>
      <c r="Z579" s="281"/>
      <c r="AA579" s="281"/>
      <c r="AB579" s="281"/>
      <c r="AC579" s="281"/>
      <c r="AD579" s="281"/>
      <c r="AE579" s="281"/>
      <c r="AF579" s="281"/>
      <c r="AG579" s="281"/>
      <c r="AH579" s="281"/>
      <c r="AI579" s="281"/>
    </row>
    <row r="580" ht="12.75" customHeight="1">
      <c r="A580" s="281"/>
      <c r="B580" s="281"/>
      <c r="C580" s="281"/>
      <c r="D580" s="281"/>
      <c r="E580" s="281"/>
      <c r="F580" s="281"/>
      <c r="G580" s="281"/>
      <c r="H580" s="281"/>
      <c r="I580" s="281"/>
      <c r="J580" s="281"/>
      <c r="K580" s="281"/>
      <c r="L580" s="281"/>
      <c r="M580" s="281"/>
      <c r="N580" s="281"/>
      <c r="O580" s="281"/>
      <c r="P580" s="281"/>
      <c r="Q580" s="281"/>
      <c r="R580" s="281"/>
      <c r="S580" s="281"/>
      <c r="T580" s="281"/>
      <c r="U580" s="281"/>
      <c r="V580" s="281"/>
      <c r="W580" s="281"/>
      <c r="X580" s="281"/>
      <c r="Y580" s="281"/>
      <c r="Z580" s="281"/>
      <c r="AA580" s="281"/>
      <c r="AB580" s="281"/>
      <c r="AC580" s="281"/>
      <c r="AD580" s="281"/>
      <c r="AE580" s="281"/>
      <c r="AF580" s="281"/>
      <c r="AG580" s="281"/>
      <c r="AH580" s="281"/>
      <c r="AI580" s="281"/>
    </row>
    <row r="581" ht="12.75" customHeight="1">
      <c r="A581" s="281"/>
      <c r="B581" s="281"/>
      <c r="C581" s="281"/>
      <c r="D581" s="281"/>
      <c r="E581" s="281"/>
      <c r="F581" s="281"/>
      <c r="G581" s="281"/>
      <c r="H581" s="281"/>
      <c r="I581" s="281"/>
      <c r="J581" s="281"/>
      <c r="K581" s="281"/>
      <c r="L581" s="281"/>
      <c r="M581" s="281"/>
      <c r="N581" s="281"/>
      <c r="O581" s="281"/>
      <c r="P581" s="281"/>
      <c r="Q581" s="281"/>
      <c r="R581" s="281"/>
      <c r="S581" s="281"/>
      <c r="T581" s="281"/>
      <c r="U581" s="281"/>
      <c r="V581" s="281"/>
      <c r="W581" s="281"/>
      <c r="X581" s="281"/>
      <c r="Y581" s="281"/>
      <c r="Z581" s="281"/>
      <c r="AA581" s="281"/>
      <c r="AB581" s="281"/>
      <c r="AC581" s="281"/>
      <c r="AD581" s="281"/>
      <c r="AE581" s="281"/>
      <c r="AF581" s="281"/>
      <c r="AG581" s="281"/>
      <c r="AH581" s="281"/>
      <c r="AI581" s="281"/>
    </row>
    <row r="582" ht="12.75" customHeight="1">
      <c r="A582" s="281"/>
      <c r="B582" s="281"/>
      <c r="C582" s="281"/>
      <c r="D582" s="281"/>
      <c r="E582" s="281"/>
      <c r="F582" s="281"/>
      <c r="G582" s="281"/>
      <c r="H582" s="281"/>
      <c r="I582" s="281"/>
      <c r="J582" s="281"/>
      <c r="K582" s="281"/>
      <c r="L582" s="281"/>
      <c r="M582" s="281"/>
      <c r="N582" s="281"/>
      <c r="O582" s="281"/>
      <c r="P582" s="281"/>
      <c r="Q582" s="281"/>
      <c r="R582" s="281"/>
      <c r="S582" s="281"/>
      <c r="T582" s="281"/>
      <c r="U582" s="281"/>
      <c r="V582" s="281"/>
      <c r="W582" s="281"/>
      <c r="X582" s="281"/>
      <c r="Y582" s="281"/>
      <c r="Z582" s="281"/>
      <c r="AA582" s="281"/>
      <c r="AB582" s="281"/>
      <c r="AC582" s="281"/>
      <c r="AD582" s="281"/>
      <c r="AE582" s="281"/>
      <c r="AF582" s="281"/>
      <c r="AG582" s="281"/>
      <c r="AH582" s="281"/>
      <c r="AI582" s="281"/>
    </row>
    <row r="583" ht="12.75" customHeight="1">
      <c r="A583" s="281"/>
      <c r="B583" s="281"/>
      <c r="C583" s="281"/>
      <c r="D583" s="281"/>
      <c r="E583" s="281"/>
      <c r="F583" s="281"/>
      <c r="G583" s="281"/>
      <c r="H583" s="281"/>
      <c r="I583" s="281"/>
      <c r="J583" s="281"/>
      <c r="K583" s="281"/>
      <c r="L583" s="281"/>
      <c r="M583" s="281"/>
      <c r="N583" s="281"/>
      <c r="O583" s="281"/>
      <c r="P583" s="281"/>
      <c r="Q583" s="281"/>
      <c r="R583" s="281"/>
      <c r="S583" s="281"/>
      <c r="T583" s="281"/>
      <c r="U583" s="281"/>
      <c r="V583" s="281"/>
      <c r="W583" s="281"/>
      <c r="X583" s="281"/>
      <c r="Y583" s="281"/>
      <c r="Z583" s="281"/>
      <c r="AA583" s="281"/>
      <c r="AB583" s="281"/>
      <c r="AC583" s="281"/>
      <c r="AD583" s="281"/>
      <c r="AE583" s="281"/>
      <c r="AF583" s="281"/>
      <c r="AG583" s="281"/>
      <c r="AH583" s="281"/>
      <c r="AI583" s="281"/>
    </row>
    <row r="584" ht="12.75" customHeight="1">
      <c r="A584" s="281"/>
      <c r="B584" s="281"/>
      <c r="C584" s="281"/>
      <c r="D584" s="281"/>
      <c r="E584" s="281"/>
      <c r="F584" s="281"/>
      <c r="G584" s="281"/>
      <c r="H584" s="281"/>
      <c r="I584" s="281"/>
      <c r="J584" s="281"/>
      <c r="K584" s="281"/>
      <c r="L584" s="281"/>
      <c r="M584" s="281"/>
      <c r="N584" s="281"/>
      <c r="O584" s="281"/>
      <c r="P584" s="281"/>
      <c r="Q584" s="281"/>
      <c r="R584" s="281"/>
      <c r="S584" s="281"/>
      <c r="T584" s="281"/>
      <c r="U584" s="281"/>
      <c r="V584" s="281"/>
      <c r="W584" s="281"/>
      <c r="X584" s="281"/>
      <c r="Y584" s="281"/>
      <c r="Z584" s="281"/>
      <c r="AA584" s="281"/>
      <c r="AB584" s="281"/>
      <c r="AC584" s="281"/>
      <c r="AD584" s="281"/>
      <c r="AE584" s="281"/>
      <c r="AF584" s="281"/>
      <c r="AG584" s="281"/>
      <c r="AH584" s="281"/>
      <c r="AI584" s="281"/>
    </row>
    <row r="585" ht="12.75" customHeight="1">
      <c r="A585" s="281"/>
      <c r="B585" s="281"/>
      <c r="C585" s="281"/>
      <c r="D585" s="281"/>
      <c r="E585" s="281"/>
      <c r="F585" s="281"/>
      <c r="G585" s="281"/>
      <c r="H585" s="281"/>
      <c r="I585" s="281"/>
      <c r="J585" s="281"/>
      <c r="K585" s="281"/>
      <c r="L585" s="281"/>
      <c r="M585" s="281"/>
      <c r="N585" s="281"/>
      <c r="O585" s="281"/>
      <c r="P585" s="281"/>
      <c r="Q585" s="281"/>
      <c r="R585" s="281"/>
      <c r="S585" s="281"/>
      <c r="T585" s="281"/>
      <c r="U585" s="281"/>
      <c r="V585" s="281"/>
      <c r="W585" s="281"/>
      <c r="X585" s="281"/>
      <c r="Y585" s="281"/>
      <c r="Z585" s="281"/>
      <c r="AA585" s="281"/>
      <c r="AB585" s="281"/>
      <c r="AC585" s="281"/>
      <c r="AD585" s="281"/>
      <c r="AE585" s="281"/>
      <c r="AF585" s="281"/>
      <c r="AG585" s="281"/>
      <c r="AH585" s="281"/>
      <c r="AI585" s="281"/>
    </row>
    <row r="586" ht="12.75" customHeight="1">
      <c r="A586" s="281"/>
      <c r="B586" s="281"/>
      <c r="C586" s="281"/>
      <c r="D586" s="281"/>
      <c r="E586" s="281"/>
      <c r="F586" s="281"/>
      <c r="G586" s="281"/>
      <c r="H586" s="281"/>
      <c r="I586" s="281"/>
      <c r="J586" s="281"/>
      <c r="K586" s="281"/>
      <c r="L586" s="281"/>
      <c r="M586" s="281"/>
      <c r="N586" s="281"/>
      <c r="O586" s="281"/>
      <c r="P586" s="281"/>
      <c r="Q586" s="281"/>
      <c r="R586" s="281"/>
      <c r="S586" s="281"/>
      <c r="T586" s="281"/>
      <c r="U586" s="281"/>
      <c r="V586" s="281"/>
      <c r="W586" s="281"/>
      <c r="X586" s="281"/>
      <c r="Y586" s="281"/>
      <c r="Z586" s="281"/>
      <c r="AA586" s="281"/>
      <c r="AB586" s="281"/>
      <c r="AC586" s="281"/>
      <c r="AD586" s="281"/>
      <c r="AE586" s="281"/>
      <c r="AF586" s="281"/>
      <c r="AG586" s="281"/>
      <c r="AH586" s="281"/>
      <c r="AI586" s="281"/>
    </row>
    <row r="587" ht="12.75" customHeight="1">
      <c r="A587" s="281"/>
      <c r="B587" s="281"/>
      <c r="C587" s="281"/>
      <c r="D587" s="281"/>
      <c r="E587" s="281"/>
      <c r="F587" s="281"/>
      <c r="G587" s="281"/>
      <c r="H587" s="281"/>
      <c r="I587" s="281"/>
      <c r="J587" s="281"/>
      <c r="K587" s="281"/>
      <c r="L587" s="281"/>
      <c r="M587" s="281"/>
      <c r="N587" s="281"/>
      <c r="O587" s="281"/>
      <c r="P587" s="281"/>
      <c r="Q587" s="281"/>
      <c r="R587" s="281"/>
      <c r="S587" s="281"/>
      <c r="T587" s="281"/>
      <c r="U587" s="281"/>
      <c r="V587" s="281"/>
      <c r="W587" s="281"/>
      <c r="X587" s="281"/>
      <c r="Y587" s="281"/>
      <c r="Z587" s="281"/>
      <c r="AA587" s="281"/>
      <c r="AB587" s="281"/>
      <c r="AC587" s="281"/>
      <c r="AD587" s="281"/>
      <c r="AE587" s="281"/>
      <c r="AF587" s="281"/>
      <c r="AG587" s="281"/>
      <c r="AH587" s="281"/>
      <c r="AI587" s="281"/>
    </row>
    <row r="588" ht="12.75" customHeight="1">
      <c r="A588" s="281"/>
      <c r="B588" s="281"/>
      <c r="C588" s="281"/>
      <c r="D588" s="281"/>
      <c r="E588" s="281"/>
      <c r="F588" s="281"/>
      <c r="G588" s="281"/>
      <c r="H588" s="281"/>
      <c r="I588" s="281"/>
      <c r="J588" s="281"/>
      <c r="K588" s="281"/>
      <c r="L588" s="281"/>
      <c r="M588" s="281"/>
      <c r="N588" s="281"/>
      <c r="O588" s="281"/>
      <c r="P588" s="281"/>
      <c r="Q588" s="281"/>
      <c r="R588" s="281"/>
      <c r="S588" s="281"/>
      <c r="T588" s="281"/>
      <c r="U588" s="281"/>
      <c r="V588" s="281"/>
      <c r="W588" s="281"/>
      <c r="X588" s="281"/>
      <c r="Y588" s="281"/>
      <c r="Z588" s="281"/>
      <c r="AA588" s="281"/>
      <c r="AB588" s="281"/>
      <c r="AC588" s="281"/>
      <c r="AD588" s="281"/>
      <c r="AE588" s="281"/>
      <c r="AF588" s="281"/>
      <c r="AG588" s="281"/>
      <c r="AH588" s="281"/>
      <c r="AI588" s="281"/>
    </row>
    <row r="589" ht="12.75" customHeight="1">
      <c r="A589" s="281"/>
      <c r="B589" s="281"/>
      <c r="C589" s="281"/>
      <c r="D589" s="281"/>
      <c r="E589" s="281"/>
      <c r="F589" s="281"/>
      <c r="G589" s="281"/>
      <c r="H589" s="281"/>
      <c r="I589" s="281"/>
      <c r="J589" s="281"/>
      <c r="K589" s="281"/>
      <c r="L589" s="281"/>
      <c r="M589" s="281"/>
      <c r="N589" s="281"/>
      <c r="O589" s="281"/>
      <c r="P589" s="281"/>
      <c r="Q589" s="281"/>
      <c r="R589" s="281"/>
      <c r="S589" s="281"/>
      <c r="T589" s="281"/>
      <c r="U589" s="281"/>
      <c r="V589" s="281"/>
      <c r="W589" s="281"/>
      <c r="X589" s="281"/>
      <c r="Y589" s="281"/>
      <c r="Z589" s="281"/>
      <c r="AA589" s="281"/>
      <c r="AB589" s="281"/>
      <c r="AC589" s="281"/>
      <c r="AD589" s="281"/>
      <c r="AE589" s="281"/>
      <c r="AF589" s="281"/>
      <c r="AG589" s="281"/>
      <c r="AH589" s="281"/>
      <c r="AI589" s="281"/>
    </row>
    <row r="590" ht="12.75" customHeight="1">
      <c r="A590" s="281"/>
      <c r="B590" s="281"/>
      <c r="C590" s="281"/>
      <c r="D590" s="281"/>
      <c r="E590" s="281"/>
      <c r="F590" s="281"/>
      <c r="G590" s="281"/>
      <c r="H590" s="281"/>
      <c r="I590" s="281"/>
      <c r="J590" s="281"/>
      <c r="K590" s="281"/>
      <c r="L590" s="281"/>
      <c r="M590" s="281"/>
      <c r="N590" s="281"/>
      <c r="O590" s="281"/>
      <c r="P590" s="281"/>
      <c r="Q590" s="281"/>
      <c r="R590" s="281"/>
      <c r="S590" s="281"/>
      <c r="T590" s="281"/>
      <c r="U590" s="281"/>
      <c r="V590" s="281"/>
      <c r="W590" s="281"/>
      <c r="X590" s="281"/>
      <c r="Y590" s="281"/>
      <c r="Z590" s="281"/>
      <c r="AA590" s="281"/>
      <c r="AB590" s="281"/>
      <c r="AC590" s="281"/>
      <c r="AD590" s="281"/>
      <c r="AE590" s="281"/>
      <c r="AF590" s="281"/>
      <c r="AG590" s="281"/>
      <c r="AH590" s="281"/>
      <c r="AI590" s="281"/>
    </row>
    <row r="591" ht="12.75" customHeight="1">
      <c r="A591" s="281"/>
      <c r="B591" s="281"/>
      <c r="C591" s="281"/>
      <c r="D591" s="281"/>
      <c r="E591" s="281"/>
      <c r="F591" s="281"/>
      <c r="G591" s="281"/>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281"/>
      <c r="AD591" s="281"/>
      <c r="AE591" s="281"/>
      <c r="AF591" s="281"/>
      <c r="AG591" s="281"/>
      <c r="AH591" s="281"/>
      <c r="AI591" s="281"/>
    </row>
    <row r="592" ht="12.75" customHeight="1">
      <c r="A592" s="281"/>
      <c r="B592" s="281"/>
      <c r="C592" s="281"/>
      <c r="D592" s="281"/>
      <c r="E592" s="281"/>
      <c r="F592" s="281"/>
      <c r="G592" s="281"/>
      <c r="H592" s="281"/>
      <c r="I592" s="281"/>
      <c r="J592" s="281"/>
      <c r="K592" s="281"/>
      <c r="L592" s="281"/>
      <c r="M592" s="281"/>
      <c r="N592" s="281"/>
      <c r="O592" s="281"/>
      <c r="P592" s="281"/>
      <c r="Q592" s="281"/>
      <c r="R592" s="281"/>
      <c r="S592" s="281"/>
      <c r="T592" s="281"/>
      <c r="U592" s="281"/>
      <c r="V592" s="281"/>
      <c r="W592" s="281"/>
      <c r="X592" s="281"/>
      <c r="Y592" s="281"/>
      <c r="Z592" s="281"/>
      <c r="AA592" s="281"/>
      <c r="AB592" s="281"/>
      <c r="AC592" s="281"/>
      <c r="AD592" s="281"/>
      <c r="AE592" s="281"/>
      <c r="AF592" s="281"/>
      <c r="AG592" s="281"/>
      <c r="AH592" s="281"/>
      <c r="AI592" s="281"/>
    </row>
    <row r="593" ht="12.75" customHeight="1">
      <c r="A593" s="281"/>
      <c r="B593" s="281"/>
      <c r="C593" s="281"/>
      <c r="D593" s="281"/>
      <c r="E593" s="281"/>
      <c r="F593" s="281"/>
      <c r="G593" s="281"/>
      <c r="H593" s="281"/>
      <c r="I593" s="281"/>
      <c r="J593" s="281"/>
      <c r="K593" s="281"/>
      <c r="L593" s="281"/>
      <c r="M593" s="281"/>
      <c r="N593" s="281"/>
      <c r="O593" s="281"/>
      <c r="P593" s="281"/>
      <c r="Q593" s="281"/>
      <c r="R593" s="281"/>
      <c r="S593" s="281"/>
      <c r="T593" s="281"/>
      <c r="U593" s="281"/>
      <c r="V593" s="281"/>
      <c r="W593" s="281"/>
      <c r="X593" s="281"/>
      <c r="Y593" s="281"/>
      <c r="Z593" s="281"/>
      <c r="AA593" s="281"/>
      <c r="AB593" s="281"/>
      <c r="AC593" s="281"/>
      <c r="AD593" s="281"/>
      <c r="AE593" s="281"/>
      <c r="AF593" s="281"/>
      <c r="AG593" s="281"/>
      <c r="AH593" s="281"/>
      <c r="AI593" s="281"/>
    </row>
    <row r="594" ht="12.75" customHeight="1">
      <c r="A594" s="281"/>
      <c r="B594" s="281"/>
      <c r="C594" s="281"/>
      <c r="D594" s="281"/>
      <c r="E594" s="281"/>
      <c r="F594" s="281"/>
      <c r="G594" s="281"/>
      <c r="H594" s="281"/>
      <c r="I594" s="281"/>
      <c r="J594" s="281"/>
      <c r="K594" s="281"/>
      <c r="L594" s="281"/>
      <c r="M594" s="281"/>
      <c r="N594" s="281"/>
      <c r="O594" s="281"/>
      <c r="P594" s="281"/>
      <c r="Q594" s="281"/>
      <c r="R594" s="281"/>
      <c r="S594" s="281"/>
      <c r="T594" s="281"/>
      <c r="U594" s="281"/>
      <c r="V594" s="281"/>
      <c r="W594" s="281"/>
      <c r="X594" s="281"/>
      <c r="Y594" s="281"/>
      <c r="Z594" s="281"/>
      <c r="AA594" s="281"/>
      <c r="AB594" s="281"/>
      <c r="AC594" s="281"/>
      <c r="AD594" s="281"/>
      <c r="AE594" s="281"/>
      <c r="AF594" s="281"/>
      <c r="AG594" s="281"/>
      <c r="AH594" s="281"/>
      <c r="AI594" s="281"/>
    </row>
    <row r="595" ht="12.75" customHeight="1">
      <c r="A595" s="281"/>
      <c r="B595" s="281"/>
      <c r="C595" s="281"/>
      <c r="D595" s="281"/>
      <c r="E595" s="281"/>
      <c r="F595" s="281"/>
      <c r="G595" s="281"/>
      <c r="H595" s="281"/>
      <c r="I595" s="281"/>
      <c r="J595" s="281"/>
      <c r="K595" s="281"/>
      <c r="L595" s="281"/>
      <c r="M595" s="281"/>
      <c r="N595" s="281"/>
      <c r="O595" s="281"/>
      <c r="P595" s="281"/>
      <c r="Q595" s="281"/>
      <c r="R595" s="281"/>
      <c r="S595" s="281"/>
      <c r="T595" s="281"/>
      <c r="U595" s="281"/>
      <c r="V595" s="281"/>
      <c r="W595" s="281"/>
      <c r="X595" s="281"/>
      <c r="Y595" s="281"/>
      <c r="Z595" s="281"/>
      <c r="AA595" s="281"/>
      <c r="AB595" s="281"/>
      <c r="AC595" s="281"/>
      <c r="AD595" s="281"/>
      <c r="AE595" s="281"/>
      <c r="AF595" s="281"/>
      <c r="AG595" s="281"/>
      <c r="AH595" s="281"/>
      <c r="AI595" s="281"/>
    </row>
    <row r="596" ht="12.75" customHeight="1">
      <c r="A596" s="281"/>
      <c r="B596" s="281"/>
      <c r="C596" s="281"/>
      <c r="D596" s="281"/>
      <c r="E596" s="281"/>
      <c r="F596" s="281"/>
      <c r="G596" s="281"/>
      <c r="H596" s="281"/>
      <c r="I596" s="281"/>
      <c r="J596" s="281"/>
      <c r="K596" s="281"/>
      <c r="L596" s="281"/>
      <c r="M596" s="281"/>
      <c r="N596" s="281"/>
      <c r="O596" s="281"/>
      <c r="P596" s="281"/>
      <c r="Q596" s="281"/>
      <c r="R596" s="281"/>
      <c r="S596" s="281"/>
      <c r="T596" s="281"/>
      <c r="U596" s="281"/>
      <c r="V596" s="281"/>
      <c r="W596" s="281"/>
      <c r="X596" s="281"/>
      <c r="Y596" s="281"/>
      <c r="Z596" s="281"/>
      <c r="AA596" s="281"/>
      <c r="AB596" s="281"/>
      <c r="AC596" s="281"/>
      <c r="AD596" s="281"/>
      <c r="AE596" s="281"/>
      <c r="AF596" s="281"/>
      <c r="AG596" s="281"/>
      <c r="AH596" s="281"/>
      <c r="AI596" s="281"/>
    </row>
    <row r="597" ht="12.75" customHeight="1">
      <c r="A597" s="281"/>
      <c r="B597" s="281"/>
      <c r="C597" s="281"/>
      <c r="D597" s="281"/>
      <c r="E597" s="281"/>
      <c r="F597" s="281"/>
      <c r="G597" s="281"/>
      <c r="H597" s="281"/>
      <c r="I597" s="281"/>
      <c r="J597" s="281"/>
      <c r="K597" s="281"/>
      <c r="L597" s="281"/>
      <c r="M597" s="281"/>
      <c r="N597" s="281"/>
      <c r="O597" s="281"/>
      <c r="P597" s="281"/>
      <c r="Q597" s="281"/>
      <c r="R597" s="281"/>
      <c r="S597" s="281"/>
      <c r="T597" s="281"/>
      <c r="U597" s="281"/>
      <c r="V597" s="281"/>
      <c r="W597" s="281"/>
      <c r="X597" s="281"/>
      <c r="Y597" s="281"/>
      <c r="Z597" s="281"/>
      <c r="AA597" s="281"/>
      <c r="AB597" s="281"/>
      <c r="AC597" s="281"/>
      <c r="AD597" s="281"/>
      <c r="AE597" s="281"/>
      <c r="AF597" s="281"/>
      <c r="AG597" s="281"/>
      <c r="AH597" s="281"/>
      <c r="AI597" s="281"/>
    </row>
    <row r="598" ht="12.75" customHeight="1">
      <c r="A598" s="281"/>
      <c r="B598" s="281"/>
      <c r="C598" s="281"/>
      <c r="D598" s="281"/>
      <c r="E598" s="281"/>
      <c r="F598" s="281"/>
      <c r="G598" s="281"/>
      <c r="H598" s="281"/>
      <c r="I598" s="281"/>
      <c r="J598" s="281"/>
      <c r="K598" s="281"/>
      <c r="L598" s="281"/>
      <c r="M598" s="281"/>
      <c r="N598" s="281"/>
      <c r="O598" s="281"/>
      <c r="P598" s="281"/>
      <c r="Q598" s="281"/>
      <c r="R598" s="281"/>
      <c r="S598" s="281"/>
      <c r="T598" s="281"/>
      <c r="U598" s="281"/>
      <c r="V598" s="281"/>
      <c r="W598" s="281"/>
      <c r="X598" s="281"/>
      <c r="Y598" s="281"/>
      <c r="Z598" s="281"/>
      <c r="AA598" s="281"/>
      <c r="AB598" s="281"/>
      <c r="AC598" s="281"/>
      <c r="AD598" s="281"/>
      <c r="AE598" s="281"/>
      <c r="AF598" s="281"/>
      <c r="AG598" s="281"/>
      <c r="AH598" s="281"/>
      <c r="AI598" s="281"/>
    </row>
    <row r="599" ht="12.75" customHeight="1">
      <c r="A599" s="281"/>
      <c r="B599" s="281"/>
      <c r="C599" s="281"/>
      <c r="D599" s="281"/>
      <c r="E599" s="281"/>
      <c r="F599" s="281"/>
      <c r="G599" s="281"/>
      <c r="H599" s="281"/>
      <c r="I599" s="281"/>
      <c r="J599" s="281"/>
      <c r="K599" s="281"/>
      <c r="L599" s="281"/>
      <c r="M599" s="281"/>
      <c r="N599" s="281"/>
      <c r="O599" s="281"/>
      <c r="P599" s="281"/>
      <c r="Q599" s="281"/>
      <c r="R599" s="281"/>
      <c r="S599" s="281"/>
      <c r="T599" s="281"/>
      <c r="U599" s="281"/>
      <c r="V599" s="281"/>
      <c r="W599" s="281"/>
      <c r="X599" s="281"/>
      <c r="Y599" s="281"/>
      <c r="Z599" s="281"/>
      <c r="AA599" s="281"/>
      <c r="AB599" s="281"/>
      <c r="AC599" s="281"/>
      <c r="AD599" s="281"/>
      <c r="AE599" s="281"/>
      <c r="AF599" s="281"/>
      <c r="AG599" s="281"/>
      <c r="AH599" s="281"/>
      <c r="AI599" s="281"/>
    </row>
    <row r="600" ht="12.75" customHeight="1">
      <c r="A600" s="281"/>
      <c r="B600" s="281"/>
      <c r="C600" s="281"/>
      <c r="D600" s="281"/>
      <c r="E600" s="281"/>
      <c r="F600" s="281"/>
      <c r="G600" s="281"/>
      <c r="H600" s="281"/>
      <c r="I600" s="281"/>
      <c r="J600" s="281"/>
      <c r="K600" s="281"/>
      <c r="L600" s="281"/>
      <c r="M600" s="281"/>
      <c r="N600" s="281"/>
      <c r="O600" s="281"/>
      <c r="P600" s="281"/>
      <c r="Q600" s="281"/>
      <c r="R600" s="281"/>
      <c r="S600" s="281"/>
      <c r="T600" s="281"/>
      <c r="U600" s="281"/>
      <c r="V600" s="281"/>
      <c r="W600" s="281"/>
      <c r="X600" s="281"/>
      <c r="Y600" s="281"/>
      <c r="Z600" s="281"/>
      <c r="AA600" s="281"/>
      <c r="AB600" s="281"/>
      <c r="AC600" s="281"/>
      <c r="AD600" s="281"/>
      <c r="AE600" s="281"/>
      <c r="AF600" s="281"/>
      <c r="AG600" s="281"/>
      <c r="AH600" s="281"/>
      <c r="AI600" s="281"/>
    </row>
    <row r="601" ht="12.75" customHeight="1">
      <c r="A601" s="281"/>
      <c r="B601" s="281"/>
      <c r="C601" s="281"/>
      <c r="D601" s="281"/>
      <c r="E601" s="281"/>
      <c r="F601" s="281"/>
      <c r="G601" s="281"/>
      <c r="H601" s="281"/>
      <c r="I601" s="281"/>
      <c r="J601" s="281"/>
      <c r="K601" s="281"/>
      <c r="L601" s="281"/>
      <c r="M601" s="281"/>
      <c r="N601" s="281"/>
      <c r="O601" s="281"/>
      <c r="P601" s="281"/>
      <c r="Q601" s="281"/>
      <c r="R601" s="281"/>
      <c r="S601" s="281"/>
      <c r="T601" s="281"/>
      <c r="U601" s="281"/>
      <c r="V601" s="281"/>
      <c r="W601" s="281"/>
      <c r="X601" s="281"/>
      <c r="Y601" s="281"/>
      <c r="Z601" s="281"/>
      <c r="AA601" s="281"/>
      <c r="AB601" s="281"/>
      <c r="AC601" s="281"/>
      <c r="AD601" s="281"/>
      <c r="AE601" s="281"/>
      <c r="AF601" s="281"/>
      <c r="AG601" s="281"/>
      <c r="AH601" s="281"/>
      <c r="AI601" s="281"/>
    </row>
    <row r="602" ht="12.75" customHeight="1">
      <c r="A602" s="281"/>
      <c r="B602" s="281"/>
      <c r="C602" s="281"/>
      <c r="D602" s="281"/>
      <c r="E602" s="281"/>
      <c r="F602" s="281"/>
      <c r="G602" s="281"/>
      <c r="H602" s="281"/>
      <c r="I602" s="281"/>
      <c r="J602" s="281"/>
      <c r="K602" s="281"/>
      <c r="L602" s="281"/>
      <c r="M602" s="281"/>
      <c r="N602" s="281"/>
      <c r="O602" s="281"/>
      <c r="P602" s="281"/>
      <c r="Q602" s="281"/>
      <c r="R602" s="281"/>
      <c r="S602" s="281"/>
      <c r="T602" s="281"/>
      <c r="U602" s="281"/>
      <c r="V602" s="281"/>
      <c r="W602" s="281"/>
      <c r="X602" s="281"/>
      <c r="Y602" s="281"/>
      <c r="Z602" s="281"/>
      <c r="AA602" s="281"/>
      <c r="AB602" s="281"/>
      <c r="AC602" s="281"/>
      <c r="AD602" s="281"/>
      <c r="AE602" s="281"/>
      <c r="AF602" s="281"/>
      <c r="AG602" s="281"/>
      <c r="AH602" s="281"/>
      <c r="AI602" s="281"/>
    </row>
    <row r="603" ht="12.75" customHeight="1">
      <c r="A603" s="281"/>
      <c r="B603" s="281"/>
      <c r="C603" s="281"/>
      <c r="D603" s="281"/>
      <c r="E603" s="281"/>
      <c r="F603" s="281"/>
      <c r="G603" s="281"/>
      <c r="H603" s="281"/>
      <c r="I603" s="281"/>
      <c r="J603" s="281"/>
      <c r="K603" s="281"/>
      <c r="L603" s="281"/>
      <c r="M603" s="281"/>
      <c r="N603" s="281"/>
      <c r="O603" s="281"/>
      <c r="P603" s="281"/>
      <c r="Q603" s="281"/>
      <c r="R603" s="281"/>
      <c r="S603" s="281"/>
      <c r="T603" s="281"/>
      <c r="U603" s="281"/>
      <c r="V603" s="281"/>
      <c r="W603" s="281"/>
      <c r="X603" s="281"/>
      <c r="Y603" s="281"/>
      <c r="Z603" s="281"/>
      <c r="AA603" s="281"/>
      <c r="AB603" s="281"/>
      <c r="AC603" s="281"/>
      <c r="AD603" s="281"/>
      <c r="AE603" s="281"/>
      <c r="AF603" s="281"/>
      <c r="AG603" s="281"/>
      <c r="AH603" s="281"/>
      <c r="AI603" s="281"/>
    </row>
    <row r="604" ht="12.75" customHeight="1">
      <c r="A604" s="281"/>
      <c r="B604" s="281"/>
      <c r="C604" s="281"/>
      <c r="D604" s="281"/>
      <c r="E604" s="281"/>
      <c r="F604" s="281"/>
      <c r="G604" s="281"/>
      <c r="H604" s="281"/>
      <c r="I604" s="281"/>
      <c r="J604" s="281"/>
      <c r="K604" s="281"/>
      <c r="L604" s="281"/>
      <c r="M604" s="281"/>
      <c r="N604" s="281"/>
      <c r="O604" s="281"/>
      <c r="P604" s="281"/>
      <c r="Q604" s="281"/>
      <c r="R604" s="281"/>
      <c r="S604" s="281"/>
      <c r="T604" s="281"/>
      <c r="U604" s="281"/>
      <c r="V604" s="281"/>
      <c r="W604" s="281"/>
      <c r="X604" s="281"/>
      <c r="Y604" s="281"/>
      <c r="Z604" s="281"/>
      <c r="AA604" s="281"/>
      <c r="AB604" s="281"/>
      <c r="AC604" s="281"/>
      <c r="AD604" s="281"/>
      <c r="AE604" s="281"/>
      <c r="AF604" s="281"/>
      <c r="AG604" s="281"/>
      <c r="AH604" s="281"/>
      <c r="AI604" s="281"/>
    </row>
    <row r="605" ht="12.75" customHeight="1">
      <c r="A605" s="281"/>
      <c r="B605" s="281"/>
      <c r="C605" s="281"/>
      <c r="D605" s="281"/>
      <c r="E605" s="281"/>
      <c r="F605" s="281"/>
      <c r="G605" s="281"/>
      <c r="H605" s="281"/>
      <c r="I605" s="281"/>
      <c r="J605" s="281"/>
      <c r="K605" s="281"/>
      <c r="L605" s="281"/>
      <c r="M605" s="281"/>
      <c r="N605" s="281"/>
      <c r="O605" s="281"/>
      <c r="P605" s="281"/>
      <c r="Q605" s="281"/>
      <c r="R605" s="281"/>
      <c r="S605" s="281"/>
      <c r="T605" s="281"/>
      <c r="U605" s="281"/>
      <c r="V605" s="281"/>
      <c r="W605" s="281"/>
      <c r="X605" s="281"/>
      <c r="Y605" s="281"/>
      <c r="Z605" s="281"/>
      <c r="AA605" s="281"/>
      <c r="AB605" s="281"/>
      <c r="AC605" s="281"/>
      <c r="AD605" s="281"/>
      <c r="AE605" s="281"/>
      <c r="AF605" s="281"/>
      <c r="AG605" s="281"/>
      <c r="AH605" s="281"/>
      <c r="AI605" s="281"/>
    </row>
    <row r="606" ht="12.75" customHeight="1">
      <c r="A606" s="281"/>
      <c r="B606" s="281"/>
      <c r="C606" s="281"/>
      <c r="D606" s="281"/>
      <c r="E606" s="281"/>
      <c r="F606" s="281"/>
      <c r="G606" s="281"/>
      <c r="H606" s="281"/>
      <c r="I606" s="281"/>
      <c r="J606" s="281"/>
      <c r="K606" s="281"/>
      <c r="L606" s="281"/>
      <c r="M606" s="281"/>
      <c r="N606" s="281"/>
      <c r="O606" s="281"/>
      <c r="P606" s="281"/>
      <c r="Q606" s="281"/>
      <c r="R606" s="281"/>
      <c r="S606" s="281"/>
      <c r="T606" s="281"/>
      <c r="U606" s="281"/>
      <c r="V606" s="281"/>
      <c r="W606" s="281"/>
      <c r="X606" s="281"/>
      <c r="Y606" s="281"/>
      <c r="Z606" s="281"/>
      <c r="AA606" s="281"/>
      <c r="AB606" s="281"/>
      <c r="AC606" s="281"/>
      <c r="AD606" s="281"/>
      <c r="AE606" s="281"/>
      <c r="AF606" s="281"/>
      <c r="AG606" s="281"/>
      <c r="AH606" s="281"/>
      <c r="AI606" s="281"/>
    </row>
    <row r="607" ht="12.75" customHeight="1">
      <c r="A607" s="281"/>
      <c r="B607" s="281"/>
      <c r="C607" s="281"/>
      <c r="D607" s="281"/>
      <c r="E607" s="281"/>
      <c r="F607" s="281"/>
      <c r="G607" s="281"/>
      <c r="H607" s="281"/>
      <c r="I607" s="281"/>
      <c r="J607" s="281"/>
      <c r="K607" s="281"/>
      <c r="L607" s="281"/>
      <c r="M607" s="281"/>
      <c r="N607" s="281"/>
      <c r="O607" s="281"/>
      <c r="P607" s="281"/>
      <c r="Q607" s="281"/>
      <c r="R607" s="281"/>
      <c r="S607" s="281"/>
      <c r="T607" s="281"/>
      <c r="U607" s="281"/>
      <c r="V607" s="281"/>
      <c r="W607" s="281"/>
      <c r="X607" s="281"/>
      <c r="Y607" s="281"/>
      <c r="Z607" s="281"/>
      <c r="AA607" s="281"/>
      <c r="AB607" s="281"/>
      <c r="AC607" s="281"/>
      <c r="AD607" s="281"/>
      <c r="AE607" s="281"/>
      <c r="AF607" s="281"/>
      <c r="AG607" s="281"/>
      <c r="AH607" s="281"/>
      <c r="AI607" s="281"/>
    </row>
    <row r="608" ht="12.75" customHeight="1">
      <c r="A608" s="281"/>
      <c r="B608" s="281"/>
      <c r="C608" s="281"/>
      <c r="D608" s="281"/>
      <c r="E608" s="281"/>
      <c r="F608" s="281"/>
      <c r="G608" s="281"/>
      <c r="H608" s="281"/>
      <c r="I608" s="281"/>
      <c r="J608" s="281"/>
      <c r="K608" s="281"/>
      <c r="L608" s="281"/>
      <c r="M608" s="281"/>
      <c r="N608" s="281"/>
      <c r="O608" s="281"/>
      <c r="P608" s="281"/>
      <c r="Q608" s="281"/>
      <c r="R608" s="281"/>
      <c r="S608" s="281"/>
      <c r="T608" s="281"/>
      <c r="U608" s="281"/>
      <c r="V608" s="281"/>
      <c r="W608" s="281"/>
      <c r="X608" s="281"/>
      <c r="Y608" s="281"/>
      <c r="Z608" s="281"/>
      <c r="AA608" s="281"/>
      <c r="AB608" s="281"/>
      <c r="AC608" s="281"/>
      <c r="AD608" s="281"/>
      <c r="AE608" s="281"/>
      <c r="AF608" s="281"/>
      <c r="AG608" s="281"/>
      <c r="AH608" s="281"/>
      <c r="AI608" s="281"/>
    </row>
    <row r="609" ht="12.75" customHeight="1">
      <c r="A609" s="281"/>
      <c r="B609" s="281"/>
      <c r="C609" s="281"/>
      <c r="D609" s="281"/>
      <c r="E609" s="281"/>
      <c r="F609" s="281"/>
      <c r="G609" s="281"/>
      <c r="H609" s="281"/>
      <c r="I609" s="281"/>
      <c r="J609" s="281"/>
      <c r="K609" s="281"/>
      <c r="L609" s="281"/>
      <c r="M609" s="281"/>
      <c r="N609" s="281"/>
      <c r="O609" s="281"/>
      <c r="P609" s="281"/>
      <c r="Q609" s="281"/>
      <c r="R609" s="281"/>
      <c r="S609" s="281"/>
      <c r="T609" s="281"/>
      <c r="U609" s="281"/>
      <c r="V609" s="281"/>
      <c r="W609" s="281"/>
      <c r="X609" s="281"/>
      <c r="Y609" s="281"/>
      <c r="Z609" s="281"/>
      <c r="AA609" s="281"/>
      <c r="AB609" s="281"/>
      <c r="AC609" s="281"/>
      <c r="AD609" s="281"/>
      <c r="AE609" s="281"/>
      <c r="AF609" s="281"/>
      <c r="AG609" s="281"/>
      <c r="AH609" s="281"/>
      <c r="AI609" s="281"/>
    </row>
    <row r="610" ht="12.75" customHeight="1">
      <c r="A610" s="281"/>
      <c r="B610" s="281"/>
      <c r="C610" s="281"/>
      <c r="D610" s="281"/>
      <c r="E610" s="281"/>
      <c r="F610" s="281"/>
      <c r="G610" s="281"/>
      <c r="H610" s="281"/>
      <c r="I610" s="281"/>
      <c r="J610" s="281"/>
      <c r="K610" s="281"/>
      <c r="L610" s="281"/>
      <c r="M610" s="281"/>
      <c r="N610" s="281"/>
      <c r="O610" s="281"/>
      <c r="P610" s="281"/>
      <c r="Q610" s="281"/>
      <c r="R610" s="281"/>
      <c r="S610" s="281"/>
      <c r="T610" s="281"/>
      <c r="U610" s="281"/>
      <c r="V610" s="281"/>
      <c r="W610" s="281"/>
      <c r="X610" s="281"/>
      <c r="Y610" s="281"/>
      <c r="Z610" s="281"/>
      <c r="AA610" s="281"/>
      <c r="AB610" s="281"/>
      <c r="AC610" s="281"/>
      <c r="AD610" s="281"/>
      <c r="AE610" s="281"/>
      <c r="AF610" s="281"/>
      <c r="AG610" s="281"/>
      <c r="AH610" s="281"/>
      <c r="AI610" s="281"/>
    </row>
    <row r="611" ht="12.75" customHeight="1">
      <c r="A611" s="281"/>
      <c r="B611" s="281"/>
      <c r="C611" s="281"/>
      <c r="D611" s="281"/>
      <c r="E611" s="281"/>
      <c r="F611" s="281"/>
      <c r="G611" s="281"/>
      <c r="H611" s="281"/>
      <c r="I611" s="281"/>
      <c r="J611" s="281"/>
      <c r="K611" s="281"/>
      <c r="L611" s="281"/>
      <c r="M611" s="281"/>
      <c r="N611" s="281"/>
      <c r="O611" s="281"/>
      <c r="P611" s="281"/>
      <c r="Q611" s="281"/>
      <c r="R611" s="281"/>
      <c r="S611" s="281"/>
      <c r="T611" s="281"/>
      <c r="U611" s="281"/>
      <c r="V611" s="281"/>
      <c r="W611" s="281"/>
      <c r="X611" s="281"/>
      <c r="Y611" s="281"/>
      <c r="Z611" s="281"/>
      <c r="AA611" s="281"/>
      <c r="AB611" s="281"/>
      <c r="AC611" s="281"/>
      <c r="AD611" s="281"/>
      <c r="AE611" s="281"/>
      <c r="AF611" s="281"/>
      <c r="AG611" s="281"/>
      <c r="AH611" s="281"/>
      <c r="AI611" s="281"/>
    </row>
    <row r="612" ht="12.75" customHeight="1">
      <c r="A612" s="281"/>
      <c r="B612" s="281"/>
      <c r="C612" s="281"/>
      <c r="D612" s="281"/>
      <c r="E612" s="281"/>
      <c r="F612" s="281"/>
      <c r="G612" s="281"/>
      <c r="H612" s="281"/>
      <c r="I612" s="281"/>
      <c r="J612" s="281"/>
      <c r="K612" s="281"/>
      <c r="L612" s="281"/>
      <c r="M612" s="281"/>
      <c r="N612" s="281"/>
      <c r="O612" s="281"/>
      <c r="P612" s="281"/>
      <c r="Q612" s="281"/>
      <c r="R612" s="281"/>
      <c r="S612" s="281"/>
      <c r="T612" s="281"/>
      <c r="U612" s="281"/>
      <c r="V612" s="281"/>
      <c r="W612" s="281"/>
      <c r="X612" s="281"/>
      <c r="Y612" s="281"/>
      <c r="Z612" s="281"/>
      <c r="AA612" s="281"/>
      <c r="AB612" s="281"/>
      <c r="AC612" s="281"/>
      <c r="AD612" s="281"/>
      <c r="AE612" s="281"/>
      <c r="AF612" s="281"/>
      <c r="AG612" s="281"/>
      <c r="AH612" s="281"/>
      <c r="AI612" s="281"/>
    </row>
    <row r="613" ht="12.75" customHeight="1">
      <c r="A613" s="281"/>
      <c r="B613" s="281"/>
      <c r="C613" s="281"/>
      <c r="D613" s="281"/>
      <c r="E613" s="281"/>
      <c r="F613" s="281"/>
      <c r="G613" s="281"/>
      <c r="H613" s="281"/>
      <c r="I613" s="281"/>
      <c r="J613" s="281"/>
      <c r="K613" s="281"/>
      <c r="L613" s="281"/>
      <c r="M613" s="281"/>
      <c r="N613" s="281"/>
      <c r="O613" s="281"/>
      <c r="P613" s="281"/>
      <c r="Q613" s="281"/>
      <c r="R613" s="281"/>
      <c r="S613" s="281"/>
      <c r="T613" s="281"/>
      <c r="U613" s="281"/>
      <c r="V613" s="281"/>
      <c r="W613" s="281"/>
      <c r="X613" s="281"/>
      <c r="Y613" s="281"/>
      <c r="Z613" s="281"/>
      <c r="AA613" s="281"/>
      <c r="AB613" s="281"/>
      <c r="AC613" s="281"/>
      <c r="AD613" s="281"/>
      <c r="AE613" s="281"/>
      <c r="AF613" s="281"/>
      <c r="AG613" s="281"/>
      <c r="AH613" s="281"/>
      <c r="AI613" s="281"/>
    </row>
    <row r="614" ht="12.75" customHeight="1">
      <c r="A614" s="281"/>
      <c r="B614" s="281"/>
      <c r="C614" s="281"/>
      <c r="D614" s="281"/>
      <c r="E614" s="281"/>
      <c r="F614" s="281"/>
      <c r="G614" s="281"/>
      <c r="H614" s="281"/>
      <c r="I614" s="281"/>
      <c r="J614" s="281"/>
      <c r="K614" s="281"/>
      <c r="L614" s="281"/>
      <c r="M614" s="281"/>
      <c r="N614" s="281"/>
      <c r="O614" s="281"/>
      <c r="P614" s="281"/>
      <c r="Q614" s="281"/>
      <c r="R614" s="281"/>
      <c r="S614" s="281"/>
      <c r="T614" s="281"/>
      <c r="U614" s="281"/>
      <c r="V614" s="281"/>
      <c r="W614" s="281"/>
      <c r="X614" s="281"/>
      <c r="Y614" s="281"/>
      <c r="Z614" s="281"/>
      <c r="AA614" s="281"/>
      <c r="AB614" s="281"/>
      <c r="AC614" s="281"/>
      <c r="AD614" s="281"/>
      <c r="AE614" s="281"/>
      <c r="AF614" s="281"/>
      <c r="AG614" s="281"/>
      <c r="AH614" s="281"/>
      <c r="AI614" s="281"/>
    </row>
    <row r="615" ht="12.75" customHeight="1">
      <c r="A615" s="281"/>
      <c r="B615" s="281"/>
      <c r="C615" s="281"/>
      <c r="D615" s="281"/>
      <c r="E615" s="281"/>
      <c r="F615" s="281"/>
      <c r="G615" s="281"/>
      <c r="H615" s="281"/>
      <c r="I615" s="281"/>
      <c r="J615" s="281"/>
      <c r="K615" s="281"/>
      <c r="L615" s="281"/>
      <c r="M615" s="281"/>
      <c r="N615" s="281"/>
      <c r="O615" s="281"/>
      <c r="P615" s="281"/>
      <c r="Q615" s="281"/>
      <c r="R615" s="281"/>
      <c r="S615" s="281"/>
      <c r="T615" s="281"/>
      <c r="U615" s="281"/>
      <c r="V615" s="281"/>
      <c r="W615" s="281"/>
      <c r="X615" s="281"/>
      <c r="Y615" s="281"/>
      <c r="Z615" s="281"/>
      <c r="AA615" s="281"/>
      <c r="AB615" s="281"/>
      <c r="AC615" s="281"/>
      <c r="AD615" s="281"/>
      <c r="AE615" s="281"/>
      <c r="AF615" s="281"/>
      <c r="AG615" s="281"/>
      <c r="AH615" s="281"/>
      <c r="AI615" s="281"/>
    </row>
    <row r="616" ht="12.75" customHeight="1">
      <c r="A616" s="281"/>
      <c r="B616" s="281"/>
      <c r="C616" s="281"/>
      <c r="D616" s="281"/>
      <c r="E616" s="281"/>
      <c r="F616" s="281"/>
      <c r="G616" s="281"/>
      <c r="H616" s="281"/>
      <c r="I616" s="281"/>
      <c r="J616" s="281"/>
      <c r="K616" s="281"/>
      <c r="L616" s="281"/>
      <c r="M616" s="281"/>
      <c r="N616" s="281"/>
      <c r="O616" s="281"/>
      <c r="P616" s="281"/>
      <c r="Q616" s="281"/>
      <c r="R616" s="281"/>
      <c r="S616" s="281"/>
      <c r="T616" s="281"/>
      <c r="U616" s="281"/>
      <c r="V616" s="281"/>
      <c r="W616" s="281"/>
      <c r="X616" s="281"/>
      <c r="Y616" s="281"/>
      <c r="Z616" s="281"/>
      <c r="AA616" s="281"/>
      <c r="AB616" s="281"/>
      <c r="AC616" s="281"/>
      <c r="AD616" s="281"/>
      <c r="AE616" s="281"/>
      <c r="AF616" s="281"/>
      <c r="AG616" s="281"/>
      <c r="AH616" s="281"/>
      <c r="AI616" s="281"/>
    </row>
    <row r="617" ht="12.75" customHeight="1">
      <c r="A617" s="281"/>
      <c r="B617" s="281"/>
      <c r="C617" s="281"/>
      <c r="D617" s="281"/>
      <c r="E617" s="281"/>
      <c r="F617" s="281"/>
      <c r="G617" s="281"/>
      <c r="H617" s="281"/>
      <c r="I617" s="281"/>
      <c r="J617" s="281"/>
      <c r="K617" s="281"/>
      <c r="L617" s="281"/>
      <c r="M617" s="281"/>
      <c r="N617" s="281"/>
      <c r="O617" s="281"/>
      <c r="P617" s="281"/>
      <c r="Q617" s="281"/>
      <c r="R617" s="281"/>
      <c r="S617" s="281"/>
      <c r="T617" s="281"/>
      <c r="U617" s="281"/>
      <c r="V617" s="281"/>
      <c r="W617" s="281"/>
      <c r="X617" s="281"/>
      <c r="Y617" s="281"/>
      <c r="Z617" s="281"/>
      <c r="AA617" s="281"/>
      <c r="AB617" s="281"/>
      <c r="AC617" s="281"/>
      <c r="AD617" s="281"/>
      <c r="AE617" s="281"/>
      <c r="AF617" s="281"/>
      <c r="AG617" s="281"/>
      <c r="AH617" s="281"/>
      <c r="AI617" s="281"/>
    </row>
    <row r="618" ht="12.75" customHeight="1">
      <c r="A618" s="281"/>
      <c r="B618" s="281"/>
      <c r="C618" s="281"/>
      <c r="D618" s="281"/>
      <c r="E618" s="281"/>
      <c r="F618" s="281"/>
      <c r="G618" s="281"/>
      <c r="H618" s="281"/>
      <c r="I618" s="281"/>
      <c r="J618" s="281"/>
      <c r="K618" s="281"/>
      <c r="L618" s="281"/>
      <c r="M618" s="281"/>
      <c r="N618" s="281"/>
      <c r="O618" s="281"/>
      <c r="P618" s="281"/>
      <c r="Q618" s="281"/>
      <c r="R618" s="281"/>
      <c r="S618" s="281"/>
      <c r="T618" s="281"/>
      <c r="U618" s="281"/>
      <c r="V618" s="281"/>
      <c r="W618" s="281"/>
      <c r="X618" s="281"/>
      <c r="Y618" s="281"/>
      <c r="Z618" s="281"/>
      <c r="AA618" s="281"/>
      <c r="AB618" s="281"/>
      <c r="AC618" s="281"/>
      <c r="AD618" s="281"/>
      <c r="AE618" s="281"/>
      <c r="AF618" s="281"/>
      <c r="AG618" s="281"/>
      <c r="AH618" s="281"/>
      <c r="AI618" s="281"/>
    </row>
    <row r="619" ht="12.75" customHeight="1">
      <c r="A619" s="281"/>
      <c r="B619" s="281"/>
      <c r="C619" s="281"/>
      <c r="D619" s="281"/>
      <c r="E619" s="281"/>
      <c r="F619" s="281"/>
      <c r="G619" s="281"/>
      <c r="H619" s="281"/>
      <c r="I619" s="281"/>
      <c r="J619" s="281"/>
      <c r="K619" s="281"/>
      <c r="L619" s="281"/>
      <c r="M619" s="281"/>
      <c r="N619" s="281"/>
      <c r="O619" s="281"/>
      <c r="P619" s="281"/>
      <c r="Q619" s="281"/>
      <c r="R619" s="281"/>
      <c r="S619" s="281"/>
      <c r="T619" s="281"/>
      <c r="U619" s="281"/>
      <c r="V619" s="281"/>
      <c r="W619" s="281"/>
      <c r="X619" s="281"/>
      <c r="Y619" s="281"/>
      <c r="Z619" s="281"/>
      <c r="AA619" s="281"/>
      <c r="AB619" s="281"/>
      <c r="AC619" s="281"/>
      <c r="AD619" s="281"/>
      <c r="AE619" s="281"/>
      <c r="AF619" s="281"/>
      <c r="AG619" s="281"/>
      <c r="AH619" s="281"/>
      <c r="AI619" s="281"/>
    </row>
    <row r="620" ht="12.75" customHeight="1">
      <c r="A620" s="281"/>
      <c r="B620" s="281"/>
      <c r="C620" s="281"/>
      <c r="D620" s="281"/>
      <c r="E620" s="281"/>
      <c r="F620" s="281"/>
      <c r="G620" s="281"/>
      <c r="H620" s="281"/>
      <c r="I620" s="281"/>
      <c r="J620" s="281"/>
      <c r="K620" s="281"/>
      <c r="L620" s="281"/>
      <c r="M620" s="281"/>
      <c r="N620" s="281"/>
      <c r="O620" s="281"/>
      <c r="P620" s="281"/>
      <c r="Q620" s="281"/>
      <c r="R620" s="281"/>
      <c r="S620" s="281"/>
      <c r="T620" s="281"/>
      <c r="U620" s="281"/>
      <c r="V620" s="281"/>
      <c r="W620" s="281"/>
      <c r="X620" s="281"/>
      <c r="Y620" s="281"/>
      <c r="Z620" s="281"/>
      <c r="AA620" s="281"/>
      <c r="AB620" s="281"/>
      <c r="AC620" s="281"/>
      <c r="AD620" s="281"/>
      <c r="AE620" s="281"/>
      <c r="AF620" s="281"/>
      <c r="AG620" s="281"/>
      <c r="AH620" s="281"/>
      <c r="AI620" s="281"/>
    </row>
    <row r="621" ht="12.75" customHeight="1">
      <c r="A621" s="281"/>
      <c r="B621" s="281"/>
      <c r="C621" s="281"/>
      <c r="D621" s="281"/>
      <c r="E621" s="281"/>
      <c r="F621" s="281"/>
      <c r="G621" s="281"/>
      <c r="H621" s="281"/>
      <c r="I621" s="281"/>
      <c r="J621" s="281"/>
      <c r="K621" s="281"/>
      <c r="L621" s="281"/>
      <c r="M621" s="281"/>
      <c r="N621" s="281"/>
      <c r="O621" s="281"/>
      <c r="P621" s="281"/>
      <c r="Q621" s="281"/>
      <c r="R621" s="281"/>
      <c r="S621" s="281"/>
      <c r="T621" s="281"/>
      <c r="U621" s="281"/>
      <c r="V621" s="281"/>
      <c r="W621" s="281"/>
      <c r="X621" s="281"/>
      <c r="Y621" s="281"/>
      <c r="Z621" s="281"/>
      <c r="AA621" s="281"/>
      <c r="AB621" s="281"/>
      <c r="AC621" s="281"/>
      <c r="AD621" s="281"/>
      <c r="AE621" s="281"/>
      <c r="AF621" s="281"/>
      <c r="AG621" s="281"/>
      <c r="AH621" s="281"/>
      <c r="AI621" s="281"/>
    </row>
    <row r="622" ht="12.75" customHeight="1">
      <c r="A622" s="281"/>
      <c r="B622" s="281"/>
      <c r="C622" s="281"/>
      <c r="D622" s="281"/>
      <c r="E622" s="281"/>
      <c r="F622" s="281"/>
      <c r="G622" s="281"/>
      <c r="H622" s="281"/>
      <c r="I622" s="281"/>
      <c r="J622" s="281"/>
      <c r="K622" s="281"/>
      <c r="L622" s="281"/>
      <c r="M622" s="281"/>
      <c r="N622" s="281"/>
      <c r="O622" s="281"/>
      <c r="P622" s="281"/>
      <c r="Q622" s="281"/>
      <c r="R622" s="281"/>
      <c r="S622" s="281"/>
      <c r="T622" s="281"/>
      <c r="U622" s="281"/>
      <c r="V622" s="281"/>
      <c r="W622" s="281"/>
      <c r="X622" s="281"/>
      <c r="Y622" s="281"/>
      <c r="Z622" s="281"/>
      <c r="AA622" s="281"/>
      <c r="AB622" s="281"/>
      <c r="AC622" s="281"/>
      <c r="AD622" s="281"/>
      <c r="AE622" s="281"/>
      <c r="AF622" s="281"/>
      <c r="AG622" s="281"/>
      <c r="AH622" s="281"/>
      <c r="AI622" s="281"/>
    </row>
    <row r="623" ht="12.75" customHeight="1">
      <c r="A623" s="281"/>
      <c r="B623" s="281"/>
      <c r="C623" s="281"/>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c r="AA623" s="281"/>
      <c r="AB623" s="281"/>
      <c r="AC623" s="281"/>
      <c r="AD623" s="281"/>
      <c r="AE623" s="281"/>
      <c r="AF623" s="281"/>
      <c r="AG623" s="281"/>
      <c r="AH623" s="281"/>
      <c r="AI623" s="281"/>
    </row>
    <row r="624" ht="12.75" customHeight="1">
      <c r="A624" s="281"/>
      <c r="B624" s="281"/>
      <c r="C624" s="281"/>
      <c r="D624" s="281"/>
      <c r="E624" s="281"/>
      <c r="F624" s="281"/>
      <c r="G624" s="281"/>
      <c r="H624" s="281"/>
      <c r="I624" s="281"/>
      <c r="J624" s="281"/>
      <c r="K624" s="281"/>
      <c r="L624" s="281"/>
      <c r="M624" s="281"/>
      <c r="N624" s="281"/>
      <c r="O624" s="281"/>
      <c r="P624" s="281"/>
      <c r="Q624" s="281"/>
      <c r="R624" s="281"/>
      <c r="S624" s="281"/>
      <c r="T624" s="281"/>
      <c r="U624" s="281"/>
      <c r="V624" s="281"/>
      <c r="W624" s="281"/>
      <c r="X624" s="281"/>
      <c r="Y624" s="281"/>
      <c r="Z624" s="281"/>
      <c r="AA624" s="281"/>
      <c r="AB624" s="281"/>
      <c r="AC624" s="281"/>
      <c r="AD624" s="281"/>
      <c r="AE624" s="281"/>
      <c r="AF624" s="281"/>
      <c r="AG624" s="281"/>
      <c r="AH624" s="281"/>
      <c r="AI624" s="281"/>
    </row>
    <row r="625" ht="12.75" customHeight="1">
      <c r="A625" s="281"/>
      <c r="B625" s="281"/>
      <c r="C625" s="281"/>
      <c r="D625" s="281"/>
      <c r="E625" s="281"/>
      <c r="F625" s="281"/>
      <c r="G625" s="281"/>
      <c r="H625" s="281"/>
      <c r="I625" s="281"/>
      <c r="J625" s="281"/>
      <c r="K625" s="281"/>
      <c r="L625" s="281"/>
      <c r="M625" s="281"/>
      <c r="N625" s="281"/>
      <c r="O625" s="281"/>
      <c r="P625" s="281"/>
      <c r="Q625" s="281"/>
      <c r="R625" s="281"/>
      <c r="S625" s="281"/>
      <c r="T625" s="281"/>
      <c r="U625" s="281"/>
      <c r="V625" s="281"/>
      <c r="W625" s="281"/>
      <c r="X625" s="281"/>
      <c r="Y625" s="281"/>
      <c r="Z625" s="281"/>
      <c r="AA625" s="281"/>
      <c r="AB625" s="281"/>
      <c r="AC625" s="281"/>
      <c r="AD625" s="281"/>
      <c r="AE625" s="281"/>
      <c r="AF625" s="281"/>
      <c r="AG625" s="281"/>
      <c r="AH625" s="281"/>
      <c r="AI625" s="281"/>
    </row>
    <row r="626" ht="12.75" customHeight="1">
      <c r="A626" s="281"/>
      <c r="B626" s="281"/>
      <c r="C626" s="281"/>
      <c r="D626" s="281"/>
      <c r="E626" s="281"/>
      <c r="F626" s="281"/>
      <c r="G626" s="281"/>
      <c r="H626" s="281"/>
      <c r="I626" s="281"/>
      <c r="J626" s="281"/>
      <c r="K626" s="281"/>
      <c r="L626" s="281"/>
      <c r="M626" s="281"/>
      <c r="N626" s="281"/>
      <c r="O626" s="281"/>
      <c r="P626" s="281"/>
      <c r="Q626" s="281"/>
      <c r="R626" s="281"/>
      <c r="S626" s="281"/>
      <c r="T626" s="281"/>
      <c r="U626" s="281"/>
      <c r="V626" s="281"/>
      <c r="W626" s="281"/>
      <c r="X626" s="281"/>
      <c r="Y626" s="281"/>
      <c r="Z626" s="281"/>
      <c r="AA626" s="281"/>
      <c r="AB626" s="281"/>
      <c r="AC626" s="281"/>
      <c r="AD626" s="281"/>
      <c r="AE626" s="281"/>
      <c r="AF626" s="281"/>
      <c r="AG626" s="281"/>
      <c r="AH626" s="281"/>
      <c r="AI626" s="281"/>
    </row>
    <row r="627" ht="12.75" customHeight="1">
      <c r="A627" s="281"/>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row>
    <row r="628" ht="12.75" customHeight="1">
      <c r="A628" s="281"/>
      <c r="B628" s="281"/>
      <c r="C628" s="281"/>
      <c r="D628" s="281"/>
      <c r="E628" s="281"/>
      <c r="F628" s="281"/>
      <c r="G628" s="281"/>
      <c r="H628" s="281"/>
      <c r="I628" s="281"/>
      <c r="J628" s="281"/>
      <c r="K628" s="281"/>
      <c r="L628" s="281"/>
      <c r="M628" s="281"/>
      <c r="N628" s="281"/>
      <c r="O628" s="281"/>
      <c r="P628" s="281"/>
      <c r="Q628" s="281"/>
      <c r="R628" s="281"/>
      <c r="S628" s="281"/>
      <c r="T628" s="281"/>
      <c r="U628" s="281"/>
      <c r="V628" s="281"/>
      <c r="W628" s="281"/>
      <c r="X628" s="281"/>
      <c r="Y628" s="281"/>
      <c r="Z628" s="281"/>
      <c r="AA628" s="281"/>
      <c r="AB628" s="281"/>
      <c r="AC628" s="281"/>
      <c r="AD628" s="281"/>
      <c r="AE628" s="281"/>
      <c r="AF628" s="281"/>
      <c r="AG628" s="281"/>
      <c r="AH628" s="281"/>
      <c r="AI628" s="281"/>
    </row>
    <row r="629" ht="12.75" customHeight="1">
      <c r="A629" s="281"/>
      <c r="B629" s="281"/>
      <c r="C629" s="281"/>
      <c r="D629" s="281"/>
      <c r="E629" s="281"/>
      <c r="F629" s="281"/>
      <c r="G629" s="281"/>
      <c r="H629" s="281"/>
      <c r="I629" s="281"/>
      <c r="J629" s="281"/>
      <c r="K629" s="281"/>
      <c r="L629" s="281"/>
      <c r="M629" s="281"/>
      <c r="N629" s="281"/>
      <c r="O629" s="281"/>
      <c r="P629" s="281"/>
      <c r="Q629" s="281"/>
      <c r="R629" s="281"/>
      <c r="S629" s="281"/>
      <c r="T629" s="281"/>
      <c r="U629" s="281"/>
      <c r="V629" s="281"/>
      <c r="W629" s="281"/>
      <c r="X629" s="281"/>
      <c r="Y629" s="281"/>
      <c r="Z629" s="281"/>
      <c r="AA629" s="281"/>
      <c r="AB629" s="281"/>
      <c r="AC629" s="281"/>
      <c r="AD629" s="281"/>
      <c r="AE629" s="281"/>
      <c r="AF629" s="281"/>
      <c r="AG629" s="281"/>
      <c r="AH629" s="281"/>
      <c r="AI629" s="281"/>
    </row>
    <row r="630" ht="12.75" customHeight="1">
      <c r="A630" s="281"/>
      <c r="B630" s="281"/>
      <c r="C630" s="281"/>
      <c r="D630" s="281"/>
      <c r="E630" s="281"/>
      <c r="F630" s="281"/>
      <c r="G630" s="281"/>
      <c r="H630" s="281"/>
      <c r="I630" s="281"/>
      <c r="J630" s="281"/>
      <c r="K630" s="281"/>
      <c r="L630" s="281"/>
      <c r="M630" s="281"/>
      <c r="N630" s="281"/>
      <c r="O630" s="281"/>
      <c r="P630" s="281"/>
      <c r="Q630" s="281"/>
      <c r="R630" s="281"/>
      <c r="S630" s="281"/>
      <c r="T630" s="281"/>
      <c r="U630" s="281"/>
      <c r="V630" s="281"/>
      <c r="W630" s="281"/>
      <c r="X630" s="281"/>
      <c r="Y630" s="281"/>
      <c r="Z630" s="281"/>
      <c r="AA630" s="281"/>
      <c r="AB630" s="281"/>
      <c r="AC630" s="281"/>
      <c r="AD630" s="281"/>
      <c r="AE630" s="281"/>
      <c r="AF630" s="281"/>
      <c r="AG630" s="281"/>
      <c r="AH630" s="281"/>
      <c r="AI630" s="281"/>
    </row>
    <row r="631" ht="12.75" customHeight="1">
      <c r="A631" s="281"/>
      <c r="B631" s="281"/>
      <c r="C631" s="281"/>
      <c r="D631" s="281"/>
      <c r="E631" s="281"/>
      <c r="F631" s="281"/>
      <c r="G631" s="281"/>
      <c r="H631" s="281"/>
      <c r="I631" s="281"/>
      <c r="J631" s="281"/>
      <c r="K631" s="281"/>
      <c r="L631" s="281"/>
      <c r="M631" s="281"/>
      <c r="N631" s="281"/>
      <c r="O631" s="281"/>
      <c r="P631" s="281"/>
      <c r="Q631" s="281"/>
      <c r="R631" s="281"/>
      <c r="S631" s="281"/>
      <c r="T631" s="281"/>
      <c r="U631" s="281"/>
      <c r="V631" s="281"/>
      <c r="W631" s="281"/>
      <c r="X631" s="281"/>
      <c r="Y631" s="281"/>
      <c r="Z631" s="281"/>
      <c r="AA631" s="281"/>
      <c r="AB631" s="281"/>
      <c r="AC631" s="281"/>
      <c r="AD631" s="281"/>
      <c r="AE631" s="281"/>
      <c r="AF631" s="281"/>
      <c r="AG631" s="281"/>
      <c r="AH631" s="281"/>
      <c r="AI631" s="281"/>
    </row>
    <row r="632" ht="12.75" customHeight="1">
      <c r="A632" s="281"/>
      <c r="B632" s="281"/>
      <c r="C632" s="281"/>
      <c r="D632" s="281"/>
      <c r="E632" s="281"/>
      <c r="F632" s="281"/>
      <c r="G632" s="281"/>
      <c r="H632" s="281"/>
      <c r="I632" s="281"/>
      <c r="J632" s="281"/>
      <c r="K632" s="281"/>
      <c r="L632" s="281"/>
      <c r="M632" s="281"/>
      <c r="N632" s="281"/>
      <c r="O632" s="281"/>
      <c r="P632" s="281"/>
      <c r="Q632" s="281"/>
      <c r="R632" s="281"/>
      <c r="S632" s="281"/>
      <c r="T632" s="281"/>
      <c r="U632" s="281"/>
      <c r="V632" s="281"/>
      <c r="W632" s="281"/>
      <c r="X632" s="281"/>
      <c r="Y632" s="281"/>
      <c r="Z632" s="281"/>
      <c r="AA632" s="281"/>
      <c r="AB632" s="281"/>
      <c r="AC632" s="281"/>
      <c r="AD632" s="281"/>
      <c r="AE632" s="281"/>
      <c r="AF632" s="281"/>
      <c r="AG632" s="281"/>
      <c r="AH632" s="281"/>
      <c r="AI632" s="281"/>
    </row>
    <row r="633" ht="12.75" customHeight="1">
      <c r="A633" s="281"/>
      <c r="B633" s="281"/>
      <c r="C633" s="281"/>
      <c r="D633" s="281"/>
      <c r="E633" s="281"/>
      <c r="F633" s="281"/>
      <c r="G633" s="281"/>
      <c r="H633" s="281"/>
      <c r="I633" s="281"/>
      <c r="J633" s="281"/>
      <c r="K633" s="281"/>
      <c r="L633" s="281"/>
      <c r="M633" s="281"/>
      <c r="N633" s="281"/>
      <c r="O633" s="281"/>
      <c r="P633" s="281"/>
      <c r="Q633" s="281"/>
      <c r="R633" s="281"/>
      <c r="S633" s="281"/>
      <c r="T633" s="281"/>
      <c r="U633" s="281"/>
      <c r="V633" s="281"/>
      <c r="W633" s="281"/>
      <c r="X633" s="281"/>
      <c r="Y633" s="281"/>
      <c r="Z633" s="281"/>
      <c r="AA633" s="281"/>
      <c r="AB633" s="281"/>
      <c r="AC633" s="281"/>
      <c r="AD633" s="281"/>
      <c r="AE633" s="281"/>
      <c r="AF633" s="281"/>
      <c r="AG633" s="281"/>
      <c r="AH633" s="281"/>
      <c r="AI633" s="281"/>
    </row>
    <row r="634" ht="12.75" customHeight="1">
      <c r="A634" s="281"/>
      <c r="B634" s="281"/>
      <c r="C634" s="281"/>
      <c r="D634" s="281"/>
      <c r="E634" s="281"/>
      <c r="F634" s="281"/>
      <c r="G634" s="281"/>
      <c r="H634" s="281"/>
      <c r="I634" s="281"/>
      <c r="J634" s="281"/>
      <c r="K634" s="281"/>
      <c r="L634" s="281"/>
      <c r="M634" s="281"/>
      <c r="N634" s="281"/>
      <c r="O634" s="281"/>
      <c r="P634" s="281"/>
      <c r="Q634" s="281"/>
      <c r="R634" s="281"/>
      <c r="S634" s="281"/>
      <c r="T634" s="281"/>
      <c r="U634" s="281"/>
      <c r="V634" s="281"/>
      <c r="W634" s="281"/>
      <c r="X634" s="281"/>
      <c r="Y634" s="281"/>
      <c r="Z634" s="281"/>
      <c r="AA634" s="281"/>
      <c r="AB634" s="281"/>
      <c r="AC634" s="281"/>
      <c r="AD634" s="281"/>
      <c r="AE634" s="281"/>
      <c r="AF634" s="281"/>
      <c r="AG634" s="281"/>
      <c r="AH634" s="281"/>
      <c r="AI634" s="281"/>
    </row>
    <row r="635" ht="12.75" customHeight="1">
      <c r="A635" s="281"/>
      <c r="B635" s="281"/>
      <c r="C635" s="281"/>
      <c r="D635" s="281"/>
      <c r="E635" s="281"/>
      <c r="F635" s="281"/>
      <c r="G635" s="281"/>
      <c r="H635" s="281"/>
      <c r="I635" s="281"/>
      <c r="J635" s="281"/>
      <c r="K635" s="281"/>
      <c r="L635" s="281"/>
      <c r="M635" s="281"/>
      <c r="N635" s="281"/>
      <c r="O635" s="281"/>
      <c r="P635" s="281"/>
      <c r="Q635" s="281"/>
      <c r="R635" s="281"/>
      <c r="S635" s="281"/>
      <c r="T635" s="281"/>
      <c r="U635" s="281"/>
      <c r="V635" s="281"/>
      <c r="W635" s="281"/>
      <c r="X635" s="281"/>
      <c r="Y635" s="281"/>
      <c r="Z635" s="281"/>
      <c r="AA635" s="281"/>
      <c r="AB635" s="281"/>
      <c r="AC635" s="281"/>
      <c r="AD635" s="281"/>
      <c r="AE635" s="281"/>
      <c r="AF635" s="281"/>
      <c r="AG635" s="281"/>
      <c r="AH635" s="281"/>
      <c r="AI635" s="281"/>
    </row>
    <row r="636" ht="12.75" customHeight="1">
      <c r="A636" s="281"/>
      <c r="B636" s="281"/>
      <c r="C636" s="281"/>
      <c r="D636" s="281"/>
      <c r="E636" s="281"/>
      <c r="F636" s="281"/>
      <c r="G636" s="281"/>
      <c r="H636" s="281"/>
      <c r="I636" s="281"/>
      <c r="J636" s="281"/>
      <c r="K636" s="281"/>
      <c r="L636" s="281"/>
      <c r="M636" s="281"/>
      <c r="N636" s="281"/>
      <c r="O636" s="281"/>
      <c r="P636" s="281"/>
      <c r="Q636" s="281"/>
      <c r="R636" s="281"/>
      <c r="S636" s="281"/>
      <c r="T636" s="281"/>
      <c r="U636" s="281"/>
      <c r="V636" s="281"/>
      <c r="W636" s="281"/>
      <c r="X636" s="281"/>
      <c r="Y636" s="281"/>
      <c r="Z636" s="281"/>
      <c r="AA636" s="281"/>
      <c r="AB636" s="281"/>
      <c r="AC636" s="281"/>
      <c r="AD636" s="281"/>
      <c r="AE636" s="281"/>
      <c r="AF636" s="281"/>
      <c r="AG636" s="281"/>
      <c r="AH636" s="281"/>
      <c r="AI636" s="281"/>
    </row>
    <row r="637" ht="12.75" customHeight="1">
      <c r="A637" s="281"/>
      <c r="B637" s="281"/>
      <c r="C637" s="281"/>
      <c r="D637" s="281"/>
      <c r="E637" s="281"/>
      <c r="F637" s="281"/>
      <c r="G637" s="281"/>
      <c r="H637" s="281"/>
      <c r="I637" s="281"/>
      <c r="J637" s="281"/>
      <c r="K637" s="281"/>
      <c r="L637" s="281"/>
      <c r="M637" s="281"/>
      <c r="N637" s="281"/>
      <c r="O637" s="281"/>
      <c r="P637" s="281"/>
      <c r="Q637" s="281"/>
      <c r="R637" s="281"/>
      <c r="S637" s="281"/>
      <c r="T637" s="281"/>
      <c r="U637" s="281"/>
      <c r="V637" s="281"/>
      <c r="W637" s="281"/>
      <c r="X637" s="281"/>
      <c r="Y637" s="281"/>
      <c r="Z637" s="281"/>
      <c r="AA637" s="281"/>
      <c r="AB637" s="281"/>
      <c r="AC637" s="281"/>
      <c r="AD637" s="281"/>
      <c r="AE637" s="281"/>
      <c r="AF637" s="281"/>
      <c r="AG637" s="281"/>
      <c r="AH637" s="281"/>
      <c r="AI637" s="281"/>
    </row>
    <row r="638" ht="12.75" customHeight="1">
      <c r="A638" s="281"/>
      <c r="B638" s="281"/>
      <c r="C638" s="281"/>
      <c r="D638" s="281"/>
      <c r="E638" s="281"/>
      <c r="F638" s="281"/>
      <c r="G638" s="281"/>
      <c r="H638" s="281"/>
      <c r="I638" s="281"/>
      <c r="J638" s="281"/>
      <c r="K638" s="281"/>
      <c r="L638" s="281"/>
      <c r="M638" s="281"/>
      <c r="N638" s="281"/>
      <c r="O638" s="281"/>
      <c r="P638" s="281"/>
      <c r="Q638" s="281"/>
      <c r="R638" s="281"/>
      <c r="S638" s="281"/>
      <c r="T638" s="281"/>
      <c r="U638" s="281"/>
      <c r="V638" s="281"/>
      <c r="W638" s="281"/>
      <c r="X638" s="281"/>
      <c r="Y638" s="281"/>
      <c r="Z638" s="281"/>
      <c r="AA638" s="281"/>
      <c r="AB638" s="281"/>
      <c r="AC638" s="281"/>
      <c r="AD638" s="281"/>
      <c r="AE638" s="281"/>
      <c r="AF638" s="281"/>
      <c r="AG638" s="281"/>
      <c r="AH638" s="281"/>
      <c r="AI638" s="281"/>
    </row>
    <row r="639" ht="12.75" customHeight="1">
      <c r="A639" s="281"/>
      <c r="B639" s="281"/>
      <c r="C639" s="281"/>
      <c r="D639" s="281"/>
      <c r="E639" s="281"/>
      <c r="F639" s="281"/>
      <c r="G639" s="281"/>
      <c r="H639" s="281"/>
      <c r="I639" s="281"/>
      <c r="J639" s="281"/>
      <c r="K639" s="281"/>
      <c r="L639" s="281"/>
      <c r="M639" s="281"/>
      <c r="N639" s="281"/>
      <c r="O639" s="281"/>
      <c r="P639" s="281"/>
      <c r="Q639" s="281"/>
      <c r="R639" s="281"/>
      <c r="S639" s="281"/>
      <c r="T639" s="281"/>
      <c r="U639" s="281"/>
      <c r="V639" s="281"/>
      <c r="W639" s="281"/>
      <c r="X639" s="281"/>
      <c r="Y639" s="281"/>
      <c r="Z639" s="281"/>
      <c r="AA639" s="281"/>
      <c r="AB639" s="281"/>
      <c r="AC639" s="281"/>
      <c r="AD639" s="281"/>
      <c r="AE639" s="281"/>
      <c r="AF639" s="281"/>
      <c r="AG639" s="281"/>
      <c r="AH639" s="281"/>
      <c r="AI639" s="281"/>
    </row>
    <row r="640" ht="12.75" customHeight="1">
      <c r="A640" s="281"/>
      <c r="B640" s="281"/>
      <c r="C640" s="281"/>
      <c r="D640" s="281"/>
      <c r="E640" s="281"/>
      <c r="F640" s="281"/>
      <c r="G640" s="281"/>
      <c r="H640" s="281"/>
      <c r="I640" s="281"/>
      <c r="J640" s="281"/>
      <c r="K640" s="281"/>
      <c r="L640" s="281"/>
      <c r="M640" s="281"/>
      <c r="N640" s="281"/>
      <c r="O640" s="281"/>
      <c r="P640" s="281"/>
      <c r="Q640" s="281"/>
      <c r="R640" s="281"/>
      <c r="S640" s="281"/>
      <c r="T640" s="281"/>
      <c r="U640" s="281"/>
      <c r="V640" s="281"/>
      <c r="W640" s="281"/>
      <c r="X640" s="281"/>
      <c r="Y640" s="281"/>
      <c r="Z640" s="281"/>
      <c r="AA640" s="281"/>
      <c r="AB640" s="281"/>
      <c r="AC640" s="281"/>
      <c r="AD640" s="281"/>
      <c r="AE640" s="281"/>
      <c r="AF640" s="281"/>
      <c r="AG640" s="281"/>
      <c r="AH640" s="281"/>
      <c r="AI640" s="281"/>
    </row>
    <row r="641" ht="12.75" customHeight="1">
      <c r="A641" s="281"/>
      <c r="B641" s="281"/>
      <c r="C641" s="281"/>
      <c r="D641" s="281"/>
      <c r="E641" s="281"/>
      <c r="F641" s="281"/>
      <c r="G641" s="281"/>
      <c r="H641" s="281"/>
      <c r="I641" s="281"/>
      <c r="J641" s="281"/>
      <c r="K641" s="281"/>
      <c r="L641" s="281"/>
      <c r="M641" s="281"/>
      <c r="N641" s="281"/>
      <c r="O641" s="281"/>
      <c r="P641" s="281"/>
      <c r="Q641" s="281"/>
      <c r="R641" s="281"/>
      <c r="S641" s="281"/>
      <c r="T641" s="281"/>
      <c r="U641" s="281"/>
      <c r="V641" s="281"/>
      <c r="W641" s="281"/>
      <c r="X641" s="281"/>
      <c r="Y641" s="281"/>
      <c r="Z641" s="281"/>
      <c r="AA641" s="281"/>
      <c r="AB641" s="281"/>
      <c r="AC641" s="281"/>
      <c r="AD641" s="281"/>
      <c r="AE641" s="281"/>
      <c r="AF641" s="281"/>
      <c r="AG641" s="281"/>
      <c r="AH641" s="281"/>
      <c r="AI641" s="281"/>
    </row>
    <row r="642" ht="12.75" customHeight="1">
      <c r="A642" s="281"/>
      <c r="B642" s="281"/>
      <c r="C642" s="281"/>
      <c r="D642" s="281"/>
      <c r="E642" s="281"/>
      <c r="F642" s="281"/>
      <c r="G642" s="281"/>
      <c r="H642" s="281"/>
      <c r="I642" s="281"/>
      <c r="J642" s="281"/>
      <c r="K642" s="281"/>
      <c r="L642" s="281"/>
      <c r="M642" s="281"/>
      <c r="N642" s="281"/>
      <c r="O642" s="281"/>
      <c r="P642" s="281"/>
      <c r="Q642" s="281"/>
      <c r="R642" s="281"/>
      <c r="S642" s="281"/>
      <c r="T642" s="281"/>
      <c r="U642" s="281"/>
      <c r="V642" s="281"/>
      <c r="W642" s="281"/>
      <c r="X642" s="281"/>
      <c r="Y642" s="281"/>
      <c r="Z642" s="281"/>
      <c r="AA642" s="281"/>
      <c r="AB642" s="281"/>
      <c r="AC642" s="281"/>
      <c r="AD642" s="281"/>
      <c r="AE642" s="281"/>
      <c r="AF642" s="281"/>
      <c r="AG642" s="281"/>
      <c r="AH642" s="281"/>
      <c r="AI642" s="281"/>
    </row>
    <row r="643" ht="12.75" customHeight="1">
      <c r="A643" s="281"/>
      <c r="B643" s="281"/>
      <c r="C643" s="281"/>
      <c r="D643" s="281"/>
      <c r="E643" s="281"/>
      <c r="F643" s="281"/>
      <c r="G643" s="281"/>
      <c r="H643" s="281"/>
      <c r="I643" s="281"/>
      <c r="J643" s="281"/>
      <c r="K643" s="281"/>
      <c r="L643" s="281"/>
      <c r="M643" s="281"/>
      <c r="N643" s="281"/>
      <c r="O643" s="281"/>
      <c r="P643" s="281"/>
      <c r="Q643" s="281"/>
      <c r="R643" s="281"/>
      <c r="S643" s="281"/>
      <c r="T643" s="281"/>
      <c r="U643" s="281"/>
      <c r="V643" s="281"/>
      <c r="W643" s="281"/>
      <c r="X643" s="281"/>
      <c r="Y643" s="281"/>
      <c r="Z643" s="281"/>
      <c r="AA643" s="281"/>
      <c r="AB643" s="281"/>
      <c r="AC643" s="281"/>
      <c r="AD643" s="281"/>
      <c r="AE643" s="281"/>
      <c r="AF643" s="281"/>
      <c r="AG643" s="281"/>
      <c r="AH643" s="281"/>
      <c r="AI643" s="281"/>
    </row>
    <row r="644" ht="12.75" customHeight="1">
      <c r="A644" s="281"/>
      <c r="B644" s="281"/>
      <c r="C644" s="281"/>
      <c r="D644" s="281"/>
      <c r="E644" s="281"/>
      <c r="F644" s="281"/>
      <c r="G644" s="281"/>
      <c r="H644" s="281"/>
      <c r="I644" s="281"/>
      <c r="J644" s="281"/>
      <c r="K644" s="281"/>
      <c r="L644" s="281"/>
      <c r="M644" s="281"/>
      <c r="N644" s="281"/>
      <c r="O644" s="281"/>
      <c r="P644" s="281"/>
      <c r="Q644" s="281"/>
      <c r="R644" s="281"/>
      <c r="S644" s="281"/>
      <c r="T644" s="281"/>
      <c r="U644" s="281"/>
      <c r="V644" s="281"/>
      <c r="W644" s="281"/>
      <c r="X644" s="281"/>
      <c r="Y644" s="281"/>
      <c r="Z644" s="281"/>
      <c r="AA644" s="281"/>
      <c r="AB644" s="281"/>
      <c r="AC644" s="281"/>
      <c r="AD644" s="281"/>
      <c r="AE644" s="281"/>
      <c r="AF644" s="281"/>
      <c r="AG644" s="281"/>
      <c r="AH644" s="281"/>
      <c r="AI644" s="281"/>
    </row>
    <row r="645" ht="12.75" customHeight="1">
      <c r="A645" s="281"/>
      <c r="B645" s="281"/>
      <c r="C645" s="281"/>
      <c r="D645" s="281"/>
      <c r="E645" s="281"/>
      <c r="F645" s="281"/>
      <c r="G645" s="281"/>
      <c r="H645" s="281"/>
      <c r="I645" s="281"/>
      <c r="J645" s="281"/>
      <c r="K645" s="281"/>
      <c r="L645" s="281"/>
      <c r="M645" s="281"/>
      <c r="N645" s="281"/>
      <c r="O645" s="281"/>
      <c r="P645" s="281"/>
      <c r="Q645" s="281"/>
      <c r="R645" s="281"/>
      <c r="S645" s="281"/>
      <c r="T645" s="281"/>
      <c r="U645" s="281"/>
      <c r="V645" s="281"/>
      <c r="W645" s="281"/>
      <c r="X645" s="281"/>
      <c r="Y645" s="281"/>
      <c r="Z645" s="281"/>
      <c r="AA645" s="281"/>
      <c r="AB645" s="281"/>
      <c r="AC645" s="281"/>
      <c r="AD645" s="281"/>
      <c r="AE645" s="281"/>
      <c r="AF645" s="281"/>
      <c r="AG645" s="281"/>
      <c r="AH645" s="281"/>
      <c r="AI645" s="281"/>
    </row>
    <row r="646" ht="12.75" customHeight="1">
      <c r="A646" s="281"/>
      <c r="B646" s="281"/>
      <c r="C646" s="281"/>
      <c r="D646" s="281"/>
      <c r="E646" s="281"/>
      <c r="F646" s="281"/>
      <c r="G646" s="281"/>
      <c r="H646" s="281"/>
      <c r="I646" s="281"/>
      <c r="J646" s="281"/>
      <c r="K646" s="281"/>
      <c r="L646" s="281"/>
      <c r="M646" s="281"/>
      <c r="N646" s="281"/>
      <c r="O646" s="281"/>
      <c r="P646" s="281"/>
      <c r="Q646" s="281"/>
      <c r="R646" s="281"/>
      <c r="S646" s="281"/>
      <c r="T646" s="281"/>
      <c r="U646" s="281"/>
      <c r="V646" s="281"/>
      <c r="W646" s="281"/>
      <c r="X646" s="281"/>
      <c r="Y646" s="281"/>
      <c r="Z646" s="281"/>
      <c r="AA646" s="281"/>
      <c r="AB646" s="281"/>
      <c r="AC646" s="281"/>
      <c r="AD646" s="281"/>
      <c r="AE646" s="281"/>
      <c r="AF646" s="281"/>
      <c r="AG646" s="281"/>
      <c r="AH646" s="281"/>
      <c r="AI646" s="281"/>
    </row>
    <row r="647" ht="12.75" customHeight="1">
      <c r="A647" s="281"/>
      <c r="B647" s="281"/>
      <c r="C647" s="281"/>
      <c r="D647" s="281"/>
      <c r="E647" s="281"/>
      <c r="F647" s="281"/>
      <c r="G647" s="281"/>
      <c r="H647" s="281"/>
      <c r="I647" s="281"/>
      <c r="J647" s="281"/>
      <c r="K647" s="281"/>
      <c r="L647" s="281"/>
      <c r="M647" s="281"/>
      <c r="N647" s="281"/>
      <c r="O647" s="281"/>
      <c r="P647" s="281"/>
      <c r="Q647" s="281"/>
      <c r="R647" s="281"/>
      <c r="S647" s="281"/>
      <c r="T647" s="281"/>
      <c r="U647" s="281"/>
      <c r="V647" s="281"/>
      <c r="W647" s="281"/>
      <c r="X647" s="281"/>
      <c r="Y647" s="281"/>
      <c r="Z647" s="281"/>
      <c r="AA647" s="281"/>
      <c r="AB647" s="281"/>
      <c r="AC647" s="281"/>
      <c r="AD647" s="281"/>
      <c r="AE647" s="281"/>
      <c r="AF647" s="281"/>
      <c r="AG647" s="281"/>
      <c r="AH647" s="281"/>
      <c r="AI647" s="281"/>
    </row>
    <row r="648" ht="12.75" customHeight="1">
      <c r="A648" s="281"/>
      <c r="B648" s="281"/>
      <c r="C648" s="281"/>
      <c r="D648" s="281"/>
      <c r="E648" s="281"/>
      <c r="F648" s="281"/>
      <c r="G648" s="281"/>
      <c r="H648" s="281"/>
      <c r="I648" s="281"/>
      <c r="J648" s="281"/>
      <c r="K648" s="281"/>
      <c r="L648" s="281"/>
      <c r="M648" s="281"/>
      <c r="N648" s="281"/>
      <c r="O648" s="281"/>
      <c r="P648" s="281"/>
      <c r="Q648" s="281"/>
      <c r="R648" s="281"/>
      <c r="S648" s="281"/>
      <c r="T648" s="281"/>
      <c r="U648" s="281"/>
      <c r="V648" s="281"/>
      <c r="W648" s="281"/>
      <c r="X648" s="281"/>
      <c r="Y648" s="281"/>
      <c r="Z648" s="281"/>
      <c r="AA648" s="281"/>
      <c r="AB648" s="281"/>
      <c r="AC648" s="281"/>
      <c r="AD648" s="281"/>
      <c r="AE648" s="281"/>
      <c r="AF648" s="281"/>
      <c r="AG648" s="281"/>
      <c r="AH648" s="281"/>
      <c r="AI648" s="281"/>
    </row>
    <row r="649" ht="12.75" customHeight="1">
      <c r="A649" s="281"/>
      <c r="B649" s="281"/>
      <c r="C649" s="281"/>
      <c r="D649" s="281"/>
      <c r="E649" s="281"/>
      <c r="F649" s="281"/>
      <c r="G649" s="281"/>
      <c r="H649" s="281"/>
      <c r="I649" s="281"/>
      <c r="J649" s="281"/>
      <c r="K649" s="281"/>
      <c r="L649" s="281"/>
      <c r="M649" s="281"/>
      <c r="N649" s="281"/>
      <c r="O649" s="281"/>
      <c r="P649" s="281"/>
      <c r="Q649" s="281"/>
      <c r="R649" s="281"/>
      <c r="S649" s="281"/>
      <c r="T649" s="281"/>
      <c r="U649" s="281"/>
      <c r="V649" s="281"/>
      <c r="W649" s="281"/>
      <c r="X649" s="281"/>
      <c r="Y649" s="281"/>
      <c r="Z649" s="281"/>
      <c r="AA649" s="281"/>
      <c r="AB649" s="281"/>
      <c r="AC649" s="281"/>
      <c r="AD649" s="281"/>
      <c r="AE649" s="281"/>
      <c r="AF649" s="281"/>
      <c r="AG649" s="281"/>
      <c r="AH649" s="281"/>
      <c r="AI649" s="281"/>
    </row>
    <row r="650" ht="12.75" customHeight="1">
      <c r="A650" s="281"/>
      <c r="B650" s="281"/>
      <c r="C650" s="281"/>
      <c r="D650" s="281"/>
      <c r="E650" s="281"/>
      <c r="F650" s="281"/>
      <c r="G650" s="281"/>
      <c r="H650" s="281"/>
      <c r="I650" s="281"/>
      <c r="J650" s="281"/>
      <c r="K650" s="281"/>
      <c r="L650" s="281"/>
      <c r="M650" s="281"/>
      <c r="N650" s="281"/>
      <c r="O650" s="281"/>
      <c r="P650" s="281"/>
      <c r="Q650" s="281"/>
      <c r="R650" s="281"/>
      <c r="S650" s="281"/>
      <c r="T650" s="281"/>
      <c r="U650" s="281"/>
      <c r="V650" s="281"/>
      <c r="W650" s="281"/>
      <c r="X650" s="281"/>
      <c r="Y650" s="281"/>
      <c r="Z650" s="281"/>
      <c r="AA650" s="281"/>
      <c r="AB650" s="281"/>
      <c r="AC650" s="281"/>
      <c r="AD650" s="281"/>
      <c r="AE650" s="281"/>
      <c r="AF650" s="281"/>
      <c r="AG650" s="281"/>
      <c r="AH650" s="281"/>
      <c r="AI650" s="281"/>
    </row>
    <row r="651" ht="12.75" customHeight="1">
      <c r="A651" s="281"/>
      <c r="B651" s="281"/>
      <c r="C651" s="281"/>
      <c r="D651" s="281"/>
      <c r="E651" s="281"/>
      <c r="F651" s="281"/>
      <c r="G651" s="281"/>
      <c r="H651" s="281"/>
      <c r="I651" s="281"/>
      <c r="J651" s="281"/>
      <c r="K651" s="281"/>
      <c r="L651" s="281"/>
      <c r="M651" s="281"/>
      <c r="N651" s="281"/>
      <c r="O651" s="281"/>
      <c r="P651" s="281"/>
      <c r="Q651" s="281"/>
      <c r="R651" s="281"/>
      <c r="S651" s="281"/>
      <c r="T651" s="281"/>
      <c r="U651" s="281"/>
      <c r="V651" s="281"/>
      <c r="W651" s="281"/>
      <c r="X651" s="281"/>
      <c r="Y651" s="281"/>
      <c r="Z651" s="281"/>
      <c r="AA651" s="281"/>
      <c r="AB651" s="281"/>
      <c r="AC651" s="281"/>
      <c r="AD651" s="281"/>
      <c r="AE651" s="281"/>
      <c r="AF651" s="281"/>
      <c r="AG651" s="281"/>
      <c r="AH651" s="281"/>
      <c r="AI651" s="281"/>
    </row>
    <row r="652" ht="12.75" customHeight="1">
      <c r="A652" s="281"/>
      <c r="B652" s="281"/>
      <c r="C652" s="281"/>
      <c r="D652" s="281"/>
      <c r="E652" s="281"/>
      <c r="F652" s="281"/>
      <c r="G652" s="281"/>
      <c r="H652" s="281"/>
      <c r="I652" s="281"/>
      <c r="J652" s="281"/>
      <c r="K652" s="281"/>
      <c r="L652" s="281"/>
      <c r="M652" s="281"/>
      <c r="N652" s="281"/>
      <c r="O652" s="281"/>
      <c r="P652" s="281"/>
      <c r="Q652" s="281"/>
      <c r="R652" s="281"/>
      <c r="S652" s="281"/>
      <c r="T652" s="281"/>
      <c r="U652" s="281"/>
      <c r="V652" s="281"/>
      <c r="W652" s="281"/>
      <c r="X652" s="281"/>
      <c r="Y652" s="281"/>
      <c r="Z652" s="281"/>
      <c r="AA652" s="281"/>
      <c r="AB652" s="281"/>
      <c r="AC652" s="281"/>
      <c r="AD652" s="281"/>
      <c r="AE652" s="281"/>
      <c r="AF652" s="281"/>
      <c r="AG652" s="281"/>
      <c r="AH652" s="281"/>
      <c r="AI652" s="281"/>
    </row>
    <row r="653" ht="12.75" customHeight="1">
      <c r="A653" s="281"/>
      <c r="B653" s="281"/>
      <c r="C653" s="281"/>
      <c r="D653" s="281"/>
      <c r="E653" s="281"/>
      <c r="F653" s="281"/>
      <c r="G653" s="281"/>
      <c r="H653" s="281"/>
      <c r="I653" s="281"/>
      <c r="J653" s="281"/>
      <c r="K653" s="281"/>
      <c r="L653" s="281"/>
      <c r="M653" s="281"/>
      <c r="N653" s="281"/>
      <c r="O653" s="281"/>
      <c r="P653" s="281"/>
      <c r="Q653" s="281"/>
      <c r="R653" s="281"/>
      <c r="S653" s="281"/>
      <c r="T653" s="281"/>
      <c r="U653" s="281"/>
      <c r="V653" s="281"/>
      <c r="W653" s="281"/>
      <c r="X653" s="281"/>
      <c r="Y653" s="281"/>
      <c r="Z653" s="281"/>
      <c r="AA653" s="281"/>
      <c r="AB653" s="281"/>
      <c r="AC653" s="281"/>
      <c r="AD653" s="281"/>
      <c r="AE653" s="281"/>
      <c r="AF653" s="281"/>
      <c r="AG653" s="281"/>
      <c r="AH653" s="281"/>
      <c r="AI653" s="281"/>
    </row>
    <row r="654" ht="12.75" customHeight="1">
      <c r="A654" s="281"/>
      <c r="B654" s="281"/>
      <c r="C654" s="281"/>
      <c r="D654" s="281"/>
      <c r="E654" s="281"/>
      <c r="F654" s="281"/>
      <c r="G654" s="281"/>
      <c r="H654" s="281"/>
      <c r="I654" s="281"/>
      <c r="J654" s="281"/>
      <c r="K654" s="281"/>
      <c r="L654" s="281"/>
      <c r="M654" s="281"/>
      <c r="N654" s="281"/>
      <c r="O654" s="281"/>
      <c r="P654" s="281"/>
      <c r="Q654" s="281"/>
      <c r="R654" s="281"/>
      <c r="S654" s="281"/>
      <c r="T654" s="281"/>
      <c r="U654" s="281"/>
      <c r="V654" s="281"/>
      <c r="W654" s="281"/>
      <c r="X654" s="281"/>
      <c r="Y654" s="281"/>
      <c r="Z654" s="281"/>
      <c r="AA654" s="281"/>
      <c r="AB654" s="281"/>
      <c r="AC654" s="281"/>
      <c r="AD654" s="281"/>
      <c r="AE654" s="281"/>
      <c r="AF654" s="281"/>
      <c r="AG654" s="281"/>
      <c r="AH654" s="281"/>
      <c r="AI654" s="281"/>
    </row>
    <row r="655" ht="12.75" customHeight="1">
      <c r="A655" s="281"/>
      <c r="B655" s="281"/>
      <c r="C655" s="281"/>
      <c r="D655" s="281"/>
      <c r="E655" s="281"/>
      <c r="F655" s="281"/>
      <c r="G655" s="281"/>
      <c r="H655" s="281"/>
      <c r="I655" s="281"/>
      <c r="J655" s="281"/>
      <c r="K655" s="281"/>
      <c r="L655" s="281"/>
      <c r="M655" s="281"/>
      <c r="N655" s="281"/>
      <c r="O655" s="281"/>
      <c r="P655" s="281"/>
      <c r="Q655" s="281"/>
      <c r="R655" s="281"/>
      <c r="S655" s="281"/>
      <c r="T655" s="281"/>
      <c r="U655" s="281"/>
      <c r="V655" s="281"/>
      <c r="W655" s="281"/>
      <c r="X655" s="281"/>
      <c r="Y655" s="281"/>
      <c r="Z655" s="281"/>
      <c r="AA655" s="281"/>
      <c r="AB655" s="281"/>
      <c r="AC655" s="281"/>
      <c r="AD655" s="281"/>
      <c r="AE655" s="281"/>
      <c r="AF655" s="281"/>
      <c r="AG655" s="281"/>
      <c r="AH655" s="281"/>
      <c r="AI655" s="281"/>
    </row>
    <row r="656" ht="12.75" customHeight="1">
      <c r="A656" s="281"/>
      <c r="B656" s="281"/>
      <c r="C656" s="281"/>
      <c r="D656" s="281"/>
      <c r="E656" s="281"/>
      <c r="F656" s="281"/>
      <c r="G656" s="281"/>
      <c r="H656" s="281"/>
      <c r="I656" s="281"/>
      <c r="J656" s="281"/>
      <c r="K656" s="281"/>
      <c r="L656" s="281"/>
      <c r="M656" s="281"/>
      <c r="N656" s="281"/>
      <c r="O656" s="281"/>
      <c r="P656" s="281"/>
      <c r="Q656" s="281"/>
      <c r="R656" s="281"/>
      <c r="S656" s="281"/>
      <c r="T656" s="281"/>
      <c r="U656" s="281"/>
      <c r="V656" s="281"/>
      <c r="W656" s="281"/>
      <c r="X656" s="281"/>
      <c r="Y656" s="281"/>
      <c r="Z656" s="281"/>
      <c r="AA656" s="281"/>
      <c r="AB656" s="281"/>
      <c r="AC656" s="281"/>
      <c r="AD656" s="281"/>
      <c r="AE656" s="281"/>
      <c r="AF656" s="281"/>
      <c r="AG656" s="281"/>
      <c r="AH656" s="281"/>
      <c r="AI656" s="281"/>
    </row>
    <row r="657" ht="12.75" customHeight="1">
      <c r="A657" s="281"/>
      <c r="B657" s="281"/>
      <c r="C657" s="281"/>
      <c r="D657" s="281"/>
      <c r="E657" s="281"/>
      <c r="F657" s="281"/>
      <c r="G657" s="281"/>
      <c r="H657" s="281"/>
      <c r="I657" s="281"/>
      <c r="J657" s="281"/>
      <c r="K657" s="281"/>
      <c r="L657" s="281"/>
      <c r="M657" s="281"/>
      <c r="N657" s="281"/>
      <c r="O657" s="281"/>
      <c r="P657" s="281"/>
      <c r="Q657" s="281"/>
      <c r="R657" s="281"/>
      <c r="S657" s="281"/>
      <c r="T657" s="281"/>
      <c r="U657" s="281"/>
      <c r="V657" s="281"/>
      <c r="W657" s="281"/>
      <c r="X657" s="281"/>
      <c r="Y657" s="281"/>
      <c r="Z657" s="281"/>
      <c r="AA657" s="281"/>
      <c r="AB657" s="281"/>
      <c r="AC657" s="281"/>
      <c r="AD657" s="281"/>
      <c r="AE657" s="281"/>
      <c r="AF657" s="281"/>
      <c r="AG657" s="281"/>
      <c r="AH657" s="281"/>
      <c r="AI657" s="281"/>
    </row>
    <row r="658" ht="12.75" customHeight="1">
      <c r="A658" s="281"/>
      <c r="B658" s="281"/>
      <c r="C658" s="281"/>
      <c r="D658" s="281"/>
      <c r="E658" s="281"/>
      <c r="F658" s="281"/>
      <c r="G658" s="281"/>
      <c r="H658" s="281"/>
      <c r="I658" s="281"/>
      <c r="J658" s="281"/>
      <c r="K658" s="281"/>
      <c r="L658" s="281"/>
      <c r="M658" s="281"/>
      <c r="N658" s="281"/>
      <c r="O658" s="281"/>
      <c r="P658" s="281"/>
      <c r="Q658" s="281"/>
      <c r="R658" s="281"/>
      <c r="S658" s="281"/>
      <c r="T658" s="281"/>
      <c r="U658" s="281"/>
      <c r="V658" s="281"/>
      <c r="W658" s="281"/>
      <c r="X658" s="281"/>
      <c r="Y658" s="281"/>
      <c r="Z658" s="281"/>
      <c r="AA658" s="281"/>
      <c r="AB658" s="281"/>
      <c r="AC658" s="281"/>
      <c r="AD658" s="281"/>
      <c r="AE658" s="281"/>
      <c r="AF658" s="281"/>
      <c r="AG658" s="281"/>
      <c r="AH658" s="281"/>
      <c r="AI658" s="281"/>
    </row>
    <row r="659" ht="12.75" customHeight="1">
      <c r="A659" s="281"/>
      <c r="B659" s="281"/>
      <c r="C659" s="281"/>
      <c r="D659" s="281"/>
      <c r="E659" s="281"/>
      <c r="F659" s="281"/>
      <c r="G659" s="281"/>
      <c r="H659" s="281"/>
      <c r="I659" s="281"/>
      <c r="J659" s="281"/>
      <c r="K659" s="281"/>
      <c r="L659" s="281"/>
      <c r="M659" s="281"/>
      <c r="N659" s="281"/>
      <c r="O659" s="281"/>
      <c r="P659" s="281"/>
      <c r="Q659" s="281"/>
      <c r="R659" s="281"/>
      <c r="S659" s="281"/>
      <c r="T659" s="281"/>
      <c r="U659" s="281"/>
      <c r="V659" s="281"/>
      <c r="W659" s="281"/>
      <c r="X659" s="281"/>
      <c r="Y659" s="281"/>
      <c r="Z659" s="281"/>
      <c r="AA659" s="281"/>
      <c r="AB659" s="281"/>
      <c r="AC659" s="281"/>
      <c r="AD659" s="281"/>
      <c r="AE659" s="281"/>
      <c r="AF659" s="281"/>
      <c r="AG659" s="281"/>
      <c r="AH659" s="281"/>
      <c r="AI659" s="281"/>
    </row>
    <row r="660" ht="12.75" customHeight="1">
      <c r="A660" s="281"/>
      <c r="B660" s="281"/>
      <c r="C660" s="281"/>
      <c r="D660" s="281"/>
      <c r="E660" s="281"/>
      <c r="F660" s="281"/>
      <c r="G660" s="281"/>
      <c r="H660" s="281"/>
      <c r="I660" s="281"/>
      <c r="J660" s="281"/>
      <c r="K660" s="281"/>
      <c r="L660" s="281"/>
      <c r="M660" s="281"/>
      <c r="N660" s="281"/>
      <c r="O660" s="281"/>
      <c r="P660" s="281"/>
      <c r="Q660" s="281"/>
      <c r="R660" s="281"/>
      <c r="S660" s="281"/>
      <c r="T660" s="281"/>
      <c r="U660" s="281"/>
      <c r="V660" s="281"/>
      <c r="W660" s="281"/>
      <c r="X660" s="281"/>
      <c r="Y660" s="281"/>
      <c r="Z660" s="281"/>
      <c r="AA660" s="281"/>
      <c r="AB660" s="281"/>
      <c r="AC660" s="281"/>
      <c r="AD660" s="281"/>
      <c r="AE660" s="281"/>
      <c r="AF660" s="281"/>
      <c r="AG660" s="281"/>
      <c r="AH660" s="281"/>
      <c r="AI660" s="281"/>
    </row>
    <row r="661" ht="12.75" customHeight="1">
      <c r="A661" s="281"/>
      <c r="B661" s="281"/>
      <c r="C661" s="281"/>
      <c r="D661" s="281"/>
      <c r="E661" s="281"/>
      <c r="F661" s="281"/>
      <c r="G661" s="281"/>
      <c r="H661" s="281"/>
      <c r="I661" s="281"/>
      <c r="J661" s="281"/>
      <c r="K661" s="281"/>
      <c r="L661" s="281"/>
      <c r="M661" s="281"/>
      <c r="N661" s="281"/>
      <c r="O661" s="281"/>
      <c r="P661" s="281"/>
      <c r="Q661" s="281"/>
      <c r="R661" s="281"/>
      <c r="S661" s="281"/>
      <c r="T661" s="281"/>
      <c r="U661" s="281"/>
      <c r="V661" s="281"/>
      <c r="W661" s="281"/>
      <c r="X661" s="281"/>
      <c r="Y661" s="281"/>
      <c r="Z661" s="281"/>
      <c r="AA661" s="281"/>
      <c r="AB661" s="281"/>
      <c r="AC661" s="281"/>
      <c r="AD661" s="281"/>
      <c r="AE661" s="281"/>
      <c r="AF661" s="281"/>
      <c r="AG661" s="281"/>
      <c r="AH661" s="281"/>
      <c r="AI661" s="281"/>
    </row>
    <row r="662" ht="12.75" customHeight="1">
      <c r="A662" s="281"/>
      <c r="B662" s="281"/>
      <c r="C662" s="281"/>
      <c r="D662" s="281"/>
      <c r="E662" s="281"/>
      <c r="F662" s="281"/>
      <c r="G662" s="281"/>
      <c r="H662" s="281"/>
      <c r="I662" s="281"/>
      <c r="J662" s="281"/>
      <c r="K662" s="281"/>
      <c r="L662" s="281"/>
      <c r="M662" s="281"/>
      <c r="N662" s="281"/>
      <c r="O662" s="281"/>
      <c r="P662" s="281"/>
      <c r="Q662" s="281"/>
      <c r="R662" s="281"/>
      <c r="S662" s="281"/>
      <c r="T662" s="281"/>
      <c r="U662" s="281"/>
      <c r="V662" s="281"/>
      <c r="W662" s="281"/>
      <c r="X662" s="281"/>
      <c r="Y662" s="281"/>
      <c r="Z662" s="281"/>
      <c r="AA662" s="281"/>
      <c r="AB662" s="281"/>
      <c r="AC662" s="281"/>
      <c r="AD662" s="281"/>
      <c r="AE662" s="281"/>
      <c r="AF662" s="281"/>
      <c r="AG662" s="281"/>
      <c r="AH662" s="281"/>
      <c r="AI662" s="281"/>
    </row>
    <row r="663" ht="12.75" customHeight="1">
      <c r="A663" s="281"/>
      <c r="B663" s="281"/>
      <c r="C663" s="281"/>
      <c r="D663" s="281"/>
      <c r="E663" s="281"/>
      <c r="F663" s="281"/>
      <c r="G663" s="281"/>
      <c r="H663" s="281"/>
      <c r="I663" s="281"/>
      <c r="J663" s="281"/>
      <c r="K663" s="281"/>
      <c r="L663" s="281"/>
      <c r="M663" s="281"/>
      <c r="N663" s="281"/>
      <c r="O663" s="281"/>
      <c r="P663" s="281"/>
      <c r="Q663" s="281"/>
      <c r="R663" s="281"/>
      <c r="S663" s="281"/>
      <c r="T663" s="281"/>
      <c r="U663" s="281"/>
      <c r="V663" s="281"/>
      <c r="W663" s="281"/>
      <c r="X663" s="281"/>
      <c r="Y663" s="281"/>
      <c r="Z663" s="281"/>
      <c r="AA663" s="281"/>
      <c r="AB663" s="281"/>
      <c r="AC663" s="281"/>
      <c r="AD663" s="281"/>
      <c r="AE663" s="281"/>
      <c r="AF663" s="281"/>
      <c r="AG663" s="281"/>
      <c r="AH663" s="281"/>
      <c r="AI663" s="281"/>
    </row>
    <row r="664" ht="12.75" customHeight="1">
      <c r="A664" s="281"/>
      <c r="B664" s="281"/>
      <c r="C664" s="281"/>
      <c r="D664" s="281"/>
      <c r="E664" s="281"/>
      <c r="F664" s="281"/>
      <c r="G664" s="281"/>
      <c r="H664" s="281"/>
      <c r="I664" s="281"/>
      <c r="J664" s="281"/>
      <c r="K664" s="281"/>
      <c r="L664" s="281"/>
      <c r="M664" s="281"/>
      <c r="N664" s="281"/>
      <c r="O664" s="281"/>
      <c r="P664" s="281"/>
      <c r="Q664" s="281"/>
      <c r="R664" s="281"/>
      <c r="S664" s="281"/>
      <c r="T664" s="281"/>
      <c r="U664" s="281"/>
      <c r="V664" s="281"/>
      <c r="W664" s="281"/>
      <c r="X664" s="281"/>
      <c r="Y664" s="281"/>
      <c r="Z664" s="281"/>
      <c r="AA664" s="281"/>
      <c r="AB664" s="281"/>
      <c r="AC664" s="281"/>
      <c r="AD664" s="281"/>
      <c r="AE664" s="281"/>
      <c r="AF664" s="281"/>
      <c r="AG664" s="281"/>
      <c r="AH664" s="281"/>
      <c r="AI664" s="281"/>
    </row>
    <row r="665" ht="12.75" customHeight="1">
      <c r="A665" s="281"/>
      <c r="B665" s="281"/>
      <c r="C665" s="281"/>
      <c r="D665" s="281"/>
      <c r="E665" s="281"/>
      <c r="F665" s="281"/>
      <c r="G665" s="281"/>
      <c r="H665" s="281"/>
      <c r="I665" s="281"/>
      <c r="J665" s="281"/>
      <c r="K665" s="281"/>
      <c r="L665" s="281"/>
      <c r="M665" s="281"/>
      <c r="N665" s="281"/>
      <c r="O665" s="281"/>
      <c r="P665" s="281"/>
      <c r="Q665" s="281"/>
      <c r="R665" s="281"/>
      <c r="S665" s="281"/>
      <c r="T665" s="281"/>
      <c r="U665" s="281"/>
      <c r="V665" s="281"/>
      <c r="W665" s="281"/>
      <c r="X665" s="281"/>
      <c r="Y665" s="281"/>
      <c r="Z665" s="281"/>
      <c r="AA665" s="281"/>
      <c r="AB665" s="281"/>
      <c r="AC665" s="281"/>
      <c r="AD665" s="281"/>
      <c r="AE665" s="281"/>
      <c r="AF665" s="281"/>
      <c r="AG665" s="281"/>
      <c r="AH665" s="281"/>
      <c r="AI665" s="281"/>
    </row>
    <row r="666" ht="12.75" customHeight="1">
      <c r="A666" s="281"/>
      <c r="B666" s="281"/>
      <c r="C666" s="281"/>
      <c r="D666" s="281"/>
      <c r="E666" s="281"/>
      <c r="F666" s="281"/>
      <c r="G666" s="281"/>
      <c r="H666" s="281"/>
      <c r="I666" s="281"/>
      <c r="J666" s="281"/>
      <c r="K666" s="281"/>
      <c r="L666" s="281"/>
      <c r="M666" s="281"/>
      <c r="N666" s="281"/>
      <c r="O666" s="281"/>
      <c r="P666" s="281"/>
      <c r="Q666" s="281"/>
      <c r="R666" s="281"/>
      <c r="S666" s="281"/>
      <c r="T666" s="281"/>
      <c r="U666" s="281"/>
      <c r="V666" s="281"/>
      <c r="W666" s="281"/>
      <c r="X666" s="281"/>
      <c r="Y666" s="281"/>
      <c r="Z666" s="281"/>
      <c r="AA666" s="281"/>
      <c r="AB666" s="281"/>
      <c r="AC666" s="281"/>
      <c r="AD666" s="281"/>
      <c r="AE666" s="281"/>
      <c r="AF666" s="281"/>
      <c r="AG666" s="281"/>
      <c r="AH666" s="281"/>
      <c r="AI666" s="281"/>
    </row>
    <row r="667" ht="12.75" customHeight="1">
      <c r="A667" s="281"/>
      <c r="B667" s="281"/>
      <c r="C667" s="281"/>
      <c r="D667" s="281"/>
      <c r="E667" s="281"/>
      <c r="F667" s="281"/>
      <c r="G667" s="281"/>
      <c r="H667" s="281"/>
      <c r="I667" s="281"/>
      <c r="J667" s="281"/>
      <c r="K667" s="281"/>
      <c r="L667" s="281"/>
      <c r="M667" s="281"/>
      <c r="N667" s="281"/>
      <c r="O667" s="281"/>
      <c r="P667" s="281"/>
      <c r="Q667" s="281"/>
      <c r="R667" s="281"/>
      <c r="S667" s="281"/>
      <c r="T667" s="281"/>
      <c r="U667" s="281"/>
      <c r="V667" s="281"/>
      <c r="W667" s="281"/>
      <c r="X667" s="281"/>
      <c r="Y667" s="281"/>
      <c r="Z667" s="281"/>
      <c r="AA667" s="281"/>
      <c r="AB667" s="281"/>
      <c r="AC667" s="281"/>
      <c r="AD667" s="281"/>
      <c r="AE667" s="281"/>
      <c r="AF667" s="281"/>
      <c r="AG667" s="281"/>
      <c r="AH667" s="281"/>
      <c r="AI667" s="281"/>
    </row>
    <row r="668" ht="12.75" customHeight="1">
      <c r="A668" s="281"/>
      <c r="B668" s="281"/>
      <c r="C668" s="281"/>
      <c r="D668" s="281"/>
      <c r="E668" s="281"/>
      <c r="F668" s="281"/>
      <c r="G668" s="281"/>
      <c r="H668" s="281"/>
      <c r="I668" s="281"/>
      <c r="J668" s="281"/>
      <c r="K668" s="281"/>
      <c r="L668" s="281"/>
      <c r="M668" s="281"/>
      <c r="N668" s="281"/>
      <c r="O668" s="281"/>
      <c r="P668" s="281"/>
      <c r="Q668" s="281"/>
      <c r="R668" s="281"/>
      <c r="S668" s="281"/>
      <c r="T668" s="281"/>
      <c r="U668" s="281"/>
      <c r="V668" s="281"/>
      <c r="W668" s="281"/>
      <c r="X668" s="281"/>
      <c r="Y668" s="281"/>
      <c r="Z668" s="281"/>
      <c r="AA668" s="281"/>
      <c r="AB668" s="281"/>
      <c r="AC668" s="281"/>
      <c r="AD668" s="281"/>
      <c r="AE668" s="281"/>
      <c r="AF668" s="281"/>
      <c r="AG668" s="281"/>
      <c r="AH668" s="281"/>
      <c r="AI668" s="281"/>
    </row>
    <row r="669" ht="12.75" customHeight="1">
      <c r="A669" s="281"/>
      <c r="B669" s="281"/>
      <c r="C669" s="281"/>
      <c r="D669" s="281"/>
      <c r="E669" s="281"/>
      <c r="F669" s="281"/>
      <c r="G669" s="281"/>
      <c r="H669" s="281"/>
      <c r="I669" s="281"/>
      <c r="J669" s="281"/>
      <c r="K669" s="281"/>
      <c r="L669" s="281"/>
      <c r="M669" s="281"/>
      <c r="N669" s="281"/>
      <c r="O669" s="281"/>
      <c r="P669" s="281"/>
      <c r="Q669" s="281"/>
      <c r="R669" s="281"/>
      <c r="S669" s="281"/>
      <c r="T669" s="281"/>
      <c r="U669" s="281"/>
      <c r="V669" s="281"/>
      <c r="W669" s="281"/>
      <c r="X669" s="281"/>
      <c r="Y669" s="281"/>
      <c r="Z669" s="281"/>
      <c r="AA669" s="281"/>
      <c r="AB669" s="281"/>
      <c r="AC669" s="281"/>
      <c r="AD669" s="281"/>
      <c r="AE669" s="281"/>
      <c r="AF669" s="281"/>
      <c r="AG669" s="281"/>
      <c r="AH669" s="281"/>
      <c r="AI669" s="281"/>
    </row>
    <row r="670" ht="12.75" customHeight="1">
      <c r="A670" s="281"/>
      <c r="B670" s="281"/>
      <c r="C670" s="281"/>
      <c r="D670" s="281"/>
      <c r="E670" s="281"/>
      <c r="F670" s="281"/>
      <c r="G670" s="281"/>
      <c r="H670" s="281"/>
      <c r="I670" s="281"/>
      <c r="J670" s="281"/>
      <c r="K670" s="281"/>
      <c r="L670" s="281"/>
      <c r="M670" s="281"/>
      <c r="N670" s="281"/>
      <c r="O670" s="281"/>
      <c r="P670" s="281"/>
      <c r="Q670" s="281"/>
      <c r="R670" s="281"/>
      <c r="S670" s="281"/>
      <c r="T670" s="281"/>
      <c r="U670" s="281"/>
      <c r="V670" s="281"/>
      <c r="W670" s="281"/>
      <c r="X670" s="281"/>
      <c r="Y670" s="281"/>
      <c r="Z670" s="281"/>
      <c r="AA670" s="281"/>
      <c r="AB670" s="281"/>
      <c r="AC670" s="281"/>
      <c r="AD670" s="281"/>
      <c r="AE670" s="281"/>
      <c r="AF670" s="281"/>
      <c r="AG670" s="281"/>
      <c r="AH670" s="281"/>
      <c r="AI670" s="281"/>
    </row>
    <row r="671" ht="12.75" customHeight="1">
      <c r="A671" s="281"/>
      <c r="B671" s="281"/>
      <c r="C671" s="281"/>
      <c r="D671" s="281"/>
      <c r="E671" s="281"/>
      <c r="F671" s="281"/>
      <c r="G671" s="281"/>
      <c r="H671" s="281"/>
      <c r="I671" s="281"/>
      <c r="J671" s="281"/>
      <c r="K671" s="281"/>
      <c r="L671" s="281"/>
      <c r="M671" s="281"/>
      <c r="N671" s="281"/>
      <c r="O671" s="281"/>
      <c r="P671" s="281"/>
      <c r="Q671" s="281"/>
      <c r="R671" s="281"/>
      <c r="S671" s="281"/>
      <c r="T671" s="281"/>
      <c r="U671" s="281"/>
      <c r="V671" s="281"/>
      <c r="W671" s="281"/>
      <c r="X671" s="281"/>
      <c r="Y671" s="281"/>
      <c r="Z671" s="281"/>
      <c r="AA671" s="281"/>
      <c r="AB671" s="281"/>
      <c r="AC671" s="281"/>
      <c r="AD671" s="281"/>
      <c r="AE671" s="281"/>
      <c r="AF671" s="281"/>
      <c r="AG671" s="281"/>
      <c r="AH671" s="281"/>
      <c r="AI671" s="281"/>
    </row>
    <row r="672" ht="12.75" customHeight="1">
      <c r="A672" s="281"/>
      <c r="B672" s="281"/>
      <c r="C672" s="281"/>
      <c r="D672" s="281"/>
      <c r="E672" s="281"/>
      <c r="F672" s="281"/>
      <c r="G672" s="281"/>
      <c r="H672" s="281"/>
      <c r="I672" s="281"/>
      <c r="J672" s="281"/>
      <c r="K672" s="281"/>
      <c r="L672" s="281"/>
      <c r="M672" s="281"/>
      <c r="N672" s="281"/>
      <c r="O672" s="281"/>
      <c r="P672" s="281"/>
      <c r="Q672" s="281"/>
      <c r="R672" s="281"/>
      <c r="S672" s="281"/>
      <c r="T672" s="281"/>
      <c r="U672" s="281"/>
      <c r="V672" s="281"/>
      <c r="W672" s="281"/>
      <c r="X672" s="281"/>
      <c r="Y672" s="281"/>
      <c r="Z672" s="281"/>
      <c r="AA672" s="281"/>
      <c r="AB672" s="281"/>
      <c r="AC672" s="281"/>
      <c r="AD672" s="281"/>
      <c r="AE672" s="281"/>
      <c r="AF672" s="281"/>
      <c r="AG672" s="281"/>
      <c r="AH672" s="281"/>
      <c r="AI672" s="281"/>
    </row>
    <row r="673" ht="12.75" customHeight="1">
      <c r="A673" s="281"/>
      <c r="B673" s="281"/>
      <c r="C673" s="281"/>
      <c r="D673" s="281"/>
      <c r="E673" s="281"/>
      <c r="F673" s="281"/>
      <c r="G673" s="281"/>
      <c r="H673" s="281"/>
      <c r="I673" s="281"/>
      <c r="J673" s="281"/>
      <c r="K673" s="281"/>
      <c r="L673" s="281"/>
      <c r="M673" s="281"/>
      <c r="N673" s="281"/>
      <c r="O673" s="281"/>
      <c r="P673" s="281"/>
      <c r="Q673" s="281"/>
      <c r="R673" s="281"/>
      <c r="S673" s="281"/>
      <c r="T673" s="281"/>
      <c r="U673" s="281"/>
      <c r="V673" s="281"/>
      <c r="W673" s="281"/>
      <c r="X673" s="281"/>
      <c r="Y673" s="281"/>
      <c r="Z673" s="281"/>
      <c r="AA673" s="281"/>
      <c r="AB673" s="281"/>
      <c r="AC673" s="281"/>
      <c r="AD673" s="281"/>
      <c r="AE673" s="281"/>
      <c r="AF673" s="281"/>
      <c r="AG673" s="281"/>
      <c r="AH673" s="281"/>
      <c r="AI673" s="281"/>
    </row>
    <row r="674" ht="12.75" customHeight="1">
      <c r="A674" s="281"/>
      <c r="B674" s="281"/>
      <c r="C674" s="281"/>
      <c r="D674" s="281"/>
      <c r="E674" s="281"/>
      <c r="F674" s="281"/>
      <c r="G674" s="281"/>
      <c r="H674" s="281"/>
      <c r="I674" s="281"/>
      <c r="J674" s="281"/>
      <c r="K674" s="281"/>
      <c r="L674" s="281"/>
      <c r="M674" s="281"/>
      <c r="N674" s="281"/>
      <c r="O674" s="281"/>
      <c r="P674" s="281"/>
      <c r="Q674" s="281"/>
      <c r="R674" s="281"/>
      <c r="S674" s="281"/>
      <c r="T674" s="281"/>
      <c r="U674" s="281"/>
      <c r="V674" s="281"/>
      <c r="W674" s="281"/>
      <c r="X674" s="281"/>
      <c r="Y674" s="281"/>
      <c r="Z674" s="281"/>
      <c r="AA674" s="281"/>
      <c r="AB674" s="281"/>
      <c r="AC674" s="281"/>
      <c r="AD674" s="281"/>
      <c r="AE674" s="281"/>
      <c r="AF674" s="281"/>
      <c r="AG674" s="281"/>
      <c r="AH674" s="281"/>
      <c r="AI674" s="281"/>
    </row>
    <row r="675" ht="12.75" customHeight="1">
      <c r="A675" s="281"/>
      <c r="B675" s="281"/>
      <c r="C675" s="281"/>
      <c r="D675" s="281"/>
      <c r="E675" s="281"/>
      <c r="F675" s="281"/>
      <c r="G675" s="281"/>
      <c r="H675" s="281"/>
      <c r="I675" s="281"/>
      <c r="J675" s="281"/>
      <c r="K675" s="281"/>
      <c r="L675" s="281"/>
      <c r="M675" s="281"/>
      <c r="N675" s="281"/>
      <c r="O675" s="281"/>
      <c r="P675" s="281"/>
      <c r="Q675" s="281"/>
      <c r="R675" s="281"/>
      <c r="S675" s="281"/>
      <c r="T675" s="281"/>
      <c r="U675" s="281"/>
      <c r="V675" s="281"/>
      <c r="W675" s="281"/>
      <c r="X675" s="281"/>
      <c r="Y675" s="281"/>
      <c r="Z675" s="281"/>
      <c r="AA675" s="281"/>
      <c r="AB675" s="281"/>
      <c r="AC675" s="281"/>
      <c r="AD675" s="281"/>
      <c r="AE675" s="281"/>
      <c r="AF675" s="281"/>
      <c r="AG675" s="281"/>
      <c r="AH675" s="281"/>
      <c r="AI675" s="281"/>
    </row>
    <row r="676" ht="12.75" customHeight="1">
      <c r="A676" s="281"/>
      <c r="B676" s="281"/>
      <c r="C676" s="281"/>
      <c r="D676" s="281"/>
      <c r="E676" s="281"/>
      <c r="F676" s="281"/>
      <c r="G676" s="281"/>
      <c r="H676" s="281"/>
      <c r="I676" s="281"/>
      <c r="J676" s="281"/>
      <c r="K676" s="281"/>
      <c r="L676" s="281"/>
      <c r="M676" s="281"/>
      <c r="N676" s="281"/>
      <c r="O676" s="281"/>
      <c r="P676" s="281"/>
      <c r="Q676" s="281"/>
      <c r="R676" s="281"/>
      <c r="S676" s="281"/>
      <c r="T676" s="281"/>
      <c r="U676" s="281"/>
      <c r="V676" s="281"/>
      <c r="W676" s="281"/>
      <c r="X676" s="281"/>
      <c r="Y676" s="281"/>
      <c r="Z676" s="281"/>
      <c r="AA676" s="281"/>
      <c r="AB676" s="281"/>
      <c r="AC676" s="281"/>
      <c r="AD676" s="281"/>
      <c r="AE676" s="281"/>
      <c r="AF676" s="281"/>
      <c r="AG676" s="281"/>
      <c r="AH676" s="281"/>
      <c r="AI676" s="281"/>
    </row>
    <row r="677" ht="12.75" customHeight="1">
      <c r="A677" s="281"/>
      <c r="B677" s="281"/>
      <c r="C677" s="281"/>
      <c r="D677" s="281"/>
      <c r="E677" s="281"/>
      <c r="F677" s="281"/>
      <c r="G677" s="281"/>
      <c r="H677" s="281"/>
      <c r="I677" s="281"/>
      <c r="J677" s="281"/>
      <c r="K677" s="281"/>
      <c r="L677" s="281"/>
      <c r="M677" s="281"/>
      <c r="N677" s="281"/>
      <c r="O677" s="281"/>
      <c r="P677" s="281"/>
      <c r="Q677" s="281"/>
      <c r="R677" s="281"/>
      <c r="S677" s="281"/>
      <c r="T677" s="281"/>
      <c r="U677" s="281"/>
      <c r="V677" s="281"/>
      <c r="W677" s="281"/>
      <c r="X677" s="281"/>
      <c r="Y677" s="281"/>
      <c r="Z677" s="281"/>
      <c r="AA677" s="281"/>
      <c r="AB677" s="281"/>
      <c r="AC677" s="281"/>
      <c r="AD677" s="281"/>
      <c r="AE677" s="281"/>
      <c r="AF677" s="281"/>
      <c r="AG677" s="281"/>
      <c r="AH677" s="281"/>
      <c r="AI677" s="281"/>
    </row>
    <row r="678" ht="12.75" customHeight="1">
      <c r="A678" s="281"/>
      <c r="B678" s="281"/>
      <c r="C678" s="281"/>
      <c r="D678" s="281"/>
      <c r="E678" s="281"/>
      <c r="F678" s="281"/>
      <c r="G678" s="281"/>
      <c r="H678" s="281"/>
      <c r="I678" s="281"/>
      <c r="J678" s="281"/>
      <c r="K678" s="281"/>
      <c r="L678" s="281"/>
      <c r="M678" s="281"/>
      <c r="N678" s="281"/>
      <c r="O678" s="281"/>
      <c r="P678" s="281"/>
      <c r="Q678" s="281"/>
      <c r="R678" s="281"/>
      <c r="S678" s="281"/>
      <c r="T678" s="281"/>
      <c r="U678" s="281"/>
      <c r="V678" s="281"/>
      <c r="W678" s="281"/>
      <c r="X678" s="281"/>
      <c r="Y678" s="281"/>
      <c r="Z678" s="281"/>
      <c r="AA678" s="281"/>
      <c r="AB678" s="281"/>
      <c r="AC678" s="281"/>
      <c r="AD678" s="281"/>
      <c r="AE678" s="281"/>
      <c r="AF678" s="281"/>
      <c r="AG678" s="281"/>
      <c r="AH678" s="281"/>
      <c r="AI678" s="281"/>
    </row>
    <row r="679" ht="12.75" customHeight="1">
      <c r="A679" s="281"/>
      <c r="B679" s="281"/>
      <c r="C679" s="281"/>
      <c r="D679" s="281"/>
      <c r="E679" s="281"/>
      <c r="F679" s="281"/>
      <c r="G679" s="281"/>
      <c r="H679" s="281"/>
      <c r="I679" s="281"/>
      <c r="J679" s="281"/>
      <c r="K679" s="281"/>
      <c r="L679" s="281"/>
      <c r="M679" s="281"/>
      <c r="N679" s="281"/>
      <c r="O679" s="281"/>
      <c r="P679" s="281"/>
      <c r="Q679" s="281"/>
      <c r="R679" s="281"/>
      <c r="S679" s="281"/>
      <c r="T679" s="281"/>
      <c r="U679" s="281"/>
      <c r="V679" s="281"/>
      <c r="W679" s="281"/>
      <c r="X679" s="281"/>
      <c r="Y679" s="281"/>
      <c r="Z679" s="281"/>
      <c r="AA679" s="281"/>
      <c r="AB679" s="281"/>
      <c r="AC679" s="281"/>
      <c r="AD679" s="281"/>
      <c r="AE679" s="281"/>
      <c r="AF679" s="281"/>
      <c r="AG679" s="281"/>
      <c r="AH679" s="281"/>
      <c r="AI679" s="281"/>
    </row>
    <row r="680" ht="12.75" customHeight="1">
      <c r="A680" s="281"/>
      <c r="B680" s="281"/>
      <c r="C680" s="281"/>
      <c r="D680" s="281"/>
      <c r="E680" s="281"/>
      <c r="F680" s="281"/>
      <c r="G680" s="281"/>
      <c r="H680" s="281"/>
      <c r="I680" s="281"/>
      <c r="J680" s="281"/>
      <c r="K680" s="281"/>
      <c r="L680" s="281"/>
      <c r="M680" s="281"/>
      <c r="N680" s="281"/>
      <c r="O680" s="281"/>
      <c r="P680" s="281"/>
      <c r="Q680" s="281"/>
      <c r="R680" s="281"/>
      <c r="S680" s="281"/>
      <c r="T680" s="281"/>
      <c r="U680" s="281"/>
      <c r="V680" s="281"/>
      <c r="W680" s="281"/>
      <c r="X680" s="281"/>
      <c r="Y680" s="281"/>
      <c r="Z680" s="281"/>
      <c r="AA680" s="281"/>
      <c r="AB680" s="281"/>
      <c r="AC680" s="281"/>
      <c r="AD680" s="281"/>
      <c r="AE680" s="281"/>
      <c r="AF680" s="281"/>
      <c r="AG680" s="281"/>
      <c r="AH680" s="281"/>
      <c r="AI680" s="281"/>
    </row>
    <row r="681" ht="12.75" customHeight="1">
      <c r="A681" s="281"/>
      <c r="B681" s="281"/>
      <c r="C681" s="281"/>
      <c r="D681" s="281"/>
      <c r="E681" s="281"/>
      <c r="F681" s="281"/>
      <c r="G681" s="281"/>
      <c r="H681" s="281"/>
      <c r="I681" s="281"/>
      <c r="J681" s="281"/>
      <c r="K681" s="281"/>
      <c r="L681" s="281"/>
      <c r="M681" s="281"/>
      <c r="N681" s="281"/>
      <c r="O681" s="281"/>
      <c r="P681" s="281"/>
      <c r="Q681" s="281"/>
      <c r="R681" s="281"/>
      <c r="S681" s="281"/>
      <c r="T681" s="281"/>
      <c r="U681" s="281"/>
      <c r="V681" s="281"/>
      <c r="W681" s="281"/>
      <c r="X681" s="281"/>
      <c r="Y681" s="281"/>
      <c r="Z681" s="281"/>
      <c r="AA681" s="281"/>
      <c r="AB681" s="281"/>
      <c r="AC681" s="281"/>
      <c r="AD681" s="281"/>
      <c r="AE681" s="281"/>
      <c r="AF681" s="281"/>
      <c r="AG681" s="281"/>
      <c r="AH681" s="281"/>
      <c r="AI681" s="281"/>
    </row>
    <row r="682" ht="12.75" customHeight="1">
      <c r="A682" s="281"/>
      <c r="B682" s="281"/>
      <c r="C682" s="281"/>
      <c r="D682" s="281"/>
      <c r="E682" s="281"/>
      <c r="F682" s="281"/>
      <c r="G682" s="281"/>
      <c r="H682" s="281"/>
      <c r="I682" s="281"/>
      <c r="J682" s="281"/>
      <c r="K682" s="281"/>
      <c r="L682" s="281"/>
      <c r="M682" s="281"/>
      <c r="N682" s="281"/>
      <c r="O682" s="281"/>
      <c r="P682" s="281"/>
      <c r="Q682" s="281"/>
      <c r="R682" s="281"/>
      <c r="S682" s="281"/>
      <c r="T682" s="281"/>
      <c r="U682" s="281"/>
      <c r="V682" s="281"/>
      <c r="W682" s="281"/>
      <c r="X682" s="281"/>
      <c r="Y682" s="281"/>
      <c r="Z682" s="281"/>
      <c r="AA682" s="281"/>
      <c r="AB682" s="281"/>
      <c r="AC682" s="281"/>
      <c r="AD682" s="281"/>
      <c r="AE682" s="281"/>
      <c r="AF682" s="281"/>
      <c r="AG682" s="281"/>
      <c r="AH682" s="281"/>
      <c r="AI682" s="281"/>
    </row>
    <row r="683" ht="12.75" customHeight="1">
      <c r="A683" s="281"/>
      <c r="B683" s="281"/>
      <c r="C683" s="281"/>
      <c r="D683" s="281"/>
      <c r="E683" s="281"/>
      <c r="F683" s="281"/>
      <c r="G683" s="281"/>
      <c r="H683" s="281"/>
      <c r="I683" s="281"/>
      <c r="J683" s="281"/>
      <c r="K683" s="281"/>
      <c r="L683" s="281"/>
      <c r="M683" s="281"/>
      <c r="N683" s="281"/>
      <c r="O683" s="281"/>
      <c r="P683" s="281"/>
      <c r="Q683" s="281"/>
      <c r="R683" s="281"/>
      <c r="S683" s="281"/>
      <c r="T683" s="281"/>
      <c r="U683" s="281"/>
      <c r="V683" s="281"/>
      <c r="W683" s="281"/>
      <c r="X683" s="281"/>
      <c r="Y683" s="281"/>
      <c r="Z683" s="281"/>
      <c r="AA683" s="281"/>
      <c r="AB683" s="281"/>
      <c r="AC683" s="281"/>
      <c r="AD683" s="281"/>
      <c r="AE683" s="281"/>
      <c r="AF683" s="281"/>
      <c r="AG683" s="281"/>
      <c r="AH683" s="281"/>
      <c r="AI683" s="281"/>
    </row>
    <row r="684" ht="12.75" customHeight="1">
      <c r="A684" s="281"/>
      <c r="B684" s="281"/>
      <c r="C684" s="281"/>
      <c r="D684" s="281"/>
      <c r="E684" s="281"/>
      <c r="F684" s="281"/>
      <c r="G684" s="281"/>
      <c r="H684" s="281"/>
      <c r="I684" s="281"/>
      <c r="J684" s="281"/>
      <c r="K684" s="281"/>
      <c r="L684" s="281"/>
      <c r="M684" s="281"/>
      <c r="N684" s="281"/>
      <c r="O684" s="281"/>
      <c r="P684" s="281"/>
      <c r="Q684" s="281"/>
      <c r="R684" s="281"/>
      <c r="S684" s="281"/>
      <c r="T684" s="281"/>
      <c r="U684" s="281"/>
      <c r="V684" s="281"/>
      <c r="W684" s="281"/>
      <c r="X684" s="281"/>
      <c r="Y684" s="281"/>
      <c r="Z684" s="281"/>
      <c r="AA684" s="281"/>
      <c r="AB684" s="281"/>
      <c r="AC684" s="281"/>
      <c r="AD684" s="281"/>
      <c r="AE684" s="281"/>
      <c r="AF684" s="281"/>
      <c r="AG684" s="281"/>
      <c r="AH684" s="281"/>
      <c r="AI684" s="281"/>
    </row>
    <row r="685" ht="12.75" customHeight="1">
      <c r="A685" s="281"/>
      <c r="B685" s="281"/>
      <c r="C685" s="281"/>
      <c r="D685" s="281"/>
      <c r="E685" s="281"/>
      <c r="F685" s="281"/>
      <c r="G685" s="281"/>
      <c r="H685" s="281"/>
      <c r="I685" s="281"/>
      <c r="J685" s="281"/>
      <c r="K685" s="281"/>
      <c r="L685" s="281"/>
      <c r="M685" s="281"/>
      <c r="N685" s="281"/>
      <c r="O685" s="281"/>
      <c r="P685" s="281"/>
      <c r="Q685" s="281"/>
      <c r="R685" s="281"/>
      <c r="S685" s="281"/>
      <c r="T685" s="281"/>
      <c r="U685" s="281"/>
      <c r="V685" s="281"/>
      <c r="W685" s="281"/>
      <c r="X685" s="281"/>
      <c r="Y685" s="281"/>
      <c r="Z685" s="281"/>
      <c r="AA685" s="281"/>
      <c r="AB685" s="281"/>
      <c r="AC685" s="281"/>
      <c r="AD685" s="281"/>
      <c r="AE685" s="281"/>
      <c r="AF685" s="281"/>
      <c r="AG685" s="281"/>
      <c r="AH685" s="281"/>
      <c r="AI685" s="281"/>
    </row>
    <row r="686" ht="12.75" customHeight="1">
      <c r="A686" s="281"/>
      <c r="B686" s="281"/>
      <c r="C686" s="281"/>
      <c r="D686" s="281"/>
      <c r="E686" s="281"/>
      <c r="F686" s="281"/>
      <c r="G686" s="281"/>
      <c r="H686" s="281"/>
      <c r="I686" s="281"/>
      <c r="J686" s="281"/>
      <c r="K686" s="281"/>
      <c r="L686" s="281"/>
      <c r="M686" s="281"/>
      <c r="N686" s="281"/>
      <c r="O686" s="281"/>
      <c r="P686" s="281"/>
      <c r="Q686" s="281"/>
      <c r="R686" s="281"/>
      <c r="S686" s="281"/>
      <c r="T686" s="281"/>
      <c r="U686" s="281"/>
      <c r="V686" s="281"/>
      <c r="W686" s="281"/>
      <c r="X686" s="281"/>
      <c r="Y686" s="281"/>
      <c r="Z686" s="281"/>
      <c r="AA686" s="281"/>
      <c r="AB686" s="281"/>
      <c r="AC686" s="281"/>
      <c r="AD686" s="281"/>
      <c r="AE686" s="281"/>
      <c r="AF686" s="281"/>
      <c r="AG686" s="281"/>
      <c r="AH686" s="281"/>
      <c r="AI686" s="281"/>
    </row>
    <row r="687" ht="12.75" customHeight="1">
      <c r="A687" s="281"/>
      <c r="B687" s="281"/>
      <c r="C687" s="281"/>
      <c r="D687" s="281"/>
      <c r="E687" s="281"/>
      <c r="F687" s="281"/>
      <c r="G687" s="281"/>
      <c r="H687" s="281"/>
      <c r="I687" s="281"/>
      <c r="J687" s="281"/>
      <c r="K687" s="281"/>
      <c r="L687" s="281"/>
      <c r="M687" s="281"/>
      <c r="N687" s="281"/>
      <c r="O687" s="281"/>
      <c r="P687" s="281"/>
      <c r="Q687" s="281"/>
      <c r="R687" s="281"/>
      <c r="S687" s="281"/>
      <c r="T687" s="281"/>
      <c r="U687" s="281"/>
      <c r="V687" s="281"/>
      <c r="W687" s="281"/>
      <c r="X687" s="281"/>
      <c r="Y687" s="281"/>
      <c r="Z687" s="281"/>
      <c r="AA687" s="281"/>
      <c r="AB687" s="281"/>
      <c r="AC687" s="281"/>
      <c r="AD687" s="281"/>
      <c r="AE687" s="281"/>
      <c r="AF687" s="281"/>
      <c r="AG687" s="281"/>
      <c r="AH687" s="281"/>
      <c r="AI687" s="281"/>
    </row>
    <row r="688" ht="12.75" customHeight="1">
      <c r="A688" s="281"/>
      <c r="B688" s="281"/>
      <c r="C688" s="281"/>
      <c r="D688" s="281"/>
      <c r="E688" s="281"/>
      <c r="F688" s="281"/>
      <c r="G688" s="281"/>
      <c r="H688" s="281"/>
      <c r="I688" s="281"/>
      <c r="J688" s="281"/>
      <c r="K688" s="281"/>
      <c r="L688" s="281"/>
      <c r="M688" s="281"/>
      <c r="N688" s="281"/>
      <c r="O688" s="281"/>
      <c r="P688" s="281"/>
      <c r="Q688" s="281"/>
      <c r="R688" s="281"/>
      <c r="S688" s="281"/>
      <c r="T688" s="281"/>
      <c r="U688" s="281"/>
      <c r="V688" s="281"/>
      <c r="W688" s="281"/>
      <c r="X688" s="281"/>
      <c r="Y688" s="281"/>
      <c r="Z688" s="281"/>
      <c r="AA688" s="281"/>
      <c r="AB688" s="281"/>
      <c r="AC688" s="281"/>
      <c r="AD688" s="281"/>
      <c r="AE688" s="281"/>
      <c r="AF688" s="281"/>
      <c r="AG688" s="281"/>
      <c r="AH688" s="281"/>
      <c r="AI688" s="281"/>
    </row>
    <row r="689" ht="12.75" customHeight="1">
      <c r="A689" s="281"/>
      <c r="B689" s="281"/>
      <c r="C689" s="281"/>
      <c r="D689" s="281"/>
      <c r="E689" s="281"/>
      <c r="F689" s="281"/>
      <c r="G689" s="281"/>
      <c r="H689" s="281"/>
      <c r="I689" s="281"/>
      <c r="J689" s="281"/>
      <c r="K689" s="281"/>
      <c r="L689" s="281"/>
      <c r="M689" s="281"/>
      <c r="N689" s="281"/>
      <c r="O689" s="281"/>
      <c r="P689" s="281"/>
      <c r="Q689" s="281"/>
      <c r="R689" s="281"/>
      <c r="S689" s="281"/>
      <c r="T689" s="281"/>
      <c r="U689" s="281"/>
      <c r="V689" s="281"/>
      <c r="W689" s="281"/>
      <c r="X689" s="281"/>
      <c r="Y689" s="281"/>
      <c r="Z689" s="281"/>
      <c r="AA689" s="281"/>
      <c r="AB689" s="281"/>
      <c r="AC689" s="281"/>
      <c r="AD689" s="281"/>
      <c r="AE689" s="281"/>
      <c r="AF689" s="281"/>
      <c r="AG689" s="281"/>
      <c r="AH689" s="281"/>
      <c r="AI689" s="281"/>
    </row>
    <row r="690" ht="12.75" customHeight="1">
      <c r="A690" s="281"/>
      <c r="B690" s="281"/>
      <c r="C690" s="281"/>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281"/>
      <c r="AE690" s="281"/>
      <c r="AF690" s="281"/>
      <c r="AG690" s="281"/>
      <c r="AH690" s="281"/>
      <c r="AI690" s="281"/>
    </row>
    <row r="691" ht="12.75" customHeight="1">
      <c r="A691" s="281"/>
      <c r="B691" s="281"/>
      <c r="C691" s="281"/>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281"/>
      <c r="AE691" s="281"/>
      <c r="AF691" s="281"/>
      <c r="AG691" s="281"/>
      <c r="AH691" s="281"/>
      <c r="AI691" s="281"/>
    </row>
    <row r="692" ht="12.75" customHeight="1">
      <c r="A692" s="281"/>
      <c r="B692" s="281"/>
      <c r="C692" s="281"/>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281"/>
      <c r="AD692" s="281"/>
      <c r="AE692" s="281"/>
      <c r="AF692" s="281"/>
      <c r="AG692" s="281"/>
      <c r="AH692" s="281"/>
      <c r="AI692" s="281"/>
    </row>
    <row r="693" ht="12.75" customHeight="1">
      <c r="A693" s="281"/>
      <c r="B693" s="281"/>
      <c r="C693" s="281"/>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281"/>
      <c r="AD693" s="281"/>
      <c r="AE693" s="281"/>
      <c r="AF693" s="281"/>
      <c r="AG693" s="281"/>
      <c r="AH693" s="281"/>
      <c r="AI693" s="281"/>
    </row>
    <row r="694" ht="12.75" customHeight="1">
      <c r="A694" s="281"/>
      <c r="B694" s="281"/>
      <c r="C694" s="281"/>
      <c r="D694" s="281"/>
      <c r="E694" s="281"/>
      <c r="F694" s="281"/>
      <c r="G694" s="281"/>
      <c r="H694" s="281"/>
      <c r="I694" s="281"/>
      <c r="J694" s="281"/>
      <c r="K694" s="281"/>
      <c r="L694" s="281"/>
      <c r="M694" s="281"/>
      <c r="N694" s="281"/>
      <c r="O694" s="281"/>
      <c r="P694" s="281"/>
      <c r="Q694" s="281"/>
      <c r="R694" s="281"/>
      <c r="S694" s="281"/>
      <c r="T694" s="281"/>
      <c r="U694" s="281"/>
      <c r="V694" s="281"/>
      <c r="W694" s="281"/>
      <c r="X694" s="281"/>
      <c r="Y694" s="281"/>
      <c r="Z694" s="281"/>
      <c r="AA694" s="281"/>
      <c r="AB694" s="281"/>
      <c r="AC694" s="281"/>
      <c r="AD694" s="281"/>
      <c r="AE694" s="281"/>
      <c r="AF694" s="281"/>
      <c r="AG694" s="281"/>
      <c r="AH694" s="281"/>
      <c r="AI694" s="281"/>
    </row>
    <row r="695" ht="12.75" customHeight="1">
      <c r="A695" s="281"/>
      <c r="B695" s="281"/>
      <c r="C695" s="281"/>
      <c r="D695" s="281"/>
      <c r="E695" s="281"/>
      <c r="F695" s="281"/>
      <c r="G695" s="281"/>
      <c r="H695" s="281"/>
      <c r="I695" s="281"/>
      <c r="J695" s="281"/>
      <c r="K695" s="281"/>
      <c r="L695" s="281"/>
      <c r="M695" s="281"/>
      <c r="N695" s="281"/>
      <c r="O695" s="281"/>
      <c r="P695" s="281"/>
      <c r="Q695" s="281"/>
      <c r="R695" s="281"/>
      <c r="S695" s="281"/>
      <c r="T695" s="281"/>
      <c r="U695" s="281"/>
      <c r="V695" s="281"/>
      <c r="W695" s="281"/>
      <c r="X695" s="281"/>
      <c r="Y695" s="281"/>
      <c r="Z695" s="281"/>
      <c r="AA695" s="281"/>
      <c r="AB695" s="281"/>
      <c r="AC695" s="281"/>
      <c r="AD695" s="281"/>
      <c r="AE695" s="281"/>
      <c r="AF695" s="281"/>
      <c r="AG695" s="281"/>
      <c r="AH695" s="281"/>
      <c r="AI695" s="281"/>
    </row>
    <row r="696" ht="12.75" customHeight="1">
      <c r="A696" s="281"/>
      <c r="B696" s="281"/>
      <c r="C696" s="281"/>
      <c r="D696" s="281"/>
      <c r="E696" s="281"/>
      <c r="F696" s="281"/>
      <c r="G696" s="281"/>
      <c r="H696" s="281"/>
      <c r="I696" s="281"/>
      <c r="J696" s="281"/>
      <c r="K696" s="281"/>
      <c r="L696" s="281"/>
      <c r="M696" s="281"/>
      <c r="N696" s="281"/>
      <c r="O696" s="281"/>
      <c r="P696" s="281"/>
      <c r="Q696" s="281"/>
      <c r="R696" s="281"/>
      <c r="S696" s="281"/>
      <c r="T696" s="281"/>
      <c r="U696" s="281"/>
      <c r="V696" s="281"/>
      <c r="W696" s="281"/>
      <c r="X696" s="281"/>
      <c r="Y696" s="281"/>
      <c r="Z696" s="281"/>
      <c r="AA696" s="281"/>
      <c r="AB696" s="281"/>
      <c r="AC696" s="281"/>
      <c r="AD696" s="281"/>
      <c r="AE696" s="281"/>
      <c r="AF696" s="281"/>
      <c r="AG696" s="281"/>
      <c r="AH696" s="281"/>
      <c r="AI696" s="281"/>
    </row>
    <row r="697" ht="12.75" customHeight="1">
      <c r="A697" s="281"/>
      <c r="B697" s="281"/>
      <c r="C697" s="281"/>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281"/>
      <c r="AE697" s="281"/>
      <c r="AF697" s="281"/>
      <c r="AG697" s="281"/>
      <c r="AH697" s="281"/>
      <c r="AI697" s="281"/>
    </row>
    <row r="698" ht="12.75" customHeight="1">
      <c r="A698" s="281"/>
      <c r="B698" s="281"/>
      <c r="C698" s="281"/>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281"/>
      <c r="AE698" s="281"/>
      <c r="AF698" s="281"/>
      <c r="AG698" s="281"/>
      <c r="AH698" s="281"/>
      <c r="AI698" s="281"/>
    </row>
    <row r="699" ht="12.75" customHeight="1">
      <c r="A699" s="281"/>
      <c r="B699" s="281"/>
      <c r="C699" s="281"/>
      <c r="D699" s="281"/>
      <c r="E699" s="281"/>
      <c r="F699" s="281"/>
      <c r="G699" s="281"/>
      <c r="H699" s="281"/>
      <c r="I699" s="281"/>
      <c r="J699" s="281"/>
      <c r="K699" s="281"/>
      <c r="L699" s="281"/>
      <c r="M699" s="281"/>
      <c r="N699" s="281"/>
      <c r="O699" s="281"/>
      <c r="P699" s="281"/>
      <c r="Q699" s="281"/>
      <c r="R699" s="281"/>
      <c r="S699" s="281"/>
      <c r="T699" s="281"/>
      <c r="U699" s="281"/>
      <c r="V699" s="281"/>
      <c r="W699" s="281"/>
      <c r="X699" s="281"/>
      <c r="Y699" s="281"/>
      <c r="Z699" s="281"/>
      <c r="AA699" s="281"/>
      <c r="AB699" s="281"/>
      <c r="AC699" s="281"/>
      <c r="AD699" s="281"/>
      <c r="AE699" s="281"/>
      <c r="AF699" s="281"/>
      <c r="AG699" s="281"/>
      <c r="AH699" s="281"/>
      <c r="AI699" s="281"/>
    </row>
    <row r="700" ht="12.75" customHeight="1">
      <c r="A700" s="281"/>
      <c r="B700" s="281"/>
      <c r="C700" s="281"/>
      <c r="D700" s="281"/>
      <c r="E700" s="281"/>
      <c r="F700" s="281"/>
      <c r="G700" s="281"/>
      <c r="H700" s="281"/>
      <c r="I700" s="281"/>
      <c r="J700" s="281"/>
      <c r="K700" s="281"/>
      <c r="L700" s="281"/>
      <c r="M700" s="281"/>
      <c r="N700" s="281"/>
      <c r="O700" s="281"/>
      <c r="P700" s="281"/>
      <c r="Q700" s="281"/>
      <c r="R700" s="281"/>
      <c r="S700" s="281"/>
      <c r="T700" s="281"/>
      <c r="U700" s="281"/>
      <c r="V700" s="281"/>
      <c r="W700" s="281"/>
      <c r="X700" s="281"/>
      <c r="Y700" s="281"/>
      <c r="Z700" s="281"/>
      <c r="AA700" s="281"/>
      <c r="AB700" s="281"/>
      <c r="AC700" s="281"/>
      <c r="AD700" s="281"/>
      <c r="AE700" s="281"/>
      <c r="AF700" s="281"/>
      <c r="AG700" s="281"/>
      <c r="AH700" s="281"/>
      <c r="AI700" s="281"/>
    </row>
    <row r="701" ht="12.75" customHeight="1">
      <c r="A701" s="281"/>
      <c r="B701" s="281"/>
      <c r="C701" s="281"/>
      <c r="D701" s="281"/>
      <c r="E701" s="281"/>
      <c r="F701" s="281"/>
      <c r="G701" s="281"/>
      <c r="H701" s="281"/>
      <c r="I701" s="281"/>
      <c r="J701" s="281"/>
      <c r="K701" s="281"/>
      <c r="L701" s="281"/>
      <c r="M701" s="281"/>
      <c r="N701" s="281"/>
      <c r="O701" s="281"/>
      <c r="P701" s="281"/>
      <c r="Q701" s="281"/>
      <c r="R701" s="281"/>
      <c r="S701" s="281"/>
      <c r="T701" s="281"/>
      <c r="U701" s="281"/>
      <c r="V701" s="281"/>
      <c r="W701" s="281"/>
      <c r="X701" s="281"/>
      <c r="Y701" s="281"/>
      <c r="Z701" s="281"/>
      <c r="AA701" s="281"/>
      <c r="AB701" s="281"/>
      <c r="AC701" s="281"/>
      <c r="AD701" s="281"/>
      <c r="AE701" s="281"/>
      <c r="AF701" s="281"/>
      <c r="AG701" s="281"/>
      <c r="AH701" s="281"/>
      <c r="AI701" s="281"/>
    </row>
    <row r="702" ht="12.75" customHeight="1">
      <c r="A702" s="281"/>
      <c r="B702" s="281"/>
      <c r="C702" s="281"/>
      <c r="D702" s="281"/>
      <c r="E702" s="281"/>
      <c r="F702" s="281"/>
      <c r="G702" s="281"/>
      <c r="H702" s="281"/>
      <c r="I702" s="281"/>
      <c r="J702" s="281"/>
      <c r="K702" s="281"/>
      <c r="L702" s="281"/>
      <c r="M702" s="281"/>
      <c r="N702" s="281"/>
      <c r="O702" s="281"/>
      <c r="P702" s="281"/>
      <c r="Q702" s="281"/>
      <c r="R702" s="281"/>
      <c r="S702" s="281"/>
      <c r="T702" s="281"/>
      <c r="U702" s="281"/>
      <c r="V702" s="281"/>
      <c r="W702" s="281"/>
      <c r="X702" s="281"/>
      <c r="Y702" s="281"/>
      <c r="Z702" s="281"/>
      <c r="AA702" s="281"/>
      <c r="AB702" s="281"/>
      <c r="AC702" s="281"/>
      <c r="AD702" s="281"/>
      <c r="AE702" s="281"/>
      <c r="AF702" s="281"/>
      <c r="AG702" s="281"/>
      <c r="AH702" s="281"/>
      <c r="AI702" s="281"/>
    </row>
    <row r="703" ht="12.75" customHeight="1">
      <c r="A703" s="281"/>
      <c r="B703" s="281"/>
      <c r="C703" s="281"/>
      <c r="D703" s="281"/>
      <c r="E703" s="281"/>
      <c r="F703" s="281"/>
      <c r="G703" s="281"/>
      <c r="H703" s="281"/>
      <c r="I703" s="281"/>
      <c r="J703" s="281"/>
      <c r="K703" s="281"/>
      <c r="L703" s="281"/>
      <c r="M703" s="281"/>
      <c r="N703" s="281"/>
      <c r="O703" s="281"/>
      <c r="P703" s="281"/>
      <c r="Q703" s="281"/>
      <c r="R703" s="281"/>
      <c r="S703" s="281"/>
      <c r="T703" s="281"/>
      <c r="U703" s="281"/>
      <c r="V703" s="281"/>
      <c r="W703" s="281"/>
      <c r="X703" s="281"/>
      <c r="Y703" s="281"/>
      <c r="Z703" s="281"/>
      <c r="AA703" s="281"/>
      <c r="AB703" s="281"/>
      <c r="AC703" s="281"/>
      <c r="AD703" s="281"/>
      <c r="AE703" s="281"/>
      <c r="AF703" s="281"/>
      <c r="AG703" s="281"/>
      <c r="AH703" s="281"/>
      <c r="AI703" s="281"/>
    </row>
    <row r="704" ht="12.75" customHeight="1">
      <c r="A704" s="281"/>
      <c r="B704" s="281"/>
      <c r="C704" s="281"/>
      <c r="D704" s="281"/>
      <c r="E704" s="281"/>
      <c r="F704" s="281"/>
      <c r="G704" s="281"/>
      <c r="H704" s="281"/>
      <c r="I704" s="281"/>
      <c r="J704" s="281"/>
      <c r="K704" s="281"/>
      <c r="L704" s="281"/>
      <c r="M704" s="281"/>
      <c r="N704" s="281"/>
      <c r="O704" s="281"/>
      <c r="P704" s="281"/>
      <c r="Q704" s="281"/>
      <c r="R704" s="281"/>
      <c r="S704" s="281"/>
      <c r="T704" s="281"/>
      <c r="U704" s="281"/>
      <c r="V704" s="281"/>
      <c r="W704" s="281"/>
      <c r="X704" s="281"/>
      <c r="Y704" s="281"/>
      <c r="Z704" s="281"/>
      <c r="AA704" s="281"/>
      <c r="AB704" s="281"/>
      <c r="AC704" s="281"/>
      <c r="AD704" s="281"/>
      <c r="AE704" s="281"/>
      <c r="AF704" s="281"/>
      <c r="AG704" s="281"/>
      <c r="AH704" s="281"/>
      <c r="AI704" s="281"/>
    </row>
    <row r="705" ht="12.75" customHeight="1">
      <c r="A705" s="281"/>
      <c r="B705" s="281"/>
      <c r="C705" s="281"/>
      <c r="D705" s="281"/>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281"/>
      <c r="AD705" s="281"/>
      <c r="AE705" s="281"/>
      <c r="AF705" s="281"/>
      <c r="AG705" s="281"/>
      <c r="AH705" s="281"/>
      <c r="AI705" s="281"/>
    </row>
    <row r="706" ht="12.75" customHeight="1">
      <c r="A706" s="281"/>
      <c r="B706" s="281"/>
      <c r="C706" s="281"/>
      <c r="D706" s="281"/>
      <c r="E706" s="281"/>
      <c r="F706" s="281"/>
      <c r="G706" s="281"/>
      <c r="H706" s="281"/>
      <c r="I706" s="281"/>
      <c r="J706" s="281"/>
      <c r="K706" s="281"/>
      <c r="L706" s="281"/>
      <c r="M706" s="281"/>
      <c r="N706" s="281"/>
      <c r="O706" s="281"/>
      <c r="P706" s="281"/>
      <c r="Q706" s="281"/>
      <c r="R706" s="281"/>
      <c r="S706" s="281"/>
      <c r="T706" s="281"/>
      <c r="U706" s="281"/>
      <c r="V706" s="281"/>
      <c r="W706" s="281"/>
      <c r="X706" s="281"/>
      <c r="Y706" s="281"/>
      <c r="Z706" s="281"/>
      <c r="AA706" s="281"/>
      <c r="AB706" s="281"/>
      <c r="AC706" s="281"/>
      <c r="AD706" s="281"/>
      <c r="AE706" s="281"/>
      <c r="AF706" s="281"/>
      <c r="AG706" s="281"/>
      <c r="AH706" s="281"/>
      <c r="AI706" s="281"/>
    </row>
    <row r="707" ht="12.75" customHeight="1">
      <c r="A707" s="281"/>
      <c r="B707" s="281"/>
      <c r="C707" s="281"/>
      <c r="D707" s="281"/>
      <c r="E707" s="281"/>
      <c r="F707" s="281"/>
      <c r="G707" s="281"/>
      <c r="H707" s="281"/>
      <c r="I707" s="281"/>
      <c r="J707" s="281"/>
      <c r="K707" s="281"/>
      <c r="L707" s="281"/>
      <c r="M707" s="281"/>
      <c r="N707" s="281"/>
      <c r="O707" s="281"/>
      <c r="P707" s="281"/>
      <c r="Q707" s="281"/>
      <c r="R707" s="281"/>
      <c r="S707" s="281"/>
      <c r="T707" s="281"/>
      <c r="U707" s="281"/>
      <c r="V707" s="281"/>
      <c r="W707" s="281"/>
      <c r="X707" s="281"/>
      <c r="Y707" s="281"/>
      <c r="Z707" s="281"/>
      <c r="AA707" s="281"/>
      <c r="AB707" s="281"/>
      <c r="AC707" s="281"/>
      <c r="AD707" s="281"/>
      <c r="AE707" s="281"/>
      <c r="AF707" s="281"/>
      <c r="AG707" s="281"/>
      <c r="AH707" s="281"/>
      <c r="AI707" s="281"/>
    </row>
    <row r="708" ht="12.75" customHeight="1">
      <c r="A708" s="281"/>
      <c r="B708" s="281"/>
      <c r="C708" s="281"/>
      <c r="D708" s="281"/>
      <c r="E708" s="281"/>
      <c r="F708" s="281"/>
      <c r="G708" s="281"/>
      <c r="H708" s="281"/>
      <c r="I708" s="281"/>
      <c r="J708" s="281"/>
      <c r="K708" s="281"/>
      <c r="L708" s="281"/>
      <c r="M708" s="281"/>
      <c r="N708" s="281"/>
      <c r="O708" s="281"/>
      <c r="P708" s="281"/>
      <c r="Q708" s="281"/>
      <c r="R708" s="281"/>
      <c r="S708" s="281"/>
      <c r="T708" s="281"/>
      <c r="U708" s="281"/>
      <c r="V708" s="281"/>
      <c r="W708" s="281"/>
      <c r="X708" s="281"/>
      <c r="Y708" s="281"/>
      <c r="Z708" s="281"/>
      <c r="AA708" s="281"/>
      <c r="AB708" s="281"/>
      <c r="AC708" s="281"/>
      <c r="AD708" s="281"/>
      <c r="AE708" s="281"/>
      <c r="AF708" s="281"/>
      <c r="AG708" s="281"/>
      <c r="AH708" s="281"/>
      <c r="AI708" s="281"/>
    </row>
    <row r="709" ht="12.75" customHeight="1">
      <c r="A709" s="281"/>
      <c r="B709" s="281"/>
      <c r="C709" s="281"/>
      <c r="D709" s="281"/>
      <c r="E709" s="281"/>
      <c r="F709" s="281"/>
      <c r="G709" s="281"/>
      <c r="H709" s="281"/>
      <c r="I709" s="281"/>
      <c r="J709" s="281"/>
      <c r="K709" s="281"/>
      <c r="L709" s="281"/>
      <c r="M709" s="281"/>
      <c r="N709" s="281"/>
      <c r="O709" s="281"/>
      <c r="P709" s="281"/>
      <c r="Q709" s="281"/>
      <c r="R709" s="281"/>
      <c r="S709" s="281"/>
      <c r="T709" s="281"/>
      <c r="U709" s="281"/>
      <c r="V709" s="281"/>
      <c r="W709" s="281"/>
      <c r="X709" s="281"/>
      <c r="Y709" s="281"/>
      <c r="Z709" s="281"/>
      <c r="AA709" s="281"/>
      <c r="AB709" s="281"/>
      <c r="AC709" s="281"/>
      <c r="AD709" s="281"/>
      <c r="AE709" s="281"/>
      <c r="AF709" s="281"/>
      <c r="AG709" s="281"/>
      <c r="AH709" s="281"/>
      <c r="AI709" s="281"/>
    </row>
    <row r="710" ht="12.75" customHeight="1">
      <c r="A710" s="281"/>
      <c r="B710" s="281"/>
      <c r="C710" s="281"/>
      <c r="D710" s="281"/>
      <c r="E710" s="281"/>
      <c r="F710" s="281"/>
      <c r="G710" s="281"/>
      <c r="H710" s="281"/>
      <c r="I710" s="281"/>
      <c r="J710" s="281"/>
      <c r="K710" s="281"/>
      <c r="L710" s="281"/>
      <c r="M710" s="281"/>
      <c r="N710" s="281"/>
      <c r="O710" s="281"/>
      <c r="P710" s="281"/>
      <c r="Q710" s="281"/>
      <c r="R710" s="281"/>
      <c r="S710" s="281"/>
      <c r="T710" s="281"/>
      <c r="U710" s="281"/>
      <c r="V710" s="281"/>
      <c r="W710" s="281"/>
      <c r="X710" s="281"/>
      <c r="Y710" s="281"/>
      <c r="Z710" s="281"/>
      <c r="AA710" s="281"/>
      <c r="AB710" s="281"/>
      <c r="AC710" s="281"/>
      <c r="AD710" s="281"/>
      <c r="AE710" s="281"/>
      <c r="AF710" s="281"/>
      <c r="AG710" s="281"/>
      <c r="AH710" s="281"/>
      <c r="AI710" s="281"/>
    </row>
    <row r="711" ht="12.75" customHeight="1">
      <c r="A711" s="281"/>
      <c r="B711" s="281"/>
      <c r="C711" s="281"/>
      <c r="D711" s="281"/>
      <c r="E711" s="281"/>
      <c r="F711" s="281"/>
      <c r="G711" s="281"/>
      <c r="H711" s="281"/>
      <c r="I711" s="281"/>
      <c r="J711" s="281"/>
      <c r="K711" s="281"/>
      <c r="L711" s="281"/>
      <c r="M711" s="281"/>
      <c r="N711" s="281"/>
      <c r="O711" s="281"/>
      <c r="P711" s="281"/>
      <c r="Q711" s="281"/>
      <c r="R711" s="281"/>
      <c r="S711" s="281"/>
      <c r="T711" s="281"/>
      <c r="U711" s="281"/>
      <c r="V711" s="281"/>
      <c r="W711" s="281"/>
      <c r="X711" s="281"/>
      <c r="Y711" s="281"/>
      <c r="Z711" s="281"/>
      <c r="AA711" s="281"/>
      <c r="AB711" s="281"/>
      <c r="AC711" s="281"/>
      <c r="AD711" s="281"/>
      <c r="AE711" s="281"/>
      <c r="AF711" s="281"/>
      <c r="AG711" s="281"/>
      <c r="AH711" s="281"/>
      <c r="AI711" s="281"/>
    </row>
    <row r="712" ht="12.75" customHeight="1">
      <c r="A712" s="281"/>
      <c r="B712" s="281"/>
      <c r="C712" s="281"/>
      <c r="D712" s="281"/>
      <c r="E712" s="281"/>
      <c r="F712" s="281"/>
      <c r="G712" s="281"/>
      <c r="H712" s="281"/>
      <c r="I712" s="281"/>
      <c r="J712" s="281"/>
      <c r="K712" s="281"/>
      <c r="L712" s="281"/>
      <c r="M712" s="281"/>
      <c r="N712" s="281"/>
      <c r="O712" s="281"/>
      <c r="P712" s="281"/>
      <c r="Q712" s="281"/>
      <c r="R712" s="281"/>
      <c r="S712" s="281"/>
      <c r="T712" s="281"/>
      <c r="U712" s="281"/>
      <c r="V712" s="281"/>
      <c r="W712" s="281"/>
      <c r="X712" s="281"/>
      <c r="Y712" s="281"/>
      <c r="Z712" s="281"/>
      <c r="AA712" s="281"/>
      <c r="AB712" s="281"/>
      <c r="AC712" s="281"/>
      <c r="AD712" s="281"/>
      <c r="AE712" s="281"/>
      <c r="AF712" s="281"/>
      <c r="AG712" s="281"/>
      <c r="AH712" s="281"/>
      <c r="AI712" s="281"/>
    </row>
    <row r="713" ht="12.75" customHeight="1">
      <c r="A713" s="281"/>
      <c r="B713" s="281"/>
      <c r="C713" s="281"/>
      <c r="D713" s="281"/>
      <c r="E713" s="281"/>
      <c r="F713" s="281"/>
      <c r="G713" s="281"/>
      <c r="H713" s="281"/>
      <c r="I713" s="281"/>
      <c r="J713" s="281"/>
      <c r="K713" s="281"/>
      <c r="L713" s="281"/>
      <c r="M713" s="281"/>
      <c r="N713" s="281"/>
      <c r="O713" s="281"/>
      <c r="P713" s="281"/>
      <c r="Q713" s="281"/>
      <c r="R713" s="281"/>
      <c r="S713" s="281"/>
      <c r="T713" s="281"/>
      <c r="U713" s="281"/>
      <c r="V713" s="281"/>
      <c r="W713" s="281"/>
      <c r="X713" s="281"/>
      <c r="Y713" s="281"/>
      <c r="Z713" s="281"/>
      <c r="AA713" s="281"/>
      <c r="AB713" s="281"/>
      <c r="AC713" s="281"/>
      <c r="AD713" s="281"/>
      <c r="AE713" s="281"/>
      <c r="AF713" s="281"/>
      <c r="AG713" s="281"/>
      <c r="AH713" s="281"/>
      <c r="AI713" s="281"/>
    </row>
    <row r="714" ht="12.75" customHeight="1">
      <c r="A714" s="281"/>
      <c r="B714" s="281"/>
      <c r="C714" s="281"/>
      <c r="D714" s="281"/>
      <c r="E714" s="281"/>
      <c r="F714" s="281"/>
      <c r="G714" s="281"/>
      <c r="H714" s="281"/>
      <c r="I714" s="281"/>
      <c r="J714" s="281"/>
      <c r="K714" s="281"/>
      <c r="L714" s="281"/>
      <c r="M714" s="281"/>
      <c r="N714" s="281"/>
      <c r="O714" s="281"/>
      <c r="P714" s="281"/>
      <c r="Q714" s="281"/>
      <c r="R714" s="281"/>
      <c r="S714" s="281"/>
      <c r="T714" s="281"/>
      <c r="U714" s="281"/>
      <c r="V714" s="281"/>
      <c r="W714" s="281"/>
      <c r="X714" s="281"/>
      <c r="Y714" s="281"/>
      <c r="Z714" s="281"/>
      <c r="AA714" s="281"/>
      <c r="AB714" s="281"/>
      <c r="AC714" s="281"/>
      <c r="AD714" s="281"/>
      <c r="AE714" s="281"/>
      <c r="AF714" s="281"/>
      <c r="AG714" s="281"/>
      <c r="AH714" s="281"/>
      <c r="AI714" s="281"/>
    </row>
    <row r="715" ht="12.75" customHeight="1">
      <c r="A715" s="281"/>
      <c r="B715" s="281"/>
      <c r="C715" s="281"/>
      <c r="D715" s="281"/>
      <c r="E715" s="281"/>
      <c r="F715" s="281"/>
      <c r="G715" s="281"/>
      <c r="H715" s="281"/>
      <c r="I715" s="281"/>
      <c r="J715" s="281"/>
      <c r="K715" s="281"/>
      <c r="L715" s="281"/>
      <c r="M715" s="281"/>
      <c r="N715" s="281"/>
      <c r="O715" s="281"/>
      <c r="P715" s="281"/>
      <c r="Q715" s="281"/>
      <c r="R715" s="281"/>
      <c r="S715" s="281"/>
      <c r="T715" s="281"/>
      <c r="U715" s="281"/>
      <c r="V715" s="281"/>
      <c r="W715" s="281"/>
      <c r="X715" s="281"/>
      <c r="Y715" s="281"/>
      <c r="Z715" s="281"/>
      <c r="AA715" s="281"/>
      <c r="AB715" s="281"/>
      <c r="AC715" s="281"/>
      <c r="AD715" s="281"/>
      <c r="AE715" s="281"/>
      <c r="AF715" s="281"/>
      <c r="AG715" s="281"/>
      <c r="AH715" s="281"/>
      <c r="AI715" s="281"/>
    </row>
    <row r="716" ht="12.75" customHeight="1">
      <c r="A716" s="281"/>
      <c r="B716" s="281"/>
      <c r="C716" s="281"/>
      <c r="D716" s="281"/>
      <c r="E716" s="281"/>
      <c r="F716" s="281"/>
      <c r="G716" s="281"/>
      <c r="H716" s="281"/>
      <c r="I716" s="281"/>
      <c r="J716" s="281"/>
      <c r="K716" s="281"/>
      <c r="L716" s="281"/>
      <c r="M716" s="281"/>
      <c r="N716" s="281"/>
      <c r="O716" s="281"/>
      <c r="P716" s="281"/>
      <c r="Q716" s="281"/>
      <c r="R716" s="281"/>
      <c r="S716" s="281"/>
      <c r="T716" s="281"/>
      <c r="U716" s="281"/>
      <c r="V716" s="281"/>
      <c r="W716" s="281"/>
      <c r="X716" s="281"/>
      <c r="Y716" s="281"/>
      <c r="Z716" s="281"/>
      <c r="AA716" s="281"/>
      <c r="AB716" s="281"/>
      <c r="AC716" s="281"/>
      <c r="AD716" s="281"/>
      <c r="AE716" s="281"/>
      <c r="AF716" s="281"/>
      <c r="AG716" s="281"/>
      <c r="AH716" s="281"/>
      <c r="AI716" s="281"/>
    </row>
    <row r="717" ht="12.75" customHeight="1">
      <c r="A717" s="281"/>
      <c r="B717" s="281"/>
      <c r="C717" s="281"/>
      <c r="D717" s="281"/>
      <c r="E717" s="281"/>
      <c r="F717" s="281"/>
      <c r="G717" s="281"/>
      <c r="H717" s="281"/>
      <c r="I717" s="281"/>
      <c r="J717" s="281"/>
      <c r="K717" s="281"/>
      <c r="L717" s="281"/>
      <c r="M717" s="281"/>
      <c r="N717" s="281"/>
      <c r="O717" s="281"/>
      <c r="P717" s="281"/>
      <c r="Q717" s="281"/>
      <c r="R717" s="281"/>
      <c r="S717" s="281"/>
      <c r="T717" s="281"/>
      <c r="U717" s="281"/>
      <c r="V717" s="281"/>
      <c r="W717" s="281"/>
      <c r="X717" s="281"/>
      <c r="Y717" s="281"/>
      <c r="Z717" s="281"/>
      <c r="AA717" s="281"/>
      <c r="AB717" s="281"/>
      <c r="AC717" s="281"/>
      <c r="AD717" s="281"/>
      <c r="AE717" s="281"/>
      <c r="AF717" s="281"/>
      <c r="AG717" s="281"/>
      <c r="AH717" s="281"/>
      <c r="AI717" s="281"/>
    </row>
    <row r="718" ht="12.75" customHeight="1">
      <c r="A718" s="281"/>
      <c r="B718" s="281"/>
      <c r="C718" s="281"/>
      <c r="D718" s="281"/>
      <c r="E718" s="281"/>
      <c r="F718" s="281"/>
      <c r="G718" s="281"/>
      <c r="H718" s="281"/>
      <c r="I718" s="281"/>
      <c r="J718" s="281"/>
      <c r="K718" s="281"/>
      <c r="L718" s="281"/>
      <c r="M718" s="281"/>
      <c r="N718" s="281"/>
      <c r="O718" s="281"/>
      <c r="P718" s="281"/>
      <c r="Q718" s="281"/>
      <c r="R718" s="281"/>
      <c r="S718" s="281"/>
      <c r="T718" s="281"/>
      <c r="U718" s="281"/>
      <c r="V718" s="281"/>
      <c r="W718" s="281"/>
      <c r="X718" s="281"/>
      <c r="Y718" s="281"/>
      <c r="Z718" s="281"/>
      <c r="AA718" s="281"/>
      <c r="AB718" s="281"/>
      <c r="AC718" s="281"/>
      <c r="AD718" s="281"/>
      <c r="AE718" s="281"/>
      <c r="AF718" s="281"/>
      <c r="AG718" s="281"/>
      <c r="AH718" s="281"/>
      <c r="AI718" s="281"/>
    </row>
    <row r="719" ht="12.75" customHeight="1">
      <c r="A719" s="281"/>
      <c r="B719" s="281"/>
      <c r="C719" s="281"/>
      <c r="D719" s="281"/>
      <c r="E719" s="281"/>
      <c r="F719" s="281"/>
      <c r="G719" s="281"/>
      <c r="H719" s="281"/>
      <c r="I719" s="281"/>
      <c r="J719" s="281"/>
      <c r="K719" s="281"/>
      <c r="L719" s="281"/>
      <c r="M719" s="281"/>
      <c r="N719" s="281"/>
      <c r="O719" s="281"/>
      <c r="P719" s="281"/>
      <c r="Q719" s="281"/>
      <c r="R719" s="281"/>
      <c r="S719" s="281"/>
      <c r="T719" s="281"/>
      <c r="U719" s="281"/>
      <c r="V719" s="281"/>
      <c r="W719" s="281"/>
      <c r="X719" s="281"/>
      <c r="Y719" s="281"/>
      <c r="Z719" s="281"/>
      <c r="AA719" s="281"/>
      <c r="AB719" s="281"/>
      <c r="AC719" s="281"/>
      <c r="AD719" s="281"/>
      <c r="AE719" s="281"/>
      <c r="AF719" s="281"/>
      <c r="AG719" s="281"/>
      <c r="AH719" s="281"/>
      <c r="AI719" s="281"/>
    </row>
    <row r="720" ht="12.75" customHeight="1">
      <c r="A720" s="281"/>
      <c r="B720" s="281"/>
      <c r="C720" s="281"/>
      <c r="D720" s="281"/>
      <c r="E720" s="281"/>
      <c r="F720" s="281"/>
      <c r="G720" s="281"/>
      <c r="H720" s="281"/>
      <c r="I720" s="281"/>
      <c r="J720" s="281"/>
      <c r="K720" s="281"/>
      <c r="L720" s="281"/>
      <c r="M720" s="281"/>
      <c r="N720" s="281"/>
      <c r="O720" s="281"/>
      <c r="P720" s="281"/>
      <c r="Q720" s="281"/>
      <c r="R720" s="281"/>
      <c r="S720" s="281"/>
      <c r="T720" s="281"/>
      <c r="U720" s="281"/>
      <c r="V720" s="281"/>
      <c r="W720" s="281"/>
      <c r="X720" s="281"/>
      <c r="Y720" s="281"/>
      <c r="Z720" s="281"/>
      <c r="AA720" s="281"/>
      <c r="AB720" s="281"/>
      <c r="AC720" s="281"/>
      <c r="AD720" s="281"/>
      <c r="AE720" s="281"/>
      <c r="AF720" s="281"/>
      <c r="AG720" s="281"/>
      <c r="AH720" s="281"/>
      <c r="AI720" s="281"/>
    </row>
    <row r="721" ht="12.75" customHeight="1">
      <c r="A721" s="281"/>
      <c r="B721" s="281"/>
      <c r="C721" s="281"/>
      <c r="D721" s="281"/>
      <c r="E721" s="281"/>
      <c r="F721" s="281"/>
      <c r="G721" s="281"/>
      <c r="H721" s="281"/>
      <c r="I721" s="281"/>
      <c r="J721" s="281"/>
      <c r="K721" s="281"/>
      <c r="L721" s="281"/>
      <c r="M721" s="281"/>
      <c r="N721" s="281"/>
      <c r="O721" s="281"/>
      <c r="P721" s="281"/>
      <c r="Q721" s="281"/>
      <c r="R721" s="281"/>
      <c r="S721" s="281"/>
      <c r="T721" s="281"/>
      <c r="U721" s="281"/>
      <c r="V721" s="281"/>
      <c r="W721" s="281"/>
      <c r="X721" s="281"/>
      <c r="Y721" s="281"/>
      <c r="Z721" s="281"/>
      <c r="AA721" s="281"/>
      <c r="AB721" s="281"/>
      <c r="AC721" s="281"/>
      <c r="AD721" s="281"/>
      <c r="AE721" s="281"/>
      <c r="AF721" s="281"/>
      <c r="AG721" s="281"/>
      <c r="AH721" s="281"/>
      <c r="AI721" s="281"/>
    </row>
    <row r="722" ht="12.75" customHeight="1">
      <c r="A722" s="281"/>
      <c r="B722" s="281"/>
      <c r="C722" s="281"/>
      <c r="D722" s="281"/>
      <c r="E722" s="281"/>
      <c r="F722" s="281"/>
      <c r="G722" s="281"/>
      <c r="H722" s="281"/>
      <c r="I722" s="281"/>
      <c r="J722" s="281"/>
      <c r="K722" s="281"/>
      <c r="L722" s="281"/>
      <c r="M722" s="281"/>
      <c r="N722" s="281"/>
      <c r="O722" s="281"/>
      <c r="P722" s="281"/>
      <c r="Q722" s="281"/>
      <c r="R722" s="281"/>
      <c r="S722" s="281"/>
      <c r="T722" s="281"/>
      <c r="U722" s="281"/>
      <c r="V722" s="281"/>
      <c r="W722" s="281"/>
      <c r="X722" s="281"/>
      <c r="Y722" s="281"/>
      <c r="Z722" s="281"/>
      <c r="AA722" s="281"/>
      <c r="AB722" s="281"/>
      <c r="AC722" s="281"/>
      <c r="AD722" s="281"/>
      <c r="AE722" s="281"/>
      <c r="AF722" s="281"/>
      <c r="AG722" s="281"/>
      <c r="AH722" s="281"/>
      <c r="AI722" s="281"/>
    </row>
    <row r="723" ht="12.75" customHeight="1">
      <c r="A723" s="281"/>
      <c r="B723" s="281"/>
      <c r="C723" s="281"/>
      <c r="D723" s="281"/>
      <c r="E723" s="281"/>
      <c r="F723" s="281"/>
      <c r="G723" s="281"/>
      <c r="H723" s="281"/>
      <c r="I723" s="281"/>
      <c r="J723" s="281"/>
      <c r="K723" s="281"/>
      <c r="L723" s="281"/>
      <c r="M723" s="281"/>
      <c r="N723" s="281"/>
      <c r="O723" s="281"/>
      <c r="P723" s="281"/>
      <c r="Q723" s="281"/>
      <c r="R723" s="281"/>
      <c r="S723" s="281"/>
      <c r="T723" s="281"/>
      <c r="U723" s="281"/>
      <c r="V723" s="281"/>
      <c r="W723" s="281"/>
      <c r="X723" s="281"/>
      <c r="Y723" s="281"/>
      <c r="Z723" s="281"/>
      <c r="AA723" s="281"/>
      <c r="AB723" s="281"/>
      <c r="AC723" s="281"/>
      <c r="AD723" s="281"/>
      <c r="AE723" s="281"/>
      <c r="AF723" s="281"/>
      <c r="AG723" s="281"/>
      <c r="AH723" s="281"/>
      <c r="AI723" s="281"/>
    </row>
    <row r="724" ht="12.75" customHeight="1">
      <c r="A724" s="281"/>
      <c r="B724" s="281"/>
      <c r="C724" s="281"/>
      <c r="D724" s="281"/>
      <c r="E724" s="281"/>
      <c r="F724" s="281"/>
      <c r="G724" s="281"/>
      <c r="H724" s="281"/>
      <c r="I724" s="281"/>
      <c r="J724" s="281"/>
      <c r="K724" s="281"/>
      <c r="L724" s="281"/>
      <c r="M724" s="281"/>
      <c r="N724" s="281"/>
      <c r="O724" s="281"/>
      <c r="P724" s="281"/>
      <c r="Q724" s="281"/>
      <c r="R724" s="281"/>
      <c r="S724" s="281"/>
      <c r="T724" s="281"/>
      <c r="U724" s="281"/>
      <c r="V724" s="281"/>
      <c r="W724" s="281"/>
      <c r="X724" s="281"/>
      <c r="Y724" s="281"/>
      <c r="Z724" s="281"/>
      <c r="AA724" s="281"/>
      <c r="AB724" s="281"/>
      <c r="AC724" s="281"/>
      <c r="AD724" s="281"/>
      <c r="AE724" s="281"/>
      <c r="AF724" s="281"/>
      <c r="AG724" s="281"/>
      <c r="AH724" s="281"/>
      <c r="AI724" s="281"/>
    </row>
    <row r="725" ht="12.75" customHeight="1">
      <c r="A725" s="281"/>
      <c r="B725" s="281"/>
      <c r="C725" s="281"/>
      <c r="D725" s="281"/>
      <c r="E725" s="281"/>
      <c r="F725" s="281"/>
      <c r="G725" s="281"/>
      <c r="H725" s="281"/>
      <c r="I725" s="281"/>
      <c r="J725" s="281"/>
      <c r="K725" s="281"/>
      <c r="L725" s="281"/>
      <c r="M725" s="281"/>
      <c r="N725" s="281"/>
      <c r="O725" s="281"/>
      <c r="P725" s="281"/>
      <c r="Q725" s="281"/>
      <c r="R725" s="281"/>
      <c r="S725" s="281"/>
      <c r="T725" s="281"/>
      <c r="U725" s="281"/>
      <c r="V725" s="281"/>
      <c r="W725" s="281"/>
      <c r="X725" s="281"/>
      <c r="Y725" s="281"/>
      <c r="Z725" s="281"/>
      <c r="AA725" s="281"/>
      <c r="AB725" s="281"/>
      <c r="AC725" s="281"/>
      <c r="AD725" s="281"/>
      <c r="AE725" s="281"/>
      <c r="AF725" s="281"/>
      <c r="AG725" s="281"/>
      <c r="AH725" s="281"/>
      <c r="AI725" s="281"/>
    </row>
    <row r="726" ht="12.75" customHeight="1">
      <c r="A726" s="281"/>
      <c r="B726" s="281"/>
      <c r="C726" s="281"/>
      <c r="D726" s="281"/>
      <c r="E726" s="281"/>
      <c r="F726" s="281"/>
      <c r="G726" s="281"/>
      <c r="H726" s="281"/>
      <c r="I726" s="281"/>
      <c r="J726" s="281"/>
      <c r="K726" s="281"/>
      <c r="L726" s="281"/>
      <c r="M726" s="281"/>
      <c r="N726" s="281"/>
      <c r="O726" s="281"/>
      <c r="P726" s="281"/>
      <c r="Q726" s="281"/>
      <c r="R726" s="281"/>
      <c r="S726" s="281"/>
      <c r="T726" s="281"/>
      <c r="U726" s="281"/>
      <c r="V726" s="281"/>
      <c r="W726" s="281"/>
      <c r="X726" s="281"/>
      <c r="Y726" s="281"/>
      <c r="Z726" s="281"/>
      <c r="AA726" s="281"/>
      <c r="AB726" s="281"/>
      <c r="AC726" s="281"/>
      <c r="AD726" s="281"/>
      <c r="AE726" s="281"/>
      <c r="AF726" s="281"/>
      <c r="AG726" s="281"/>
      <c r="AH726" s="281"/>
      <c r="AI726" s="281"/>
    </row>
    <row r="727" ht="12.75" customHeight="1">
      <c r="A727" s="281"/>
      <c r="B727" s="281"/>
      <c r="C727" s="281"/>
      <c r="D727" s="281"/>
      <c r="E727" s="281"/>
      <c r="F727" s="281"/>
      <c r="G727" s="281"/>
      <c r="H727" s="281"/>
      <c r="I727" s="281"/>
      <c r="J727" s="281"/>
      <c r="K727" s="281"/>
      <c r="L727" s="281"/>
      <c r="M727" s="281"/>
      <c r="N727" s="281"/>
      <c r="O727" s="281"/>
      <c r="P727" s="281"/>
      <c r="Q727" s="281"/>
      <c r="R727" s="281"/>
      <c r="S727" s="281"/>
      <c r="T727" s="281"/>
      <c r="U727" s="281"/>
      <c r="V727" s="281"/>
      <c r="W727" s="281"/>
      <c r="X727" s="281"/>
      <c r="Y727" s="281"/>
      <c r="Z727" s="281"/>
      <c r="AA727" s="281"/>
      <c r="AB727" s="281"/>
      <c r="AC727" s="281"/>
      <c r="AD727" s="281"/>
      <c r="AE727" s="281"/>
      <c r="AF727" s="281"/>
      <c r="AG727" s="281"/>
      <c r="AH727" s="281"/>
      <c r="AI727" s="281"/>
    </row>
    <row r="728" ht="12.75" customHeight="1">
      <c r="A728" s="281"/>
      <c r="B728" s="281"/>
      <c r="C728" s="281"/>
      <c r="D728" s="281"/>
      <c r="E728" s="281"/>
      <c r="F728" s="281"/>
      <c r="G728" s="281"/>
      <c r="H728" s="281"/>
      <c r="I728" s="281"/>
      <c r="J728" s="281"/>
      <c r="K728" s="281"/>
      <c r="L728" s="281"/>
      <c r="M728" s="281"/>
      <c r="N728" s="281"/>
      <c r="O728" s="281"/>
      <c r="P728" s="281"/>
      <c r="Q728" s="281"/>
      <c r="R728" s="281"/>
      <c r="S728" s="281"/>
      <c r="T728" s="281"/>
      <c r="U728" s="281"/>
      <c r="V728" s="281"/>
      <c r="W728" s="281"/>
      <c r="X728" s="281"/>
      <c r="Y728" s="281"/>
      <c r="Z728" s="281"/>
      <c r="AA728" s="281"/>
      <c r="AB728" s="281"/>
      <c r="AC728" s="281"/>
      <c r="AD728" s="281"/>
      <c r="AE728" s="281"/>
      <c r="AF728" s="281"/>
      <c r="AG728" s="281"/>
      <c r="AH728" s="281"/>
      <c r="AI728" s="281"/>
    </row>
    <row r="729" ht="12.75" customHeight="1">
      <c r="A729" s="281"/>
      <c r="B729" s="281"/>
      <c r="C729" s="281"/>
      <c r="D729" s="281"/>
      <c r="E729" s="281"/>
      <c r="F729" s="281"/>
      <c r="G729" s="281"/>
      <c r="H729" s="281"/>
      <c r="I729" s="281"/>
      <c r="J729" s="281"/>
      <c r="K729" s="281"/>
      <c r="L729" s="281"/>
      <c r="M729" s="281"/>
      <c r="N729" s="281"/>
      <c r="O729" s="281"/>
      <c r="P729" s="281"/>
      <c r="Q729" s="281"/>
      <c r="R729" s="281"/>
      <c r="S729" s="281"/>
      <c r="T729" s="281"/>
      <c r="U729" s="281"/>
      <c r="V729" s="281"/>
      <c r="W729" s="281"/>
      <c r="X729" s="281"/>
      <c r="Y729" s="281"/>
      <c r="Z729" s="281"/>
      <c r="AA729" s="281"/>
      <c r="AB729" s="281"/>
      <c r="AC729" s="281"/>
      <c r="AD729" s="281"/>
      <c r="AE729" s="281"/>
      <c r="AF729" s="281"/>
      <c r="AG729" s="281"/>
      <c r="AH729" s="281"/>
      <c r="AI729" s="281"/>
    </row>
    <row r="730" ht="12.75" customHeight="1">
      <c r="A730" s="281"/>
      <c r="B730" s="281"/>
      <c r="C730" s="281"/>
      <c r="D730" s="281"/>
      <c r="E730" s="281"/>
      <c r="F730" s="281"/>
      <c r="G730" s="281"/>
      <c r="H730" s="281"/>
      <c r="I730" s="281"/>
      <c r="J730" s="281"/>
      <c r="K730" s="281"/>
      <c r="L730" s="281"/>
      <c r="M730" s="281"/>
      <c r="N730" s="281"/>
      <c r="O730" s="281"/>
      <c r="P730" s="281"/>
      <c r="Q730" s="281"/>
      <c r="R730" s="281"/>
      <c r="S730" s="281"/>
      <c r="T730" s="281"/>
      <c r="U730" s="281"/>
      <c r="V730" s="281"/>
      <c r="W730" s="281"/>
      <c r="X730" s="281"/>
      <c r="Y730" s="281"/>
      <c r="Z730" s="281"/>
      <c r="AA730" s="281"/>
      <c r="AB730" s="281"/>
      <c r="AC730" s="281"/>
      <c r="AD730" s="281"/>
      <c r="AE730" s="281"/>
      <c r="AF730" s="281"/>
      <c r="AG730" s="281"/>
      <c r="AH730" s="281"/>
      <c r="AI730" s="281"/>
    </row>
    <row r="731" ht="12.75" customHeight="1">
      <c r="A731" s="281"/>
      <c r="B731" s="281"/>
      <c r="C731" s="281"/>
      <c r="D731" s="281"/>
      <c r="E731" s="281"/>
      <c r="F731" s="281"/>
      <c r="G731" s="281"/>
      <c r="H731" s="281"/>
      <c r="I731" s="281"/>
      <c r="J731" s="281"/>
      <c r="K731" s="281"/>
      <c r="L731" s="281"/>
      <c r="M731" s="281"/>
      <c r="N731" s="281"/>
      <c r="O731" s="281"/>
      <c r="P731" s="281"/>
      <c r="Q731" s="281"/>
      <c r="R731" s="281"/>
      <c r="S731" s="281"/>
      <c r="T731" s="281"/>
      <c r="U731" s="281"/>
      <c r="V731" s="281"/>
      <c r="W731" s="281"/>
      <c r="X731" s="281"/>
      <c r="Y731" s="281"/>
      <c r="Z731" s="281"/>
      <c r="AA731" s="281"/>
      <c r="AB731" s="281"/>
      <c r="AC731" s="281"/>
      <c r="AD731" s="281"/>
      <c r="AE731" s="281"/>
      <c r="AF731" s="281"/>
      <c r="AG731" s="281"/>
      <c r="AH731" s="281"/>
      <c r="AI731" s="281"/>
    </row>
    <row r="732" ht="12.75" customHeight="1">
      <c r="A732" s="281"/>
      <c r="B732" s="281"/>
      <c r="C732" s="281"/>
      <c r="D732" s="281"/>
      <c r="E732" s="281"/>
      <c r="F732" s="281"/>
      <c r="G732" s="281"/>
      <c r="H732" s="281"/>
      <c r="I732" s="281"/>
      <c r="J732" s="281"/>
      <c r="K732" s="281"/>
      <c r="L732" s="281"/>
      <c r="M732" s="281"/>
      <c r="N732" s="281"/>
      <c r="O732" s="281"/>
      <c r="P732" s="281"/>
      <c r="Q732" s="281"/>
      <c r="R732" s="281"/>
      <c r="S732" s="281"/>
      <c r="T732" s="281"/>
      <c r="U732" s="281"/>
      <c r="V732" s="281"/>
      <c r="W732" s="281"/>
      <c r="X732" s="281"/>
      <c r="Y732" s="281"/>
      <c r="Z732" s="281"/>
      <c r="AA732" s="281"/>
      <c r="AB732" s="281"/>
      <c r="AC732" s="281"/>
      <c r="AD732" s="281"/>
      <c r="AE732" s="281"/>
      <c r="AF732" s="281"/>
      <c r="AG732" s="281"/>
      <c r="AH732" s="281"/>
      <c r="AI732" s="281"/>
    </row>
    <row r="733" ht="12.75" customHeight="1">
      <c r="A733" s="281"/>
      <c r="B733" s="281"/>
      <c r="C733" s="281"/>
      <c r="D733" s="281"/>
      <c r="E733" s="281"/>
      <c r="F733" s="281"/>
      <c r="G733" s="281"/>
      <c r="H733" s="281"/>
      <c r="I733" s="281"/>
      <c r="J733" s="281"/>
      <c r="K733" s="281"/>
      <c r="L733" s="281"/>
      <c r="M733" s="281"/>
      <c r="N733" s="281"/>
      <c r="O733" s="281"/>
      <c r="P733" s="281"/>
      <c r="Q733" s="281"/>
      <c r="R733" s="281"/>
      <c r="S733" s="281"/>
      <c r="T733" s="281"/>
      <c r="U733" s="281"/>
      <c r="V733" s="281"/>
      <c r="W733" s="281"/>
      <c r="X733" s="281"/>
      <c r="Y733" s="281"/>
      <c r="Z733" s="281"/>
      <c r="AA733" s="281"/>
      <c r="AB733" s="281"/>
      <c r="AC733" s="281"/>
      <c r="AD733" s="281"/>
      <c r="AE733" s="281"/>
      <c r="AF733" s="281"/>
      <c r="AG733" s="281"/>
      <c r="AH733" s="281"/>
      <c r="AI733" s="281"/>
    </row>
    <row r="734" ht="12.75" customHeight="1">
      <c r="A734" s="281"/>
      <c r="B734" s="281"/>
      <c r="C734" s="281"/>
      <c r="D734" s="281"/>
      <c r="E734" s="281"/>
      <c r="F734" s="281"/>
      <c r="G734" s="281"/>
      <c r="H734" s="281"/>
      <c r="I734" s="281"/>
      <c r="J734" s="281"/>
      <c r="K734" s="281"/>
      <c r="L734" s="281"/>
      <c r="M734" s="281"/>
      <c r="N734" s="281"/>
      <c r="O734" s="281"/>
      <c r="P734" s="281"/>
      <c r="Q734" s="281"/>
      <c r="R734" s="281"/>
      <c r="S734" s="281"/>
      <c r="T734" s="281"/>
      <c r="U734" s="281"/>
      <c r="V734" s="281"/>
      <c r="W734" s="281"/>
      <c r="X734" s="281"/>
      <c r="Y734" s="281"/>
      <c r="Z734" s="281"/>
      <c r="AA734" s="281"/>
      <c r="AB734" s="281"/>
      <c r="AC734" s="281"/>
      <c r="AD734" s="281"/>
      <c r="AE734" s="281"/>
      <c r="AF734" s="281"/>
      <c r="AG734" s="281"/>
      <c r="AH734" s="281"/>
      <c r="AI734" s="281"/>
    </row>
    <row r="735" ht="12.75" customHeight="1">
      <c r="A735" s="281"/>
      <c r="B735" s="281"/>
      <c r="C735" s="281"/>
      <c r="D735" s="281"/>
      <c r="E735" s="281"/>
      <c r="F735" s="281"/>
      <c r="G735" s="281"/>
      <c r="H735" s="281"/>
      <c r="I735" s="281"/>
      <c r="J735" s="281"/>
      <c r="K735" s="281"/>
      <c r="L735" s="281"/>
      <c r="M735" s="281"/>
      <c r="N735" s="281"/>
      <c r="O735" s="281"/>
      <c r="P735" s="281"/>
      <c r="Q735" s="281"/>
      <c r="R735" s="281"/>
      <c r="S735" s="281"/>
      <c r="T735" s="281"/>
      <c r="U735" s="281"/>
      <c r="V735" s="281"/>
      <c r="W735" s="281"/>
      <c r="X735" s="281"/>
      <c r="Y735" s="281"/>
      <c r="Z735" s="281"/>
      <c r="AA735" s="281"/>
      <c r="AB735" s="281"/>
      <c r="AC735" s="281"/>
      <c r="AD735" s="281"/>
      <c r="AE735" s="281"/>
      <c r="AF735" s="281"/>
      <c r="AG735" s="281"/>
      <c r="AH735" s="281"/>
      <c r="AI735" s="281"/>
    </row>
    <row r="736" ht="12.75" customHeight="1">
      <c r="A736" s="281"/>
      <c r="B736" s="281"/>
      <c r="C736" s="281"/>
      <c r="D736" s="281"/>
      <c r="E736" s="281"/>
      <c r="F736" s="281"/>
      <c r="G736" s="281"/>
      <c r="H736" s="281"/>
      <c r="I736" s="281"/>
      <c r="J736" s="281"/>
      <c r="K736" s="281"/>
      <c r="L736" s="281"/>
      <c r="M736" s="281"/>
      <c r="N736" s="281"/>
      <c r="O736" s="281"/>
      <c r="P736" s="281"/>
      <c r="Q736" s="281"/>
      <c r="R736" s="281"/>
      <c r="S736" s="281"/>
      <c r="T736" s="281"/>
      <c r="U736" s="281"/>
      <c r="V736" s="281"/>
      <c r="W736" s="281"/>
      <c r="X736" s="281"/>
      <c r="Y736" s="281"/>
      <c r="Z736" s="281"/>
      <c r="AA736" s="281"/>
      <c r="AB736" s="281"/>
      <c r="AC736" s="281"/>
      <c r="AD736" s="281"/>
      <c r="AE736" s="281"/>
      <c r="AF736" s="281"/>
      <c r="AG736" s="281"/>
      <c r="AH736" s="281"/>
      <c r="AI736" s="281"/>
    </row>
    <row r="737" ht="12.75" customHeight="1">
      <c r="A737" s="281"/>
      <c r="B737" s="281"/>
      <c r="C737" s="281"/>
      <c r="D737" s="281"/>
      <c r="E737" s="281"/>
      <c r="F737" s="281"/>
      <c r="G737" s="281"/>
      <c r="H737" s="281"/>
      <c r="I737" s="281"/>
      <c r="J737" s="281"/>
      <c r="K737" s="281"/>
      <c r="L737" s="281"/>
      <c r="M737" s="281"/>
      <c r="N737" s="281"/>
      <c r="O737" s="281"/>
      <c r="P737" s="281"/>
      <c r="Q737" s="281"/>
      <c r="R737" s="281"/>
      <c r="S737" s="281"/>
      <c r="T737" s="281"/>
      <c r="U737" s="281"/>
      <c r="V737" s="281"/>
      <c r="W737" s="281"/>
      <c r="X737" s="281"/>
      <c r="Y737" s="281"/>
      <c r="Z737" s="281"/>
      <c r="AA737" s="281"/>
      <c r="AB737" s="281"/>
      <c r="AC737" s="281"/>
      <c r="AD737" s="281"/>
      <c r="AE737" s="281"/>
      <c r="AF737" s="281"/>
      <c r="AG737" s="281"/>
      <c r="AH737" s="281"/>
      <c r="AI737" s="281"/>
    </row>
    <row r="738" ht="12.75" customHeight="1">
      <c r="A738" s="281"/>
      <c r="B738" s="281"/>
      <c r="C738" s="281"/>
      <c r="D738" s="281"/>
      <c r="E738" s="281"/>
      <c r="F738" s="281"/>
      <c r="G738" s="281"/>
      <c r="H738" s="281"/>
      <c r="I738" s="281"/>
      <c r="J738" s="281"/>
      <c r="K738" s="281"/>
      <c r="L738" s="281"/>
      <c r="M738" s="281"/>
      <c r="N738" s="281"/>
      <c r="O738" s="281"/>
      <c r="P738" s="281"/>
      <c r="Q738" s="281"/>
      <c r="R738" s="281"/>
      <c r="S738" s="281"/>
      <c r="T738" s="281"/>
      <c r="U738" s="281"/>
      <c r="V738" s="281"/>
      <c r="W738" s="281"/>
      <c r="X738" s="281"/>
      <c r="Y738" s="281"/>
      <c r="Z738" s="281"/>
      <c r="AA738" s="281"/>
      <c r="AB738" s="281"/>
      <c r="AC738" s="281"/>
      <c r="AD738" s="281"/>
      <c r="AE738" s="281"/>
      <c r="AF738" s="281"/>
      <c r="AG738" s="281"/>
      <c r="AH738" s="281"/>
      <c r="AI738" s="281"/>
    </row>
    <row r="739" ht="12.75" customHeight="1">
      <c r="A739" s="281"/>
      <c r="B739" s="281"/>
      <c r="C739" s="281"/>
      <c r="D739" s="281"/>
      <c r="E739" s="281"/>
      <c r="F739" s="281"/>
      <c r="G739" s="281"/>
      <c r="H739" s="281"/>
      <c r="I739" s="281"/>
      <c r="J739" s="281"/>
      <c r="K739" s="281"/>
      <c r="L739" s="281"/>
      <c r="M739" s="281"/>
      <c r="N739" s="281"/>
      <c r="O739" s="281"/>
      <c r="P739" s="281"/>
      <c r="Q739" s="281"/>
      <c r="R739" s="281"/>
      <c r="S739" s="281"/>
      <c r="T739" s="281"/>
      <c r="U739" s="281"/>
      <c r="V739" s="281"/>
      <c r="W739" s="281"/>
      <c r="X739" s="281"/>
      <c r="Y739" s="281"/>
      <c r="Z739" s="281"/>
      <c r="AA739" s="281"/>
      <c r="AB739" s="281"/>
      <c r="AC739" s="281"/>
      <c r="AD739" s="281"/>
      <c r="AE739" s="281"/>
      <c r="AF739" s="281"/>
      <c r="AG739" s="281"/>
      <c r="AH739" s="281"/>
      <c r="AI739" s="281"/>
    </row>
    <row r="740" ht="12.75" customHeight="1">
      <c r="A740" s="281"/>
      <c r="B740" s="281"/>
      <c r="C740" s="281"/>
      <c r="D740" s="281"/>
      <c r="E740" s="281"/>
      <c r="F740" s="281"/>
      <c r="G740" s="281"/>
      <c r="H740" s="281"/>
      <c r="I740" s="281"/>
      <c r="J740" s="281"/>
      <c r="K740" s="281"/>
      <c r="L740" s="281"/>
      <c r="M740" s="281"/>
      <c r="N740" s="281"/>
      <c r="O740" s="281"/>
      <c r="P740" s="281"/>
      <c r="Q740" s="281"/>
      <c r="R740" s="281"/>
      <c r="S740" s="281"/>
      <c r="T740" s="281"/>
      <c r="U740" s="281"/>
      <c r="V740" s="281"/>
      <c r="W740" s="281"/>
      <c r="X740" s="281"/>
      <c r="Y740" s="281"/>
      <c r="Z740" s="281"/>
      <c r="AA740" s="281"/>
      <c r="AB740" s="281"/>
      <c r="AC740" s="281"/>
      <c r="AD740" s="281"/>
      <c r="AE740" s="281"/>
      <c r="AF740" s="281"/>
      <c r="AG740" s="281"/>
      <c r="AH740" s="281"/>
      <c r="AI740" s="281"/>
    </row>
    <row r="741" ht="12.75" customHeight="1">
      <c r="A741" s="281"/>
      <c r="B741" s="281"/>
      <c r="C741" s="281"/>
      <c r="D741" s="281"/>
      <c r="E741" s="281"/>
      <c r="F741" s="281"/>
      <c r="G741" s="281"/>
      <c r="H741" s="281"/>
      <c r="I741" s="281"/>
      <c r="J741" s="281"/>
      <c r="K741" s="281"/>
      <c r="L741" s="281"/>
      <c r="M741" s="281"/>
      <c r="N741" s="281"/>
      <c r="O741" s="281"/>
      <c r="P741" s="281"/>
      <c r="Q741" s="281"/>
      <c r="R741" s="281"/>
      <c r="S741" s="281"/>
      <c r="T741" s="281"/>
      <c r="U741" s="281"/>
      <c r="V741" s="281"/>
      <c r="W741" s="281"/>
      <c r="X741" s="281"/>
      <c r="Y741" s="281"/>
      <c r="Z741" s="281"/>
      <c r="AA741" s="281"/>
      <c r="AB741" s="281"/>
      <c r="AC741" s="281"/>
      <c r="AD741" s="281"/>
      <c r="AE741" s="281"/>
      <c r="AF741" s="281"/>
      <c r="AG741" s="281"/>
      <c r="AH741" s="281"/>
      <c r="AI741" s="281"/>
    </row>
    <row r="742" ht="12.75" customHeight="1">
      <c r="A742" s="281"/>
      <c r="B742" s="281"/>
      <c r="C742" s="281"/>
      <c r="D742" s="281"/>
      <c r="E742" s="281"/>
      <c r="F742" s="281"/>
      <c r="G742" s="281"/>
      <c r="H742" s="281"/>
      <c r="I742" s="281"/>
      <c r="J742" s="281"/>
      <c r="K742" s="281"/>
      <c r="L742" s="281"/>
      <c r="M742" s="281"/>
      <c r="N742" s="281"/>
      <c r="O742" s="281"/>
      <c r="P742" s="281"/>
      <c r="Q742" s="281"/>
      <c r="R742" s="281"/>
      <c r="S742" s="281"/>
      <c r="T742" s="281"/>
      <c r="U742" s="281"/>
      <c r="V742" s="281"/>
      <c r="W742" s="281"/>
      <c r="X742" s="281"/>
      <c r="Y742" s="281"/>
      <c r="Z742" s="281"/>
      <c r="AA742" s="281"/>
      <c r="AB742" s="281"/>
      <c r="AC742" s="281"/>
      <c r="AD742" s="281"/>
      <c r="AE742" s="281"/>
      <c r="AF742" s="281"/>
      <c r="AG742" s="281"/>
      <c r="AH742" s="281"/>
      <c r="AI742" s="281"/>
    </row>
    <row r="743" ht="12.75" customHeight="1">
      <c r="A743" s="281"/>
      <c r="B743" s="281"/>
      <c r="C743" s="281"/>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c r="AA743" s="281"/>
      <c r="AB743" s="281"/>
      <c r="AC743" s="281"/>
      <c r="AD743" s="281"/>
      <c r="AE743" s="281"/>
      <c r="AF743" s="281"/>
      <c r="AG743" s="281"/>
      <c r="AH743" s="281"/>
      <c r="AI743" s="281"/>
    </row>
    <row r="744" ht="12.75" customHeight="1">
      <c r="A744" s="281"/>
      <c r="B744" s="281"/>
      <c r="C744" s="281"/>
      <c r="D744" s="281"/>
      <c r="E744" s="281"/>
      <c r="F744" s="281"/>
      <c r="G744" s="281"/>
      <c r="H744" s="281"/>
      <c r="I744" s="281"/>
      <c r="J744" s="281"/>
      <c r="K744" s="281"/>
      <c r="L744" s="281"/>
      <c r="M744" s="281"/>
      <c r="N744" s="281"/>
      <c r="O744" s="281"/>
      <c r="P744" s="281"/>
      <c r="Q744" s="281"/>
      <c r="R744" s="281"/>
      <c r="S744" s="281"/>
      <c r="T744" s="281"/>
      <c r="U744" s="281"/>
      <c r="V744" s="281"/>
      <c r="W744" s="281"/>
      <c r="X744" s="281"/>
      <c r="Y744" s="281"/>
      <c r="Z744" s="281"/>
      <c r="AA744" s="281"/>
      <c r="AB744" s="281"/>
      <c r="AC744" s="281"/>
      <c r="AD744" s="281"/>
      <c r="AE744" s="281"/>
      <c r="AF744" s="281"/>
      <c r="AG744" s="281"/>
      <c r="AH744" s="281"/>
      <c r="AI744" s="281"/>
    </row>
    <row r="745" ht="12.75" customHeight="1">
      <c r="A745" s="281"/>
      <c r="B745" s="281"/>
      <c r="C745" s="281"/>
      <c r="D745" s="281"/>
      <c r="E745" s="281"/>
      <c r="F745" s="281"/>
      <c r="G745" s="281"/>
      <c r="H745" s="281"/>
      <c r="I745" s="281"/>
      <c r="J745" s="281"/>
      <c r="K745" s="281"/>
      <c r="L745" s="281"/>
      <c r="M745" s="281"/>
      <c r="N745" s="281"/>
      <c r="O745" s="281"/>
      <c r="P745" s="281"/>
      <c r="Q745" s="281"/>
      <c r="R745" s="281"/>
      <c r="S745" s="281"/>
      <c r="T745" s="281"/>
      <c r="U745" s="281"/>
      <c r="V745" s="281"/>
      <c r="W745" s="281"/>
      <c r="X745" s="281"/>
      <c r="Y745" s="281"/>
      <c r="Z745" s="281"/>
      <c r="AA745" s="281"/>
      <c r="AB745" s="281"/>
      <c r="AC745" s="281"/>
      <c r="AD745" s="281"/>
      <c r="AE745" s="281"/>
      <c r="AF745" s="281"/>
      <c r="AG745" s="281"/>
      <c r="AH745" s="281"/>
      <c r="AI745" s="281"/>
    </row>
    <row r="746" ht="12.75" customHeight="1">
      <c r="A746" s="281"/>
      <c r="B746" s="281"/>
      <c r="C746" s="281"/>
      <c r="D746" s="281"/>
      <c r="E746" s="281"/>
      <c r="F746" s="281"/>
      <c r="G746" s="281"/>
      <c r="H746" s="281"/>
      <c r="I746" s="281"/>
      <c r="J746" s="281"/>
      <c r="K746" s="281"/>
      <c r="L746" s="281"/>
      <c r="M746" s="281"/>
      <c r="N746" s="281"/>
      <c r="O746" s="281"/>
      <c r="P746" s="281"/>
      <c r="Q746" s="281"/>
      <c r="R746" s="281"/>
      <c r="S746" s="281"/>
      <c r="T746" s="281"/>
      <c r="U746" s="281"/>
      <c r="V746" s="281"/>
      <c r="W746" s="281"/>
      <c r="X746" s="281"/>
      <c r="Y746" s="281"/>
      <c r="Z746" s="281"/>
      <c r="AA746" s="281"/>
      <c r="AB746" s="281"/>
      <c r="AC746" s="281"/>
      <c r="AD746" s="281"/>
      <c r="AE746" s="281"/>
      <c r="AF746" s="281"/>
      <c r="AG746" s="281"/>
      <c r="AH746" s="281"/>
      <c r="AI746" s="281"/>
    </row>
    <row r="747" ht="12.75" customHeight="1">
      <c r="A747" s="281"/>
      <c r="B747" s="281"/>
      <c r="C747" s="281"/>
      <c r="D747" s="281"/>
      <c r="E747" s="281"/>
      <c r="F747" s="281"/>
      <c r="G747" s="281"/>
      <c r="H747" s="281"/>
      <c r="I747" s="281"/>
      <c r="J747" s="281"/>
      <c r="K747" s="281"/>
      <c r="L747" s="281"/>
      <c r="M747" s="281"/>
      <c r="N747" s="281"/>
      <c r="O747" s="281"/>
      <c r="P747" s="281"/>
      <c r="Q747" s="281"/>
      <c r="R747" s="281"/>
      <c r="S747" s="281"/>
      <c r="T747" s="281"/>
      <c r="U747" s="281"/>
      <c r="V747" s="281"/>
      <c r="W747" s="281"/>
      <c r="X747" s="281"/>
      <c r="Y747" s="281"/>
      <c r="Z747" s="281"/>
      <c r="AA747" s="281"/>
      <c r="AB747" s="281"/>
      <c r="AC747" s="281"/>
      <c r="AD747" s="281"/>
      <c r="AE747" s="281"/>
      <c r="AF747" s="281"/>
      <c r="AG747" s="281"/>
      <c r="AH747" s="281"/>
      <c r="AI747" s="281"/>
    </row>
    <row r="748" ht="12.75" customHeight="1">
      <c r="A748" s="281"/>
      <c r="B748" s="281"/>
      <c r="C748" s="281"/>
      <c r="D748" s="281"/>
      <c r="E748" s="281"/>
      <c r="F748" s="281"/>
      <c r="G748" s="281"/>
      <c r="H748" s="281"/>
      <c r="I748" s="281"/>
      <c r="J748" s="281"/>
      <c r="K748" s="281"/>
      <c r="L748" s="281"/>
      <c r="M748" s="281"/>
      <c r="N748" s="281"/>
      <c r="O748" s="281"/>
      <c r="P748" s="281"/>
      <c r="Q748" s="281"/>
      <c r="R748" s="281"/>
      <c r="S748" s="281"/>
      <c r="T748" s="281"/>
      <c r="U748" s="281"/>
      <c r="V748" s="281"/>
      <c r="W748" s="281"/>
      <c r="X748" s="281"/>
      <c r="Y748" s="281"/>
      <c r="Z748" s="281"/>
      <c r="AA748" s="281"/>
      <c r="AB748" s="281"/>
      <c r="AC748" s="281"/>
      <c r="AD748" s="281"/>
      <c r="AE748" s="281"/>
      <c r="AF748" s="281"/>
      <c r="AG748" s="281"/>
      <c r="AH748" s="281"/>
      <c r="AI748" s="281"/>
    </row>
    <row r="749" ht="12.75" customHeight="1">
      <c r="A749" s="281"/>
      <c r="B749" s="281"/>
      <c r="C749" s="281"/>
      <c r="D749" s="281"/>
      <c r="E749" s="281"/>
      <c r="F749" s="281"/>
      <c r="G749" s="281"/>
      <c r="H749" s="281"/>
      <c r="I749" s="281"/>
      <c r="J749" s="281"/>
      <c r="K749" s="281"/>
      <c r="L749" s="281"/>
      <c r="M749" s="281"/>
      <c r="N749" s="281"/>
      <c r="O749" s="281"/>
      <c r="P749" s="281"/>
      <c r="Q749" s="281"/>
      <c r="R749" s="281"/>
      <c r="S749" s="281"/>
      <c r="T749" s="281"/>
      <c r="U749" s="281"/>
      <c r="V749" s="281"/>
      <c r="W749" s="281"/>
      <c r="X749" s="281"/>
      <c r="Y749" s="281"/>
      <c r="Z749" s="281"/>
      <c r="AA749" s="281"/>
      <c r="AB749" s="281"/>
      <c r="AC749" s="281"/>
      <c r="AD749" s="281"/>
      <c r="AE749" s="281"/>
      <c r="AF749" s="281"/>
      <c r="AG749" s="281"/>
      <c r="AH749" s="281"/>
      <c r="AI749" s="281"/>
    </row>
    <row r="750" ht="12.75" customHeight="1">
      <c r="A750" s="281"/>
      <c r="B750" s="281"/>
      <c r="C750" s="281"/>
      <c r="D750" s="281"/>
      <c r="E750" s="281"/>
      <c r="F750" s="281"/>
      <c r="G750" s="281"/>
      <c r="H750" s="281"/>
      <c r="I750" s="281"/>
      <c r="J750" s="281"/>
      <c r="K750" s="281"/>
      <c r="L750" s="281"/>
      <c r="M750" s="281"/>
      <c r="N750" s="281"/>
      <c r="O750" s="281"/>
      <c r="P750" s="281"/>
      <c r="Q750" s="281"/>
      <c r="R750" s="281"/>
      <c r="S750" s="281"/>
      <c r="T750" s="281"/>
      <c r="U750" s="281"/>
      <c r="V750" s="281"/>
      <c r="W750" s="281"/>
      <c r="X750" s="281"/>
      <c r="Y750" s="281"/>
      <c r="Z750" s="281"/>
      <c r="AA750" s="281"/>
      <c r="AB750" s="281"/>
      <c r="AC750" s="281"/>
      <c r="AD750" s="281"/>
      <c r="AE750" s="281"/>
      <c r="AF750" s="281"/>
      <c r="AG750" s="281"/>
      <c r="AH750" s="281"/>
      <c r="AI750" s="281"/>
    </row>
    <row r="751" ht="12.75" customHeight="1">
      <c r="A751" s="281"/>
      <c r="B751" s="281"/>
      <c r="C751" s="281"/>
      <c r="D751" s="281"/>
      <c r="E751" s="281"/>
      <c r="F751" s="281"/>
      <c r="G751" s="281"/>
      <c r="H751" s="281"/>
      <c r="I751" s="281"/>
      <c r="J751" s="281"/>
      <c r="K751" s="281"/>
      <c r="L751" s="281"/>
      <c r="M751" s="281"/>
      <c r="N751" s="281"/>
      <c r="O751" s="281"/>
      <c r="P751" s="281"/>
      <c r="Q751" s="281"/>
      <c r="R751" s="281"/>
      <c r="S751" s="281"/>
      <c r="T751" s="281"/>
      <c r="U751" s="281"/>
      <c r="V751" s="281"/>
      <c r="W751" s="281"/>
      <c r="X751" s="281"/>
      <c r="Y751" s="281"/>
      <c r="Z751" s="281"/>
      <c r="AA751" s="281"/>
      <c r="AB751" s="281"/>
      <c r="AC751" s="281"/>
      <c r="AD751" s="281"/>
      <c r="AE751" s="281"/>
      <c r="AF751" s="281"/>
      <c r="AG751" s="281"/>
      <c r="AH751" s="281"/>
      <c r="AI751" s="281"/>
    </row>
    <row r="752" ht="12.75" customHeight="1">
      <c r="A752" s="281"/>
      <c r="B752" s="281"/>
      <c r="C752" s="281"/>
      <c r="D752" s="281"/>
      <c r="E752" s="281"/>
      <c r="F752" s="281"/>
      <c r="G752" s="281"/>
      <c r="H752" s="281"/>
      <c r="I752" s="281"/>
      <c r="J752" s="281"/>
      <c r="K752" s="281"/>
      <c r="L752" s="281"/>
      <c r="M752" s="281"/>
      <c r="N752" s="281"/>
      <c r="O752" s="281"/>
      <c r="P752" s="281"/>
      <c r="Q752" s="281"/>
      <c r="R752" s="281"/>
      <c r="S752" s="281"/>
      <c r="T752" s="281"/>
      <c r="U752" s="281"/>
      <c r="V752" s="281"/>
      <c r="W752" s="281"/>
      <c r="X752" s="281"/>
      <c r="Y752" s="281"/>
      <c r="Z752" s="281"/>
      <c r="AA752" s="281"/>
      <c r="AB752" s="281"/>
      <c r="AC752" s="281"/>
      <c r="AD752" s="281"/>
      <c r="AE752" s="281"/>
      <c r="AF752" s="281"/>
      <c r="AG752" s="281"/>
      <c r="AH752" s="281"/>
      <c r="AI752" s="281"/>
    </row>
    <row r="753" ht="12.75" customHeight="1">
      <c r="A753" s="281"/>
      <c r="B753" s="281"/>
      <c r="C753" s="281"/>
      <c r="D753" s="281"/>
      <c r="E753" s="281"/>
      <c r="F753" s="281"/>
      <c r="G753" s="281"/>
      <c r="H753" s="281"/>
      <c r="I753" s="281"/>
      <c r="J753" s="281"/>
      <c r="K753" s="281"/>
      <c r="L753" s="281"/>
      <c r="M753" s="281"/>
      <c r="N753" s="281"/>
      <c r="O753" s="281"/>
      <c r="P753" s="281"/>
      <c r="Q753" s="281"/>
      <c r="R753" s="281"/>
      <c r="S753" s="281"/>
      <c r="T753" s="281"/>
      <c r="U753" s="281"/>
      <c r="V753" s="281"/>
      <c r="W753" s="281"/>
      <c r="X753" s="281"/>
      <c r="Y753" s="281"/>
      <c r="Z753" s="281"/>
      <c r="AA753" s="281"/>
      <c r="AB753" s="281"/>
      <c r="AC753" s="281"/>
      <c r="AD753" s="281"/>
      <c r="AE753" s="281"/>
      <c r="AF753" s="281"/>
      <c r="AG753" s="281"/>
      <c r="AH753" s="281"/>
      <c r="AI753" s="281"/>
    </row>
    <row r="754" ht="12.75" customHeight="1">
      <c r="A754" s="281"/>
      <c r="B754" s="281"/>
      <c r="C754" s="281"/>
      <c r="D754" s="281"/>
      <c r="E754" s="281"/>
      <c r="F754" s="281"/>
      <c r="G754" s="281"/>
      <c r="H754" s="281"/>
      <c r="I754" s="281"/>
      <c r="J754" s="281"/>
      <c r="K754" s="281"/>
      <c r="L754" s="281"/>
      <c r="M754" s="281"/>
      <c r="N754" s="281"/>
      <c r="O754" s="281"/>
      <c r="P754" s="281"/>
      <c r="Q754" s="281"/>
      <c r="R754" s="281"/>
      <c r="S754" s="281"/>
      <c r="T754" s="281"/>
      <c r="U754" s="281"/>
      <c r="V754" s="281"/>
      <c r="W754" s="281"/>
      <c r="X754" s="281"/>
      <c r="Y754" s="281"/>
      <c r="Z754" s="281"/>
      <c r="AA754" s="281"/>
      <c r="AB754" s="281"/>
      <c r="AC754" s="281"/>
      <c r="AD754" s="281"/>
      <c r="AE754" s="281"/>
      <c r="AF754" s="281"/>
      <c r="AG754" s="281"/>
      <c r="AH754" s="281"/>
      <c r="AI754" s="281"/>
    </row>
    <row r="755" ht="12.75" customHeight="1">
      <c r="A755" s="281"/>
      <c r="B755" s="281"/>
      <c r="C755" s="281"/>
      <c r="D755" s="281"/>
      <c r="E755" s="281"/>
      <c r="F755" s="281"/>
      <c r="G755" s="281"/>
      <c r="H755" s="281"/>
      <c r="I755" s="281"/>
      <c r="J755" s="281"/>
      <c r="K755" s="281"/>
      <c r="L755" s="281"/>
      <c r="M755" s="281"/>
      <c r="N755" s="281"/>
      <c r="O755" s="281"/>
      <c r="P755" s="281"/>
      <c r="Q755" s="281"/>
      <c r="R755" s="281"/>
      <c r="S755" s="281"/>
      <c r="T755" s="281"/>
      <c r="U755" s="281"/>
      <c r="V755" s="281"/>
      <c r="W755" s="281"/>
      <c r="X755" s="281"/>
      <c r="Y755" s="281"/>
      <c r="Z755" s="281"/>
      <c r="AA755" s="281"/>
      <c r="AB755" s="281"/>
      <c r="AC755" s="281"/>
      <c r="AD755" s="281"/>
      <c r="AE755" s="281"/>
      <c r="AF755" s="281"/>
      <c r="AG755" s="281"/>
      <c r="AH755" s="281"/>
      <c r="AI755" s="281"/>
    </row>
    <row r="756" ht="12.75" customHeight="1">
      <c r="A756" s="281"/>
      <c r="B756" s="281"/>
      <c r="C756" s="281"/>
      <c r="D756" s="281"/>
      <c r="E756" s="281"/>
      <c r="F756" s="281"/>
      <c r="G756" s="281"/>
      <c r="H756" s="281"/>
      <c r="I756" s="281"/>
      <c r="J756" s="281"/>
      <c r="K756" s="281"/>
      <c r="L756" s="281"/>
      <c r="M756" s="281"/>
      <c r="N756" s="281"/>
      <c r="O756" s="281"/>
      <c r="P756" s="281"/>
      <c r="Q756" s="281"/>
      <c r="R756" s="281"/>
      <c r="S756" s="281"/>
      <c r="T756" s="281"/>
      <c r="U756" s="281"/>
      <c r="V756" s="281"/>
      <c r="W756" s="281"/>
      <c r="X756" s="281"/>
      <c r="Y756" s="281"/>
      <c r="Z756" s="281"/>
      <c r="AA756" s="281"/>
      <c r="AB756" s="281"/>
      <c r="AC756" s="281"/>
      <c r="AD756" s="281"/>
      <c r="AE756" s="281"/>
      <c r="AF756" s="281"/>
      <c r="AG756" s="281"/>
      <c r="AH756" s="281"/>
      <c r="AI756" s="281"/>
    </row>
    <row r="757" ht="12.75" customHeight="1">
      <c r="A757" s="281"/>
      <c r="B757" s="281"/>
      <c r="C757" s="281"/>
      <c r="D757" s="281"/>
      <c r="E757" s="281"/>
      <c r="F757" s="281"/>
      <c r="G757" s="281"/>
      <c r="H757" s="281"/>
      <c r="I757" s="281"/>
      <c r="J757" s="281"/>
      <c r="K757" s="281"/>
      <c r="L757" s="281"/>
      <c r="M757" s="281"/>
      <c r="N757" s="281"/>
      <c r="O757" s="281"/>
      <c r="P757" s="281"/>
      <c r="Q757" s="281"/>
      <c r="R757" s="281"/>
      <c r="S757" s="281"/>
      <c r="T757" s="281"/>
      <c r="U757" s="281"/>
      <c r="V757" s="281"/>
      <c r="W757" s="281"/>
      <c r="X757" s="281"/>
      <c r="Y757" s="281"/>
      <c r="Z757" s="281"/>
      <c r="AA757" s="281"/>
      <c r="AB757" s="281"/>
      <c r="AC757" s="281"/>
      <c r="AD757" s="281"/>
      <c r="AE757" s="281"/>
      <c r="AF757" s="281"/>
      <c r="AG757" s="281"/>
      <c r="AH757" s="281"/>
      <c r="AI757" s="281"/>
    </row>
    <row r="758" ht="12.75" customHeight="1">
      <c r="A758" s="281"/>
      <c r="B758" s="281"/>
      <c r="C758" s="281"/>
      <c r="D758" s="281"/>
      <c r="E758" s="281"/>
      <c r="F758" s="281"/>
      <c r="G758" s="281"/>
      <c r="H758" s="281"/>
      <c r="I758" s="281"/>
      <c r="J758" s="281"/>
      <c r="K758" s="281"/>
      <c r="L758" s="281"/>
      <c r="M758" s="281"/>
      <c r="N758" s="281"/>
      <c r="O758" s="281"/>
      <c r="P758" s="281"/>
      <c r="Q758" s="281"/>
      <c r="R758" s="281"/>
      <c r="S758" s="281"/>
      <c r="T758" s="281"/>
      <c r="U758" s="281"/>
      <c r="V758" s="281"/>
      <c r="W758" s="281"/>
      <c r="X758" s="281"/>
      <c r="Y758" s="281"/>
      <c r="Z758" s="281"/>
      <c r="AA758" s="281"/>
      <c r="AB758" s="281"/>
      <c r="AC758" s="281"/>
      <c r="AD758" s="281"/>
      <c r="AE758" s="281"/>
      <c r="AF758" s="281"/>
      <c r="AG758" s="281"/>
      <c r="AH758" s="281"/>
      <c r="AI758" s="281"/>
    </row>
    <row r="759" ht="12.75" customHeight="1">
      <c r="A759" s="281"/>
      <c r="B759" s="281"/>
      <c r="C759" s="281"/>
      <c r="D759" s="281"/>
      <c r="E759" s="281"/>
      <c r="F759" s="281"/>
      <c r="G759" s="281"/>
      <c r="H759" s="281"/>
      <c r="I759" s="281"/>
      <c r="J759" s="281"/>
      <c r="K759" s="281"/>
      <c r="L759" s="281"/>
      <c r="M759" s="281"/>
      <c r="N759" s="281"/>
      <c r="O759" s="281"/>
      <c r="P759" s="281"/>
      <c r="Q759" s="281"/>
      <c r="R759" s="281"/>
      <c r="S759" s="281"/>
      <c r="T759" s="281"/>
      <c r="U759" s="281"/>
      <c r="V759" s="281"/>
      <c r="W759" s="281"/>
      <c r="X759" s="281"/>
      <c r="Y759" s="281"/>
      <c r="Z759" s="281"/>
      <c r="AA759" s="281"/>
      <c r="AB759" s="281"/>
      <c r="AC759" s="281"/>
      <c r="AD759" s="281"/>
      <c r="AE759" s="281"/>
      <c r="AF759" s="281"/>
      <c r="AG759" s="281"/>
      <c r="AH759" s="281"/>
      <c r="AI759" s="281"/>
    </row>
    <row r="760" ht="12.75" customHeight="1">
      <c r="A760" s="281"/>
      <c r="B760" s="281"/>
      <c r="C760" s="281"/>
      <c r="D760" s="281"/>
      <c r="E760" s="281"/>
      <c r="F760" s="281"/>
      <c r="G760" s="281"/>
      <c r="H760" s="281"/>
      <c r="I760" s="281"/>
      <c r="J760" s="281"/>
      <c r="K760" s="281"/>
      <c r="L760" s="281"/>
      <c r="M760" s="281"/>
      <c r="N760" s="281"/>
      <c r="O760" s="281"/>
      <c r="P760" s="281"/>
      <c r="Q760" s="281"/>
      <c r="R760" s="281"/>
      <c r="S760" s="281"/>
      <c r="T760" s="281"/>
      <c r="U760" s="281"/>
      <c r="V760" s="281"/>
      <c r="W760" s="281"/>
      <c r="X760" s="281"/>
      <c r="Y760" s="281"/>
      <c r="Z760" s="281"/>
      <c r="AA760" s="281"/>
      <c r="AB760" s="281"/>
      <c r="AC760" s="281"/>
      <c r="AD760" s="281"/>
      <c r="AE760" s="281"/>
      <c r="AF760" s="281"/>
      <c r="AG760" s="281"/>
      <c r="AH760" s="281"/>
      <c r="AI760" s="281"/>
    </row>
    <row r="761" ht="12.75" customHeight="1">
      <c r="A761" s="281"/>
      <c r="B761" s="281"/>
      <c r="C761" s="281"/>
      <c r="D761" s="281"/>
      <c r="E761" s="281"/>
      <c r="F761" s="281"/>
      <c r="G761" s="281"/>
      <c r="H761" s="281"/>
      <c r="I761" s="281"/>
      <c r="J761" s="281"/>
      <c r="K761" s="281"/>
      <c r="L761" s="281"/>
      <c r="M761" s="281"/>
      <c r="N761" s="281"/>
      <c r="O761" s="281"/>
      <c r="P761" s="281"/>
      <c r="Q761" s="281"/>
      <c r="R761" s="281"/>
      <c r="S761" s="281"/>
      <c r="T761" s="281"/>
      <c r="U761" s="281"/>
      <c r="V761" s="281"/>
      <c r="W761" s="281"/>
      <c r="X761" s="281"/>
      <c r="Y761" s="281"/>
      <c r="Z761" s="281"/>
      <c r="AA761" s="281"/>
      <c r="AB761" s="281"/>
      <c r="AC761" s="281"/>
      <c r="AD761" s="281"/>
      <c r="AE761" s="281"/>
      <c r="AF761" s="281"/>
      <c r="AG761" s="281"/>
      <c r="AH761" s="281"/>
      <c r="AI761" s="281"/>
    </row>
    <row r="762" ht="12.75" customHeight="1">
      <c r="A762" s="281"/>
      <c r="B762" s="281"/>
      <c r="C762" s="281"/>
      <c r="D762" s="281"/>
      <c r="E762" s="281"/>
      <c r="F762" s="281"/>
      <c r="G762" s="281"/>
      <c r="H762" s="281"/>
      <c r="I762" s="281"/>
      <c r="J762" s="281"/>
      <c r="K762" s="281"/>
      <c r="L762" s="281"/>
      <c r="M762" s="281"/>
      <c r="N762" s="281"/>
      <c r="O762" s="281"/>
      <c r="P762" s="281"/>
      <c r="Q762" s="281"/>
      <c r="R762" s="281"/>
      <c r="S762" s="281"/>
      <c r="T762" s="281"/>
      <c r="U762" s="281"/>
      <c r="V762" s="281"/>
      <c r="W762" s="281"/>
      <c r="X762" s="281"/>
      <c r="Y762" s="281"/>
      <c r="Z762" s="281"/>
      <c r="AA762" s="281"/>
      <c r="AB762" s="281"/>
      <c r="AC762" s="281"/>
      <c r="AD762" s="281"/>
      <c r="AE762" s="281"/>
      <c r="AF762" s="281"/>
      <c r="AG762" s="281"/>
      <c r="AH762" s="281"/>
      <c r="AI762" s="281"/>
    </row>
    <row r="763" ht="12.75" customHeight="1">
      <c r="A763" s="281"/>
      <c r="B763" s="281"/>
      <c r="C763" s="281"/>
      <c r="D763" s="281"/>
      <c r="E763" s="281"/>
      <c r="F763" s="281"/>
      <c r="G763" s="281"/>
      <c r="H763" s="281"/>
      <c r="I763" s="281"/>
      <c r="J763" s="281"/>
      <c r="K763" s="281"/>
      <c r="L763" s="281"/>
      <c r="M763" s="281"/>
      <c r="N763" s="281"/>
      <c r="O763" s="281"/>
      <c r="P763" s="281"/>
      <c r="Q763" s="281"/>
      <c r="R763" s="281"/>
      <c r="S763" s="281"/>
      <c r="T763" s="281"/>
      <c r="U763" s="281"/>
      <c r="V763" s="281"/>
      <c r="W763" s="281"/>
      <c r="X763" s="281"/>
      <c r="Y763" s="281"/>
      <c r="Z763" s="281"/>
      <c r="AA763" s="281"/>
      <c r="AB763" s="281"/>
      <c r="AC763" s="281"/>
      <c r="AD763" s="281"/>
      <c r="AE763" s="281"/>
      <c r="AF763" s="281"/>
      <c r="AG763" s="281"/>
      <c r="AH763" s="281"/>
      <c r="AI763" s="281"/>
    </row>
    <row r="764" ht="12.75" customHeight="1">
      <c r="A764" s="281"/>
      <c r="B764" s="281"/>
      <c r="C764" s="281"/>
      <c r="D764" s="281"/>
      <c r="E764" s="281"/>
      <c r="F764" s="281"/>
      <c r="G764" s="281"/>
      <c r="H764" s="281"/>
      <c r="I764" s="281"/>
      <c r="J764" s="281"/>
      <c r="K764" s="281"/>
      <c r="L764" s="281"/>
      <c r="M764" s="281"/>
      <c r="N764" s="281"/>
      <c r="O764" s="281"/>
      <c r="P764" s="281"/>
      <c r="Q764" s="281"/>
      <c r="R764" s="281"/>
      <c r="S764" s="281"/>
      <c r="T764" s="281"/>
      <c r="U764" s="281"/>
      <c r="V764" s="281"/>
      <c r="W764" s="281"/>
      <c r="X764" s="281"/>
      <c r="Y764" s="281"/>
      <c r="Z764" s="281"/>
      <c r="AA764" s="281"/>
      <c r="AB764" s="281"/>
      <c r="AC764" s="281"/>
      <c r="AD764" s="281"/>
      <c r="AE764" s="281"/>
      <c r="AF764" s="281"/>
      <c r="AG764" s="281"/>
      <c r="AH764" s="281"/>
      <c r="AI764" s="281"/>
    </row>
    <row r="765" ht="12.75" customHeight="1">
      <c r="A765" s="281"/>
      <c r="B765" s="281"/>
      <c r="C765" s="281"/>
      <c r="D765" s="281"/>
      <c r="E765" s="281"/>
      <c r="F765" s="281"/>
      <c r="G765" s="281"/>
      <c r="H765" s="281"/>
      <c r="I765" s="281"/>
      <c r="J765" s="281"/>
      <c r="K765" s="281"/>
      <c r="L765" s="281"/>
      <c r="M765" s="281"/>
      <c r="N765" s="281"/>
      <c r="O765" s="281"/>
      <c r="P765" s="281"/>
      <c r="Q765" s="281"/>
      <c r="R765" s="281"/>
      <c r="S765" s="281"/>
      <c r="T765" s="281"/>
      <c r="U765" s="281"/>
      <c r="V765" s="281"/>
      <c r="W765" s="281"/>
      <c r="X765" s="281"/>
      <c r="Y765" s="281"/>
      <c r="Z765" s="281"/>
      <c r="AA765" s="281"/>
      <c r="AB765" s="281"/>
      <c r="AC765" s="281"/>
      <c r="AD765" s="281"/>
      <c r="AE765" s="281"/>
      <c r="AF765" s="281"/>
      <c r="AG765" s="281"/>
      <c r="AH765" s="281"/>
      <c r="AI765" s="281"/>
    </row>
    <row r="766" ht="12.75" customHeight="1">
      <c r="A766" s="281"/>
      <c r="B766" s="281"/>
      <c r="C766" s="281"/>
      <c r="D766" s="281"/>
      <c r="E766" s="281"/>
      <c r="F766" s="281"/>
      <c r="G766" s="281"/>
      <c r="H766" s="281"/>
      <c r="I766" s="281"/>
      <c r="J766" s="281"/>
      <c r="K766" s="281"/>
      <c r="L766" s="281"/>
      <c r="M766" s="281"/>
      <c r="N766" s="281"/>
      <c r="O766" s="281"/>
      <c r="P766" s="281"/>
      <c r="Q766" s="281"/>
      <c r="R766" s="281"/>
      <c r="S766" s="281"/>
      <c r="T766" s="281"/>
      <c r="U766" s="281"/>
      <c r="V766" s="281"/>
      <c r="W766" s="281"/>
      <c r="X766" s="281"/>
      <c r="Y766" s="281"/>
      <c r="Z766" s="281"/>
      <c r="AA766" s="281"/>
      <c r="AB766" s="281"/>
      <c r="AC766" s="281"/>
      <c r="AD766" s="281"/>
      <c r="AE766" s="281"/>
      <c r="AF766" s="281"/>
      <c r="AG766" s="281"/>
      <c r="AH766" s="281"/>
      <c r="AI766" s="281"/>
    </row>
    <row r="767" ht="12.75" customHeight="1">
      <c r="A767" s="281"/>
      <c r="B767" s="281"/>
      <c r="C767" s="281"/>
      <c r="D767" s="281"/>
      <c r="E767" s="281"/>
      <c r="F767" s="281"/>
      <c r="G767" s="281"/>
      <c r="H767" s="281"/>
      <c r="I767" s="281"/>
      <c r="J767" s="281"/>
      <c r="K767" s="281"/>
      <c r="L767" s="281"/>
      <c r="M767" s="281"/>
      <c r="N767" s="281"/>
      <c r="O767" s="281"/>
      <c r="P767" s="281"/>
      <c r="Q767" s="281"/>
      <c r="R767" s="281"/>
      <c r="S767" s="281"/>
      <c r="T767" s="281"/>
      <c r="U767" s="281"/>
      <c r="V767" s="281"/>
      <c r="W767" s="281"/>
      <c r="X767" s="281"/>
      <c r="Y767" s="281"/>
      <c r="Z767" s="281"/>
      <c r="AA767" s="281"/>
      <c r="AB767" s="281"/>
      <c r="AC767" s="281"/>
      <c r="AD767" s="281"/>
      <c r="AE767" s="281"/>
      <c r="AF767" s="281"/>
      <c r="AG767" s="281"/>
      <c r="AH767" s="281"/>
      <c r="AI767" s="281"/>
    </row>
    <row r="768" ht="12.75" customHeight="1">
      <c r="A768" s="281"/>
      <c r="B768" s="281"/>
      <c r="C768" s="281"/>
      <c r="D768" s="281"/>
      <c r="E768" s="281"/>
      <c r="F768" s="281"/>
      <c r="G768" s="281"/>
      <c r="H768" s="281"/>
      <c r="I768" s="281"/>
      <c r="J768" s="281"/>
      <c r="K768" s="281"/>
      <c r="L768" s="281"/>
      <c r="M768" s="281"/>
      <c r="N768" s="281"/>
      <c r="O768" s="281"/>
      <c r="P768" s="281"/>
      <c r="Q768" s="281"/>
      <c r="R768" s="281"/>
      <c r="S768" s="281"/>
      <c r="T768" s="281"/>
      <c r="U768" s="281"/>
      <c r="V768" s="281"/>
      <c r="W768" s="281"/>
      <c r="X768" s="281"/>
      <c r="Y768" s="281"/>
      <c r="Z768" s="281"/>
      <c r="AA768" s="281"/>
      <c r="AB768" s="281"/>
      <c r="AC768" s="281"/>
      <c r="AD768" s="281"/>
      <c r="AE768" s="281"/>
      <c r="AF768" s="281"/>
      <c r="AG768" s="281"/>
      <c r="AH768" s="281"/>
      <c r="AI768" s="281"/>
    </row>
    <row r="769" ht="12.75" customHeight="1">
      <c r="A769" s="281"/>
      <c r="B769" s="281"/>
      <c r="C769" s="281"/>
      <c r="D769" s="281"/>
      <c r="E769" s="281"/>
      <c r="F769" s="281"/>
      <c r="G769" s="281"/>
      <c r="H769" s="281"/>
      <c r="I769" s="281"/>
      <c r="J769" s="281"/>
      <c r="K769" s="281"/>
      <c r="L769" s="281"/>
      <c r="M769" s="281"/>
      <c r="N769" s="281"/>
      <c r="O769" s="281"/>
      <c r="P769" s="281"/>
      <c r="Q769" s="281"/>
      <c r="R769" s="281"/>
      <c r="S769" s="281"/>
      <c r="T769" s="281"/>
      <c r="U769" s="281"/>
      <c r="V769" s="281"/>
      <c r="W769" s="281"/>
      <c r="X769" s="281"/>
      <c r="Y769" s="281"/>
      <c r="Z769" s="281"/>
      <c r="AA769" s="281"/>
      <c r="AB769" s="281"/>
      <c r="AC769" s="281"/>
      <c r="AD769" s="281"/>
      <c r="AE769" s="281"/>
      <c r="AF769" s="281"/>
      <c r="AG769" s="281"/>
      <c r="AH769" s="281"/>
      <c r="AI769" s="281"/>
    </row>
    <row r="770" ht="12.75" customHeight="1">
      <c r="A770" s="281"/>
      <c r="B770" s="281"/>
      <c r="C770" s="281"/>
      <c r="D770" s="281"/>
      <c r="E770" s="281"/>
      <c r="F770" s="281"/>
      <c r="G770" s="281"/>
      <c r="H770" s="281"/>
      <c r="I770" s="281"/>
      <c r="J770" s="281"/>
      <c r="K770" s="281"/>
      <c r="L770" s="281"/>
      <c r="M770" s="281"/>
      <c r="N770" s="281"/>
      <c r="O770" s="281"/>
      <c r="P770" s="281"/>
      <c r="Q770" s="281"/>
      <c r="R770" s="281"/>
      <c r="S770" s="281"/>
      <c r="T770" s="281"/>
      <c r="U770" s="281"/>
      <c r="V770" s="281"/>
      <c r="W770" s="281"/>
      <c r="X770" s="281"/>
      <c r="Y770" s="281"/>
      <c r="Z770" s="281"/>
      <c r="AA770" s="281"/>
      <c r="AB770" s="281"/>
      <c r="AC770" s="281"/>
      <c r="AD770" s="281"/>
      <c r="AE770" s="281"/>
      <c r="AF770" s="281"/>
      <c r="AG770" s="281"/>
      <c r="AH770" s="281"/>
      <c r="AI770" s="281"/>
    </row>
    <row r="771" ht="12.75" customHeight="1">
      <c r="A771" s="281"/>
      <c r="B771" s="281"/>
      <c r="C771" s="281"/>
      <c r="D771" s="281"/>
      <c r="E771" s="281"/>
      <c r="F771" s="281"/>
      <c r="G771" s="281"/>
      <c r="H771" s="281"/>
      <c r="I771" s="281"/>
      <c r="J771" s="281"/>
      <c r="K771" s="281"/>
      <c r="L771" s="281"/>
      <c r="M771" s="281"/>
      <c r="N771" s="281"/>
      <c r="O771" s="281"/>
      <c r="P771" s="281"/>
      <c r="Q771" s="281"/>
      <c r="R771" s="281"/>
      <c r="S771" s="281"/>
      <c r="T771" s="281"/>
      <c r="U771" s="281"/>
      <c r="V771" s="281"/>
      <c r="W771" s="281"/>
      <c r="X771" s="281"/>
      <c r="Y771" s="281"/>
      <c r="Z771" s="281"/>
      <c r="AA771" s="281"/>
      <c r="AB771" s="281"/>
      <c r="AC771" s="281"/>
      <c r="AD771" s="281"/>
      <c r="AE771" s="281"/>
      <c r="AF771" s="281"/>
      <c r="AG771" s="281"/>
      <c r="AH771" s="281"/>
      <c r="AI771" s="281"/>
    </row>
    <row r="772" ht="12.75" customHeight="1">
      <c r="A772" s="281"/>
      <c r="B772" s="281"/>
      <c r="C772" s="281"/>
      <c r="D772" s="281"/>
      <c r="E772" s="281"/>
      <c r="F772" s="281"/>
      <c r="G772" s="281"/>
      <c r="H772" s="281"/>
      <c r="I772" s="281"/>
      <c r="J772" s="281"/>
      <c r="K772" s="281"/>
      <c r="L772" s="281"/>
      <c r="M772" s="281"/>
      <c r="N772" s="281"/>
      <c r="O772" s="281"/>
      <c r="P772" s="281"/>
      <c r="Q772" s="281"/>
      <c r="R772" s="281"/>
      <c r="S772" s="281"/>
      <c r="T772" s="281"/>
      <c r="U772" s="281"/>
      <c r="V772" s="281"/>
      <c r="W772" s="281"/>
      <c r="X772" s="281"/>
      <c r="Y772" s="281"/>
      <c r="Z772" s="281"/>
      <c r="AA772" s="281"/>
      <c r="AB772" s="281"/>
      <c r="AC772" s="281"/>
      <c r="AD772" s="281"/>
      <c r="AE772" s="281"/>
      <c r="AF772" s="281"/>
      <c r="AG772" s="281"/>
      <c r="AH772" s="281"/>
      <c r="AI772" s="281"/>
    </row>
    <row r="773" ht="12.75" customHeight="1">
      <c r="A773" s="281"/>
      <c r="B773" s="281"/>
      <c r="C773" s="281"/>
      <c r="D773" s="281"/>
      <c r="E773" s="281"/>
      <c r="F773" s="281"/>
      <c r="G773" s="281"/>
      <c r="H773" s="281"/>
      <c r="I773" s="281"/>
      <c r="J773" s="281"/>
      <c r="K773" s="281"/>
      <c r="L773" s="281"/>
      <c r="M773" s="281"/>
      <c r="N773" s="281"/>
      <c r="O773" s="281"/>
      <c r="P773" s="281"/>
      <c r="Q773" s="281"/>
      <c r="R773" s="281"/>
      <c r="S773" s="281"/>
      <c r="T773" s="281"/>
      <c r="U773" s="281"/>
      <c r="V773" s="281"/>
      <c r="W773" s="281"/>
      <c r="X773" s="281"/>
      <c r="Y773" s="281"/>
      <c r="Z773" s="281"/>
      <c r="AA773" s="281"/>
      <c r="AB773" s="281"/>
      <c r="AC773" s="281"/>
      <c r="AD773" s="281"/>
      <c r="AE773" s="281"/>
      <c r="AF773" s="281"/>
      <c r="AG773" s="281"/>
      <c r="AH773" s="281"/>
      <c r="AI773" s="281"/>
    </row>
    <row r="774" ht="12.75" customHeight="1">
      <c r="A774" s="281"/>
      <c r="B774" s="281"/>
      <c r="C774" s="281"/>
      <c r="D774" s="281"/>
      <c r="E774" s="281"/>
      <c r="F774" s="281"/>
      <c r="G774" s="281"/>
      <c r="H774" s="281"/>
      <c r="I774" s="281"/>
      <c r="J774" s="281"/>
      <c r="K774" s="281"/>
      <c r="L774" s="281"/>
      <c r="M774" s="281"/>
      <c r="N774" s="281"/>
      <c r="O774" s="281"/>
      <c r="P774" s="281"/>
      <c r="Q774" s="281"/>
      <c r="R774" s="281"/>
      <c r="S774" s="281"/>
      <c r="T774" s="281"/>
      <c r="U774" s="281"/>
      <c r="V774" s="281"/>
      <c r="W774" s="281"/>
      <c r="X774" s="281"/>
      <c r="Y774" s="281"/>
      <c r="Z774" s="281"/>
      <c r="AA774" s="281"/>
      <c r="AB774" s="281"/>
      <c r="AC774" s="281"/>
      <c r="AD774" s="281"/>
      <c r="AE774" s="281"/>
      <c r="AF774" s="281"/>
      <c r="AG774" s="281"/>
      <c r="AH774" s="281"/>
      <c r="AI774" s="281"/>
    </row>
    <row r="775" ht="12.75" customHeight="1">
      <c r="A775" s="281"/>
      <c r="B775" s="281"/>
      <c r="C775" s="281"/>
      <c r="D775" s="281"/>
      <c r="E775" s="281"/>
      <c r="F775" s="281"/>
      <c r="G775" s="281"/>
      <c r="H775" s="281"/>
      <c r="I775" s="281"/>
      <c r="J775" s="281"/>
      <c r="K775" s="281"/>
      <c r="L775" s="281"/>
      <c r="M775" s="281"/>
      <c r="N775" s="281"/>
      <c r="O775" s="281"/>
      <c r="P775" s="281"/>
      <c r="Q775" s="281"/>
      <c r="R775" s="281"/>
      <c r="S775" s="281"/>
      <c r="T775" s="281"/>
      <c r="U775" s="281"/>
      <c r="V775" s="281"/>
      <c r="W775" s="281"/>
      <c r="X775" s="281"/>
      <c r="Y775" s="281"/>
      <c r="Z775" s="281"/>
      <c r="AA775" s="281"/>
      <c r="AB775" s="281"/>
      <c r="AC775" s="281"/>
      <c r="AD775" s="281"/>
      <c r="AE775" s="281"/>
      <c r="AF775" s="281"/>
      <c r="AG775" s="281"/>
      <c r="AH775" s="281"/>
      <c r="AI775" s="281"/>
    </row>
    <row r="776" ht="12.75" customHeight="1">
      <c r="A776" s="281"/>
      <c r="B776" s="281"/>
      <c r="C776" s="281"/>
      <c r="D776" s="281"/>
      <c r="E776" s="281"/>
      <c r="F776" s="281"/>
      <c r="G776" s="281"/>
      <c r="H776" s="281"/>
      <c r="I776" s="281"/>
      <c r="J776" s="281"/>
      <c r="K776" s="281"/>
      <c r="L776" s="281"/>
      <c r="M776" s="281"/>
      <c r="N776" s="281"/>
      <c r="O776" s="281"/>
      <c r="P776" s="281"/>
      <c r="Q776" s="281"/>
      <c r="R776" s="281"/>
      <c r="S776" s="281"/>
      <c r="T776" s="281"/>
      <c r="U776" s="281"/>
      <c r="V776" s="281"/>
      <c r="W776" s="281"/>
      <c r="X776" s="281"/>
      <c r="Y776" s="281"/>
      <c r="Z776" s="281"/>
      <c r="AA776" s="281"/>
      <c r="AB776" s="281"/>
      <c r="AC776" s="281"/>
      <c r="AD776" s="281"/>
      <c r="AE776" s="281"/>
      <c r="AF776" s="281"/>
      <c r="AG776" s="281"/>
      <c r="AH776" s="281"/>
      <c r="AI776" s="281"/>
    </row>
    <row r="777" ht="12.75" customHeight="1">
      <c r="A777" s="281"/>
      <c r="B777" s="281"/>
      <c r="C777" s="281"/>
      <c r="D777" s="281"/>
      <c r="E777" s="281"/>
      <c r="F777" s="281"/>
      <c r="G777" s="281"/>
      <c r="H777" s="281"/>
      <c r="I777" s="281"/>
      <c r="J777" s="281"/>
      <c r="K777" s="281"/>
      <c r="L777" s="281"/>
      <c r="M777" s="281"/>
      <c r="N777" s="281"/>
      <c r="O777" s="281"/>
      <c r="P777" s="281"/>
      <c r="Q777" s="281"/>
      <c r="R777" s="281"/>
      <c r="S777" s="281"/>
      <c r="T777" s="281"/>
      <c r="U777" s="281"/>
      <c r="V777" s="281"/>
      <c r="W777" s="281"/>
      <c r="X777" s="281"/>
      <c r="Y777" s="281"/>
      <c r="Z777" s="281"/>
      <c r="AA777" s="281"/>
      <c r="AB777" s="281"/>
      <c r="AC777" s="281"/>
      <c r="AD777" s="281"/>
      <c r="AE777" s="281"/>
      <c r="AF777" s="281"/>
      <c r="AG777" s="281"/>
      <c r="AH777" s="281"/>
      <c r="AI777" s="281"/>
    </row>
    <row r="778" ht="12.75" customHeight="1">
      <c r="A778" s="281"/>
      <c r="B778" s="281"/>
      <c r="C778" s="281"/>
      <c r="D778" s="281"/>
      <c r="E778" s="281"/>
      <c r="F778" s="281"/>
      <c r="G778" s="281"/>
      <c r="H778" s="281"/>
      <c r="I778" s="281"/>
      <c r="J778" s="281"/>
      <c r="K778" s="281"/>
      <c r="L778" s="281"/>
      <c r="M778" s="281"/>
      <c r="N778" s="281"/>
      <c r="O778" s="281"/>
      <c r="P778" s="281"/>
      <c r="Q778" s="281"/>
      <c r="R778" s="281"/>
      <c r="S778" s="281"/>
      <c r="T778" s="281"/>
      <c r="U778" s="281"/>
      <c r="V778" s="281"/>
      <c r="W778" s="281"/>
      <c r="X778" s="281"/>
      <c r="Y778" s="281"/>
      <c r="Z778" s="281"/>
      <c r="AA778" s="281"/>
      <c r="AB778" s="281"/>
      <c r="AC778" s="281"/>
      <c r="AD778" s="281"/>
      <c r="AE778" s="281"/>
      <c r="AF778" s="281"/>
      <c r="AG778" s="281"/>
      <c r="AH778" s="281"/>
      <c r="AI778" s="281"/>
    </row>
    <row r="779" ht="12.75" customHeight="1">
      <c r="A779" s="281"/>
      <c r="B779" s="281"/>
      <c r="C779" s="281"/>
      <c r="D779" s="281"/>
      <c r="E779" s="281"/>
      <c r="F779" s="281"/>
      <c r="G779" s="281"/>
      <c r="H779" s="281"/>
      <c r="I779" s="281"/>
      <c r="J779" s="281"/>
      <c r="K779" s="281"/>
      <c r="L779" s="281"/>
      <c r="M779" s="281"/>
      <c r="N779" s="281"/>
      <c r="O779" s="281"/>
      <c r="P779" s="281"/>
      <c r="Q779" s="281"/>
      <c r="R779" s="281"/>
      <c r="S779" s="281"/>
      <c r="T779" s="281"/>
      <c r="U779" s="281"/>
      <c r="V779" s="281"/>
      <c r="W779" s="281"/>
      <c r="X779" s="281"/>
      <c r="Y779" s="281"/>
      <c r="Z779" s="281"/>
      <c r="AA779" s="281"/>
      <c r="AB779" s="281"/>
      <c r="AC779" s="281"/>
      <c r="AD779" s="281"/>
      <c r="AE779" s="281"/>
      <c r="AF779" s="281"/>
      <c r="AG779" s="281"/>
      <c r="AH779" s="281"/>
      <c r="AI779" s="281"/>
    </row>
    <row r="780" ht="12.75" customHeight="1">
      <c r="A780" s="281"/>
      <c r="B780" s="281"/>
      <c r="C780" s="281"/>
      <c r="D780" s="281"/>
      <c r="E780" s="281"/>
      <c r="F780" s="281"/>
      <c r="G780" s="281"/>
      <c r="H780" s="281"/>
      <c r="I780" s="281"/>
      <c r="J780" s="281"/>
      <c r="K780" s="281"/>
      <c r="L780" s="281"/>
      <c r="M780" s="281"/>
      <c r="N780" s="281"/>
      <c r="O780" s="281"/>
      <c r="P780" s="281"/>
      <c r="Q780" s="281"/>
      <c r="R780" s="281"/>
      <c r="S780" s="281"/>
      <c r="T780" s="281"/>
      <c r="U780" s="281"/>
      <c r="V780" s="281"/>
      <c r="W780" s="281"/>
      <c r="X780" s="281"/>
      <c r="Y780" s="281"/>
      <c r="Z780" s="281"/>
      <c r="AA780" s="281"/>
      <c r="AB780" s="281"/>
      <c r="AC780" s="281"/>
      <c r="AD780" s="281"/>
      <c r="AE780" s="281"/>
      <c r="AF780" s="281"/>
      <c r="AG780" s="281"/>
      <c r="AH780" s="281"/>
      <c r="AI780" s="281"/>
    </row>
    <row r="781" ht="12.75" customHeight="1">
      <c r="A781" s="281"/>
      <c r="B781" s="281"/>
      <c r="C781" s="281"/>
      <c r="D781" s="281"/>
      <c r="E781" s="281"/>
      <c r="F781" s="281"/>
      <c r="G781" s="281"/>
      <c r="H781" s="281"/>
      <c r="I781" s="281"/>
      <c r="J781" s="281"/>
      <c r="K781" s="281"/>
      <c r="L781" s="281"/>
      <c r="M781" s="281"/>
      <c r="N781" s="281"/>
      <c r="O781" s="281"/>
      <c r="P781" s="281"/>
      <c r="Q781" s="281"/>
      <c r="R781" s="281"/>
      <c r="S781" s="281"/>
      <c r="T781" s="281"/>
      <c r="U781" s="281"/>
      <c r="V781" s="281"/>
      <c r="W781" s="281"/>
      <c r="X781" s="281"/>
      <c r="Y781" s="281"/>
      <c r="Z781" s="281"/>
      <c r="AA781" s="281"/>
      <c r="AB781" s="281"/>
      <c r="AC781" s="281"/>
      <c r="AD781" s="281"/>
      <c r="AE781" s="281"/>
      <c r="AF781" s="281"/>
      <c r="AG781" s="281"/>
      <c r="AH781" s="281"/>
      <c r="AI781" s="281"/>
    </row>
    <row r="782" ht="12.75" customHeight="1">
      <c r="A782" s="281"/>
      <c r="B782" s="281"/>
      <c r="C782" s="281"/>
      <c r="D782" s="281"/>
      <c r="E782" s="281"/>
      <c r="F782" s="281"/>
      <c r="G782" s="281"/>
      <c r="H782" s="281"/>
      <c r="I782" s="281"/>
      <c r="J782" s="281"/>
      <c r="K782" s="281"/>
      <c r="L782" s="281"/>
      <c r="M782" s="281"/>
      <c r="N782" s="281"/>
      <c r="O782" s="281"/>
      <c r="P782" s="281"/>
      <c r="Q782" s="281"/>
      <c r="R782" s="281"/>
      <c r="S782" s="281"/>
      <c r="T782" s="281"/>
      <c r="U782" s="281"/>
      <c r="V782" s="281"/>
      <c r="W782" s="281"/>
      <c r="X782" s="281"/>
      <c r="Y782" s="281"/>
      <c r="Z782" s="281"/>
      <c r="AA782" s="281"/>
      <c r="AB782" s="281"/>
      <c r="AC782" s="281"/>
      <c r="AD782" s="281"/>
      <c r="AE782" s="281"/>
      <c r="AF782" s="281"/>
      <c r="AG782" s="281"/>
      <c r="AH782" s="281"/>
      <c r="AI782" s="281"/>
    </row>
    <row r="783" ht="12.75" customHeight="1">
      <c r="A783" s="281"/>
      <c r="B783" s="281"/>
      <c r="C783" s="281"/>
      <c r="D783" s="281"/>
      <c r="E783" s="281"/>
      <c r="F783" s="281"/>
      <c r="G783" s="281"/>
      <c r="H783" s="281"/>
      <c r="I783" s="281"/>
      <c r="J783" s="281"/>
      <c r="K783" s="281"/>
      <c r="L783" s="281"/>
      <c r="M783" s="281"/>
      <c r="N783" s="281"/>
      <c r="O783" s="281"/>
      <c r="P783" s="281"/>
      <c r="Q783" s="281"/>
      <c r="R783" s="281"/>
      <c r="S783" s="281"/>
      <c r="T783" s="281"/>
      <c r="U783" s="281"/>
      <c r="V783" s="281"/>
      <c r="W783" s="281"/>
      <c r="X783" s="281"/>
      <c r="Y783" s="281"/>
      <c r="Z783" s="281"/>
      <c r="AA783" s="281"/>
      <c r="AB783" s="281"/>
      <c r="AC783" s="281"/>
      <c r="AD783" s="281"/>
      <c r="AE783" s="281"/>
      <c r="AF783" s="281"/>
      <c r="AG783" s="281"/>
      <c r="AH783" s="281"/>
      <c r="AI783" s="281"/>
    </row>
    <row r="784" ht="12.75" customHeight="1">
      <c r="A784" s="281"/>
      <c r="B784" s="281"/>
      <c r="C784" s="281"/>
      <c r="D784" s="281"/>
      <c r="E784" s="281"/>
      <c r="F784" s="281"/>
      <c r="G784" s="281"/>
      <c r="H784" s="281"/>
      <c r="I784" s="281"/>
      <c r="J784" s="281"/>
      <c r="K784" s="281"/>
      <c r="L784" s="281"/>
      <c r="M784" s="281"/>
      <c r="N784" s="281"/>
      <c r="O784" s="281"/>
      <c r="P784" s="281"/>
      <c r="Q784" s="281"/>
      <c r="R784" s="281"/>
      <c r="S784" s="281"/>
      <c r="T784" s="281"/>
      <c r="U784" s="281"/>
      <c r="V784" s="281"/>
      <c r="W784" s="281"/>
      <c r="X784" s="281"/>
      <c r="Y784" s="281"/>
      <c r="Z784" s="281"/>
      <c r="AA784" s="281"/>
      <c r="AB784" s="281"/>
      <c r="AC784" s="281"/>
      <c r="AD784" s="281"/>
      <c r="AE784" s="281"/>
      <c r="AF784" s="281"/>
      <c r="AG784" s="281"/>
      <c r="AH784" s="281"/>
      <c r="AI784" s="281"/>
    </row>
    <row r="785" ht="12.75" customHeight="1">
      <c r="A785" s="281"/>
      <c r="B785" s="281"/>
      <c r="C785" s="281"/>
      <c r="D785" s="281"/>
      <c r="E785" s="281"/>
      <c r="F785" s="281"/>
      <c r="G785" s="281"/>
      <c r="H785" s="281"/>
      <c r="I785" s="281"/>
      <c r="J785" s="281"/>
      <c r="K785" s="281"/>
      <c r="L785" s="281"/>
      <c r="M785" s="281"/>
      <c r="N785" s="281"/>
      <c r="O785" s="281"/>
      <c r="P785" s="281"/>
      <c r="Q785" s="281"/>
      <c r="R785" s="281"/>
      <c r="S785" s="281"/>
      <c r="T785" s="281"/>
      <c r="U785" s="281"/>
      <c r="V785" s="281"/>
      <c r="W785" s="281"/>
      <c r="X785" s="281"/>
      <c r="Y785" s="281"/>
      <c r="Z785" s="281"/>
      <c r="AA785" s="281"/>
      <c r="AB785" s="281"/>
      <c r="AC785" s="281"/>
      <c r="AD785" s="281"/>
      <c r="AE785" s="281"/>
      <c r="AF785" s="281"/>
      <c r="AG785" s="281"/>
      <c r="AH785" s="281"/>
      <c r="AI785" s="281"/>
    </row>
    <row r="786" ht="12.75" customHeight="1">
      <c r="A786" s="281"/>
      <c r="B786" s="281"/>
      <c r="C786" s="281"/>
      <c r="D786" s="281"/>
      <c r="E786" s="281"/>
      <c r="F786" s="281"/>
      <c r="G786" s="281"/>
      <c r="H786" s="281"/>
      <c r="I786" s="281"/>
      <c r="J786" s="281"/>
      <c r="K786" s="281"/>
      <c r="L786" s="281"/>
      <c r="M786" s="281"/>
      <c r="N786" s="281"/>
      <c r="O786" s="281"/>
      <c r="P786" s="281"/>
      <c r="Q786" s="281"/>
      <c r="R786" s="281"/>
      <c r="S786" s="281"/>
      <c r="T786" s="281"/>
      <c r="U786" s="281"/>
      <c r="V786" s="281"/>
      <c r="W786" s="281"/>
      <c r="X786" s="281"/>
      <c r="Y786" s="281"/>
      <c r="Z786" s="281"/>
      <c r="AA786" s="281"/>
      <c r="AB786" s="281"/>
      <c r="AC786" s="281"/>
      <c r="AD786" s="281"/>
      <c r="AE786" s="281"/>
      <c r="AF786" s="281"/>
      <c r="AG786" s="281"/>
      <c r="AH786" s="281"/>
      <c r="AI786" s="281"/>
    </row>
    <row r="787" ht="12.75" customHeight="1">
      <c r="A787" s="281"/>
      <c r="B787" s="281"/>
      <c r="C787" s="281"/>
      <c r="D787" s="281"/>
      <c r="E787" s="281"/>
      <c r="F787" s="281"/>
      <c r="G787" s="281"/>
      <c r="H787" s="281"/>
      <c r="I787" s="281"/>
      <c r="J787" s="281"/>
      <c r="K787" s="281"/>
      <c r="L787" s="281"/>
      <c r="M787" s="281"/>
      <c r="N787" s="281"/>
      <c r="O787" s="281"/>
      <c r="P787" s="281"/>
      <c r="Q787" s="281"/>
      <c r="R787" s="281"/>
      <c r="S787" s="281"/>
      <c r="T787" s="281"/>
      <c r="U787" s="281"/>
      <c r="V787" s="281"/>
      <c r="W787" s="281"/>
      <c r="X787" s="281"/>
      <c r="Y787" s="281"/>
      <c r="Z787" s="281"/>
      <c r="AA787" s="281"/>
      <c r="AB787" s="281"/>
      <c r="AC787" s="281"/>
      <c r="AD787" s="281"/>
      <c r="AE787" s="281"/>
      <c r="AF787" s="281"/>
      <c r="AG787" s="281"/>
      <c r="AH787" s="281"/>
      <c r="AI787" s="281"/>
    </row>
    <row r="788" ht="12.75" customHeight="1">
      <c r="A788" s="281"/>
      <c r="B788" s="281"/>
      <c r="C788" s="281"/>
      <c r="D788" s="281"/>
      <c r="E788" s="281"/>
      <c r="F788" s="281"/>
      <c r="G788" s="281"/>
      <c r="H788" s="281"/>
      <c r="I788" s="281"/>
      <c r="J788" s="281"/>
      <c r="K788" s="281"/>
      <c r="L788" s="281"/>
      <c r="M788" s="281"/>
      <c r="N788" s="281"/>
      <c r="O788" s="281"/>
      <c r="P788" s="281"/>
      <c r="Q788" s="281"/>
      <c r="R788" s="281"/>
      <c r="S788" s="281"/>
      <c r="T788" s="281"/>
      <c r="U788" s="281"/>
      <c r="V788" s="281"/>
      <c r="W788" s="281"/>
      <c r="X788" s="281"/>
      <c r="Y788" s="281"/>
      <c r="Z788" s="281"/>
      <c r="AA788" s="281"/>
      <c r="AB788" s="281"/>
      <c r="AC788" s="281"/>
      <c r="AD788" s="281"/>
      <c r="AE788" s="281"/>
      <c r="AF788" s="281"/>
      <c r="AG788" s="281"/>
      <c r="AH788" s="281"/>
      <c r="AI788" s="281"/>
    </row>
    <row r="789" ht="12.75" customHeight="1">
      <c r="A789" s="281"/>
      <c r="B789" s="281"/>
      <c r="C789" s="281"/>
      <c r="D789" s="281"/>
      <c r="E789" s="281"/>
      <c r="F789" s="281"/>
      <c r="G789" s="281"/>
      <c r="H789" s="281"/>
      <c r="I789" s="281"/>
      <c r="J789" s="281"/>
      <c r="K789" s="281"/>
      <c r="L789" s="281"/>
      <c r="M789" s="281"/>
      <c r="N789" s="281"/>
      <c r="O789" s="281"/>
      <c r="P789" s="281"/>
      <c r="Q789" s="281"/>
      <c r="R789" s="281"/>
      <c r="S789" s="281"/>
      <c r="T789" s="281"/>
      <c r="U789" s="281"/>
      <c r="V789" s="281"/>
      <c r="W789" s="281"/>
      <c r="X789" s="281"/>
      <c r="Y789" s="281"/>
      <c r="Z789" s="281"/>
      <c r="AA789" s="281"/>
      <c r="AB789" s="281"/>
      <c r="AC789" s="281"/>
      <c r="AD789" s="281"/>
      <c r="AE789" s="281"/>
      <c r="AF789" s="281"/>
      <c r="AG789" s="281"/>
      <c r="AH789" s="281"/>
      <c r="AI789" s="281"/>
    </row>
    <row r="790" ht="12.75" customHeight="1">
      <c r="A790" s="281"/>
      <c r="B790" s="281"/>
      <c r="C790" s="281"/>
      <c r="D790" s="281"/>
      <c r="E790" s="281"/>
      <c r="F790" s="281"/>
      <c r="G790" s="281"/>
      <c r="H790" s="281"/>
      <c r="I790" s="281"/>
      <c r="J790" s="281"/>
      <c r="K790" s="281"/>
      <c r="L790" s="281"/>
      <c r="M790" s="281"/>
      <c r="N790" s="281"/>
      <c r="O790" s="281"/>
      <c r="P790" s="281"/>
      <c r="Q790" s="281"/>
      <c r="R790" s="281"/>
      <c r="S790" s="281"/>
      <c r="T790" s="281"/>
      <c r="U790" s="281"/>
      <c r="V790" s="281"/>
      <c r="W790" s="281"/>
      <c r="X790" s="281"/>
      <c r="Y790" s="281"/>
      <c r="Z790" s="281"/>
      <c r="AA790" s="281"/>
      <c r="AB790" s="281"/>
      <c r="AC790" s="281"/>
      <c r="AD790" s="281"/>
      <c r="AE790" s="281"/>
      <c r="AF790" s="281"/>
      <c r="AG790" s="281"/>
      <c r="AH790" s="281"/>
      <c r="AI790" s="281"/>
    </row>
    <row r="791" ht="12.75" customHeight="1">
      <c r="A791" s="281"/>
      <c r="B791" s="281"/>
      <c r="C791" s="281"/>
      <c r="D791" s="281"/>
      <c r="E791" s="281"/>
      <c r="F791" s="281"/>
      <c r="G791" s="281"/>
      <c r="H791" s="281"/>
      <c r="I791" s="281"/>
      <c r="J791" s="281"/>
      <c r="K791" s="281"/>
      <c r="L791" s="281"/>
      <c r="M791" s="281"/>
      <c r="N791" s="281"/>
      <c r="O791" s="281"/>
      <c r="P791" s="281"/>
      <c r="Q791" s="281"/>
      <c r="R791" s="281"/>
      <c r="S791" s="281"/>
      <c r="T791" s="281"/>
      <c r="U791" s="281"/>
      <c r="V791" s="281"/>
      <c r="W791" s="281"/>
      <c r="X791" s="281"/>
      <c r="Y791" s="281"/>
      <c r="Z791" s="281"/>
      <c r="AA791" s="281"/>
      <c r="AB791" s="281"/>
      <c r="AC791" s="281"/>
      <c r="AD791" s="281"/>
      <c r="AE791" s="281"/>
      <c r="AF791" s="281"/>
      <c r="AG791" s="281"/>
      <c r="AH791" s="281"/>
      <c r="AI791" s="281"/>
    </row>
    <row r="792" ht="12.75" customHeight="1">
      <c r="A792" s="281"/>
      <c r="B792" s="281"/>
      <c r="C792" s="281"/>
      <c r="D792" s="281"/>
      <c r="E792" s="281"/>
      <c r="F792" s="281"/>
      <c r="G792" s="281"/>
      <c r="H792" s="281"/>
      <c r="I792" s="281"/>
      <c r="J792" s="281"/>
      <c r="K792" s="281"/>
      <c r="L792" s="281"/>
      <c r="M792" s="281"/>
      <c r="N792" s="281"/>
      <c r="O792" s="281"/>
      <c r="P792" s="281"/>
      <c r="Q792" s="281"/>
      <c r="R792" s="281"/>
      <c r="S792" s="281"/>
      <c r="T792" s="281"/>
      <c r="U792" s="281"/>
      <c r="V792" s="281"/>
      <c r="W792" s="281"/>
      <c r="X792" s="281"/>
      <c r="Y792" s="281"/>
      <c r="Z792" s="281"/>
      <c r="AA792" s="281"/>
      <c r="AB792" s="281"/>
      <c r="AC792" s="281"/>
      <c r="AD792" s="281"/>
      <c r="AE792" s="281"/>
      <c r="AF792" s="281"/>
      <c r="AG792" s="281"/>
      <c r="AH792" s="281"/>
      <c r="AI792" s="281"/>
    </row>
    <row r="793" ht="12.75" customHeight="1">
      <c r="A793" s="281"/>
      <c r="B793" s="281"/>
      <c r="C793" s="281"/>
      <c r="D793" s="281"/>
      <c r="E793" s="281"/>
      <c r="F793" s="281"/>
      <c r="G793" s="281"/>
      <c r="H793" s="281"/>
      <c r="I793" s="281"/>
      <c r="J793" s="281"/>
      <c r="K793" s="281"/>
      <c r="L793" s="281"/>
      <c r="M793" s="281"/>
      <c r="N793" s="281"/>
      <c r="O793" s="281"/>
      <c r="P793" s="281"/>
      <c r="Q793" s="281"/>
      <c r="R793" s="281"/>
      <c r="S793" s="281"/>
      <c r="T793" s="281"/>
      <c r="U793" s="281"/>
      <c r="V793" s="281"/>
      <c r="W793" s="281"/>
      <c r="X793" s="281"/>
      <c r="Y793" s="281"/>
      <c r="Z793" s="281"/>
      <c r="AA793" s="281"/>
      <c r="AB793" s="281"/>
      <c r="AC793" s="281"/>
      <c r="AD793" s="281"/>
      <c r="AE793" s="281"/>
      <c r="AF793" s="281"/>
      <c r="AG793" s="281"/>
      <c r="AH793" s="281"/>
      <c r="AI793" s="281"/>
    </row>
    <row r="794" ht="12.75" customHeight="1">
      <c r="A794" s="281"/>
      <c r="B794" s="281"/>
      <c r="C794" s="281"/>
      <c r="D794" s="281"/>
      <c r="E794" s="281"/>
      <c r="F794" s="281"/>
      <c r="G794" s="281"/>
      <c r="H794" s="281"/>
      <c r="I794" s="281"/>
      <c r="J794" s="281"/>
      <c r="K794" s="281"/>
      <c r="L794" s="281"/>
      <c r="M794" s="281"/>
      <c r="N794" s="281"/>
      <c r="O794" s="281"/>
      <c r="P794" s="281"/>
      <c r="Q794" s="281"/>
      <c r="R794" s="281"/>
      <c r="S794" s="281"/>
      <c r="T794" s="281"/>
      <c r="U794" s="281"/>
      <c r="V794" s="281"/>
      <c r="W794" s="281"/>
      <c r="X794" s="281"/>
      <c r="Y794" s="281"/>
      <c r="Z794" s="281"/>
      <c r="AA794" s="281"/>
      <c r="AB794" s="281"/>
      <c r="AC794" s="281"/>
      <c r="AD794" s="281"/>
      <c r="AE794" s="281"/>
      <c r="AF794" s="281"/>
      <c r="AG794" s="281"/>
      <c r="AH794" s="281"/>
      <c r="AI794" s="281"/>
    </row>
    <row r="795" ht="12.75" customHeight="1">
      <c r="A795" s="281"/>
      <c r="B795" s="281"/>
      <c r="C795" s="281"/>
      <c r="D795" s="281"/>
      <c r="E795" s="281"/>
      <c r="F795" s="281"/>
      <c r="G795" s="281"/>
      <c r="H795" s="281"/>
      <c r="I795" s="281"/>
      <c r="J795" s="281"/>
      <c r="K795" s="281"/>
      <c r="L795" s="281"/>
      <c r="M795" s="281"/>
      <c r="N795" s="281"/>
      <c r="O795" s="281"/>
      <c r="P795" s="281"/>
      <c r="Q795" s="281"/>
      <c r="R795" s="281"/>
      <c r="S795" s="281"/>
      <c r="T795" s="281"/>
      <c r="U795" s="281"/>
      <c r="V795" s="281"/>
      <c r="W795" s="281"/>
      <c r="X795" s="281"/>
      <c r="Y795" s="281"/>
      <c r="Z795" s="281"/>
      <c r="AA795" s="281"/>
      <c r="AB795" s="281"/>
      <c r="AC795" s="281"/>
      <c r="AD795" s="281"/>
      <c r="AE795" s="281"/>
      <c r="AF795" s="281"/>
      <c r="AG795" s="281"/>
      <c r="AH795" s="281"/>
      <c r="AI795" s="281"/>
    </row>
    <row r="796" ht="12.75" customHeight="1">
      <c r="A796" s="281"/>
      <c r="B796" s="281"/>
      <c r="C796" s="281"/>
      <c r="D796" s="281"/>
      <c r="E796" s="281"/>
      <c r="F796" s="281"/>
      <c r="G796" s="281"/>
      <c r="H796" s="281"/>
      <c r="I796" s="281"/>
      <c r="J796" s="281"/>
      <c r="K796" s="281"/>
      <c r="L796" s="281"/>
      <c r="M796" s="281"/>
      <c r="N796" s="281"/>
      <c r="O796" s="281"/>
      <c r="P796" s="281"/>
      <c r="Q796" s="281"/>
      <c r="R796" s="281"/>
      <c r="S796" s="281"/>
      <c r="T796" s="281"/>
      <c r="U796" s="281"/>
      <c r="V796" s="281"/>
      <c r="W796" s="281"/>
      <c r="X796" s="281"/>
      <c r="Y796" s="281"/>
      <c r="Z796" s="281"/>
      <c r="AA796" s="281"/>
      <c r="AB796" s="281"/>
      <c r="AC796" s="281"/>
      <c r="AD796" s="281"/>
      <c r="AE796" s="281"/>
      <c r="AF796" s="281"/>
      <c r="AG796" s="281"/>
      <c r="AH796" s="281"/>
      <c r="AI796" s="281"/>
    </row>
    <row r="797" ht="12.75" customHeight="1">
      <c r="A797" s="281"/>
      <c r="B797" s="281"/>
      <c r="C797" s="281"/>
      <c r="D797" s="281"/>
      <c r="E797" s="281"/>
      <c r="F797" s="281"/>
      <c r="G797" s="281"/>
      <c r="H797" s="281"/>
      <c r="I797" s="281"/>
      <c r="J797" s="281"/>
      <c r="K797" s="281"/>
      <c r="L797" s="281"/>
      <c r="M797" s="281"/>
      <c r="N797" s="281"/>
      <c r="O797" s="281"/>
      <c r="P797" s="281"/>
      <c r="Q797" s="281"/>
      <c r="R797" s="281"/>
      <c r="S797" s="281"/>
      <c r="T797" s="281"/>
      <c r="U797" s="281"/>
      <c r="V797" s="281"/>
      <c r="W797" s="281"/>
      <c r="X797" s="281"/>
      <c r="Y797" s="281"/>
      <c r="Z797" s="281"/>
      <c r="AA797" s="281"/>
      <c r="AB797" s="281"/>
      <c r="AC797" s="281"/>
      <c r="AD797" s="281"/>
      <c r="AE797" s="281"/>
      <c r="AF797" s="281"/>
      <c r="AG797" s="281"/>
      <c r="AH797" s="281"/>
      <c r="AI797" s="281"/>
    </row>
    <row r="798" ht="12.75" customHeight="1">
      <c r="A798" s="281"/>
      <c r="B798" s="281"/>
      <c r="C798" s="281"/>
      <c r="D798" s="281"/>
      <c r="E798" s="281"/>
      <c r="F798" s="281"/>
      <c r="G798" s="281"/>
      <c r="H798" s="281"/>
      <c r="I798" s="281"/>
      <c r="J798" s="281"/>
      <c r="K798" s="281"/>
      <c r="L798" s="281"/>
      <c r="M798" s="281"/>
      <c r="N798" s="281"/>
      <c r="O798" s="281"/>
      <c r="P798" s="281"/>
      <c r="Q798" s="281"/>
      <c r="R798" s="281"/>
      <c r="S798" s="281"/>
      <c r="T798" s="281"/>
      <c r="U798" s="281"/>
      <c r="V798" s="281"/>
      <c r="W798" s="281"/>
      <c r="X798" s="281"/>
      <c r="Y798" s="281"/>
      <c r="Z798" s="281"/>
      <c r="AA798" s="281"/>
      <c r="AB798" s="281"/>
      <c r="AC798" s="281"/>
      <c r="AD798" s="281"/>
      <c r="AE798" s="281"/>
      <c r="AF798" s="281"/>
      <c r="AG798" s="281"/>
      <c r="AH798" s="281"/>
      <c r="AI798" s="281"/>
    </row>
    <row r="799" ht="12.75" customHeight="1">
      <c r="A799" s="281"/>
      <c r="B799" s="281"/>
      <c r="C799" s="281"/>
      <c r="D799" s="281"/>
      <c r="E799" s="281"/>
      <c r="F799" s="281"/>
      <c r="G799" s="281"/>
      <c r="H799" s="281"/>
      <c r="I799" s="281"/>
      <c r="J799" s="281"/>
      <c r="K799" s="281"/>
      <c r="L799" s="281"/>
      <c r="M799" s="281"/>
      <c r="N799" s="281"/>
      <c r="O799" s="281"/>
      <c r="P799" s="281"/>
      <c r="Q799" s="281"/>
      <c r="R799" s="281"/>
      <c r="S799" s="281"/>
      <c r="T799" s="281"/>
      <c r="U799" s="281"/>
      <c r="V799" s="281"/>
      <c r="W799" s="281"/>
      <c r="X799" s="281"/>
      <c r="Y799" s="281"/>
      <c r="Z799" s="281"/>
      <c r="AA799" s="281"/>
      <c r="AB799" s="281"/>
      <c r="AC799" s="281"/>
      <c r="AD799" s="281"/>
      <c r="AE799" s="281"/>
      <c r="AF799" s="281"/>
      <c r="AG799" s="281"/>
      <c r="AH799" s="281"/>
      <c r="AI799" s="281"/>
    </row>
    <row r="800" ht="12.75" customHeight="1">
      <c r="A800" s="281"/>
      <c r="B800" s="281"/>
      <c r="C800" s="281"/>
      <c r="D800" s="281"/>
      <c r="E800" s="281"/>
      <c r="F800" s="281"/>
      <c r="G800" s="281"/>
      <c r="H800" s="281"/>
      <c r="I800" s="281"/>
      <c r="J800" s="281"/>
      <c r="K800" s="281"/>
      <c r="L800" s="281"/>
      <c r="M800" s="281"/>
      <c r="N800" s="281"/>
      <c r="O800" s="281"/>
      <c r="P800" s="281"/>
      <c r="Q800" s="281"/>
      <c r="R800" s="281"/>
      <c r="S800" s="281"/>
      <c r="T800" s="281"/>
      <c r="U800" s="281"/>
      <c r="V800" s="281"/>
      <c r="W800" s="281"/>
      <c r="X800" s="281"/>
      <c r="Y800" s="281"/>
      <c r="Z800" s="281"/>
      <c r="AA800" s="281"/>
      <c r="AB800" s="281"/>
      <c r="AC800" s="281"/>
      <c r="AD800" s="281"/>
      <c r="AE800" s="281"/>
      <c r="AF800" s="281"/>
      <c r="AG800" s="281"/>
      <c r="AH800" s="281"/>
      <c r="AI800" s="281"/>
    </row>
    <row r="801" ht="12.75" customHeight="1">
      <c r="A801" s="281"/>
      <c r="B801" s="281"/>
      <c r="C801" s="281"/>
      <c r="D801" s="281"/>
      <c r="E801" s="281"/>
      <c r="F801" s="281"/>
      <c r="G801" s="281"/>
      <c r="H801" s="281"/>
      <c r="I801" s="281"/>
      <c r="J801" s="281"/>
      <c r="K801" s="281"/>
      <c r="L801" s="281"/>
      <c r="M801" s="281"/>
      <c r="N801" s="281"/>
      <c r="O801" s="281"/>
      <c r="P801" s="281"/>
      <c r="Q801" s="281"/>
      <c r="R801" s="281"/>
      <c r="S801" s="281"/>
      <c r="T801" s="281"/>
      <c r="U801" s="281"/>
      <c r="V801" s="281"/>
      <c r="W801" s="281"/>
      <c r="X801" s="281"/>
      <c r="Y801" s="281"/>
      <c r="Z801" s="281"/>
      <c r="AA801" s="281"/>
      <c r="AB801" s="281"/>
      <c r="AC801" s="281"/>
      <c r="AD801" s="281"/>
      <c r="AE801" s="281"/>
      <c r="AF801" s="281"/>
      <c r="AG801" s="281"/>
      <c r="AH801" s="281"/>
      <c r="AI801" s="281"/>
    </row>
    <row r="802" ht="12.75" customHeight="1">
      <c r="A802" s="281"/>
      <c r="B802" s="281"/>
      <c r="C802" s="281"/>
      <c r="D802" s="281"/>
      <c r="E802" s="281"/>
      <c r="F802" s="281"/>
      <c r="G802" s="281"/>
      <c r="H802" s="281"/>
      <c r="I802" s="281"/>
      <c r="J802" s="281"/>
      <c r="K802" s="281"/>
      <c r="L802" s="281"/>
      <c r="M802" s="281"/>
      <c r="N802" s="281"/>
      <c r="O802" s="281"/>
      <c r="P802" s="281"/>
      <c r="Q802" s="281"/>
      <c r="R802" s="281"/>
      <c r="S802" s="281"/>
      <c r="T802" s="281"/>
      <c r="U802" s="281"/>
      <c r="V802" s="281"/>
      <c r="W802" s="281"/>
      <c r="X802" s="281"/>
      <c r="Y802" s="281"/>
      <c r="Z802" s="281"/>
      <c r="AA802" s="281"/>
      <c r="AB802" s="281"/>
      <c r="AC802" s="281"/>
      <c r="AD802" s="281"/>
      <c r="AE802" s="281"/>
      <c r="AF802" s="281"/>
      <c r="AG802" s="281"/>
      <c r="AH802" s="281"/>
      <c r="AI802" s="281"/>
    </row>
    <row r="803" ht="12.75" customHeight="1">
      <c r="A803" s="281"/>
      <c r="B803" s="281"/>
      <c r="C803" s="281"/>
      <c r="D803" s="281"/>
      <c r="E803" s="281"/>
      <c r="F803" s="281"/>
      <c r="G803" s="281"/>
      <c r="H803" s="281"/>
      <c r="I803" s="281"/>
      <c r="J803" s="281"/>
      <c r="K803" s="281"/>
      <c r="L803" s="281"/>
      <c r="M803" s="281"/>
      <c r="N803" s="281"/>
      <c r="O803" s="281"/>
      <c r="P803" s="281"/>
      <c r="Q803" s="281"/>
      <c r="R803" s="281"/>
      <c r="S803" s="281"/>
      <c r="T803" s="281"/>
      <c r="U803" s="281"/>
      <c r="V803" s="281"/>
      <c r="W803" s="281"/>
      <c r="X803" s="281"/>
      <c r="Y803" s="281"/>
      <c r="Z803" s="281"/>
      <c r="AA803" s="281"/>
      <c r="AB803" s="281"/>
      <c r="AC803" s="281"/>
      <c r="AD803" s="281"/>
      <c r="AE803" s="281"/>
      <c r="AF803" s="281"/>
      <c r="AG803" s="281"/>
      <c r="AH803" s="281"/>
      <c r="AI803" s="281"/>
    </row>
    <row r="804" ht="12.75" customHeight="1">
      <c r="A804" s="281"/>
      <c r="B804" s="281"/>
      <c r="C804" s="281"/>
      <c r="D804" s="281"/>
      <c r="E804" s="281"/>
      <c r="F804" s="281"/>
      <c r="G804" s="281"/>
      <c r="H804" s="281"/>
      <c r="I804" s="281"/>
      <c r="J804" s="281"/>
      <c r="K804" s="281"/>
      <c r="L804" s="281"/>
      <c r="M804" s="281"/>
      <c r="N804" s="281"/>
      <c r="O804" s="281"/>
      <c r="P804" s="281"/>
      <c r="Q804" s="281"/>
      <c r="R804" s="281"/>
      <c r="S804" s="281"/>
      <c r="T804" s="281"/>
      <c r="U804" s="281"/>
      <c r="V804" s="281"/>
      <c r="W804" s="281"/>
      <c r="X804" s="281"/>
      <c r="Y804" s="281"/>
      <c r="Z804" s="281"/>
      <c r="AA804" s="281"/>
      <c r="AB804" s="281"/>
      <c r="AC804" s="281"/>
      <c r="AD804" s="281"/>
      <c r="AE804" s="281"/>
      <c r="AF804" s="281"/>
      <c r="AG804" s="281"/>
      <c r="AH804" s="281"/>
      <c r="AI804" s="281"/>
    </row>
    <row r="805" ht="12.75" customHeight="1">
      <c r="A805" s="281"/>
      <c r="B805" s="281"/>
      <c r="C805" s="281"/>
      <c r="D805" s="281"/>
      <c r="E805" s="281"/>
      <c r="F805" s="281"/>
      <c r="G805" s="281"/>
      <c r="H805" s="281"/>
      <c r="I805" s="281"/>
      <c r="J805" s="281"/>
      <c r="K805" s="281"/>
      <c r="L805" s="281"/>
      <c r="M805" s="281"/>
      <c r="N805" s="281"/>
      <c r="O805" s="281"/>
      <c r="P805" s="281"/>
      <c r="Q805" s="281"/>
      <c r="R805" s="281"/>
      <c r="S805" s="281"/>
      <c r="T805" s="281"/>
      <c r="U805" s="281"/>
      <c r="V805" s="281"/>
      <c r="W805" s="281"/>
      <c r="X805" s="281"/>
      <c r="Y805" s="281"/>
      <c r="Z805" s="281"/>
      <c r="AA805" s="281"/>
      <c r="AB805" s="281"/>
      <c r="AC805" s="281"/>
      <c r="AD805" s="281"/>
      <c r="AE805" s="281"/>
      <c r="AF805" s="281"/>
      <c r="AG805" s="281"/>
      <c r="AH805" s="281"/>
      <c r="AI805" s="281"/>
    </row>
    <row r="806" ht="12.75" customHeight="1">
      <c r="A806" s="281"/>
      <c r="B806" s="281"/>
      <c r="C806" s="281"/>
      <c r="D806" s="281"/>
      <c r="E806" s="281"/>
      <c r="F806" s="281"/>
      <c r="G806" s="281"/>
      <c r="H806" s="281"/>
      <c r="I806" s="281"/>
      <c r="J806" s="281"/>
      <c r="K806" s="281"/>
      <c r="L806" s="281"/>
      <c r="M806" s="281"/>
      <c r="N806" s="281"/>
      <c r="O806" s="281"/>
      <c r="P806" s="281"/>
      <c r="Q806" s="281"/>
      <c r="R806" s="281"/>
      <c r="S806" s="281"/>
      <c r="T806" s="281"/>
      <c r="U806" s="281"/>
      <c r="V806" s="281"/>
      <c r="W806" s="281"/>
      <c r="X806" s="281"/>
      <c r="Y806" s="281"/>
      <c r="Z806" s="281"/>
      <c r="AA806" s="281"/>
      <c r="AB806" s="281"/>
      <c r="AC806" s="281"/>
      <c r="AD806" s="281"/>
      <c r="AE806" s="281"/>
      <c r="AF806" s="281"/>
      <c r="AG806" s="281"/>
      <c r="AH806" s="281"/>
      <c r="AI806" s="281"/>
    </row>
    <row r="807" ht="12.75" customHeight="1">
      <c r="A807" s="281"/>
      <c r="B807" s="281"/>
      <c r="C807" s="281"/>
      <c r="D807" s="281"/>
      <c r="E807" s="281"/>
      <c r="F807" s="281"/>
      <c r="G807" s="281"/>
      <c r="H807" s="281"/>
      <c r="I807" s="281"/>
      <c r="J807" s="281"/>
      <c r="K807" s="281"/>
      <c r="L807" s="281"/>
      <c r="M807" s="281"/>
      <c r="N807" s="281"/>
      <c r="O807" s="281"/>
      <c r="P807" s="281"/>
      <c r="Q807" s="281"/>
      <c r="R807" s="281"/>
      <c r="S807" s="281"/>
      <c r="T807" s="281"/>
      <c r="U807" s="281"/>
      <c r="V807" s="281"/>
      <c r="W807" s="281"/>
      <c r="X807" s="281"/>
      <c r="Y807" s="281"/>
      <c r="Z807" s="281"/>
      <c r="AA807" s="281"/>
      <c r="AB807" s="281"/>
      <c r="AC807" s="281"/>
      <c r="AD807" s="281"/>
      <c r="AE807" s="281"/>
      <c r="AF807" s="281"/>
      <c r="AG807" s="281"/>
      <c r="AH807" s="281"/>
      <c r="AI807" s="281"/>
    </row>
    <row r="808" ht="12.75" customHeight="1">
      <c r="A808" s="281"/>
      <c r="B808" s="281"/>
      <c r="C808" s="281"/>
      <c r="D808" s="281"/>
      <c r="E808" s="281"/>
      <c r="F808" s="281"/>
      <c r="G808" s="281"/>
      <c r="H808" s="281"/>
      <c r="I808" s="281"/>
      <c r="J808" s="281"/>
      <c r="K808" s="281"/>
      <c r="L808" s="281"/>
      <c r="M808" s="281"/>
      <c r="N808" s="281"/>
      <c r="O808" s="281"/>
      <c r="P808" s="281"/>
      <c r="Q808" s="281"/>
      <c r="R808" s="281"/>
      <c r="S808" s="281"/>
      <c r="T808" s="281"/>
      <c r="U808" s="281"/>
      <c r="V808" s="281"/>
      <c r="W808" s="281"/>
      <c r="X808" s="281"/>
      <c r="Y808" s="281"/>
      <c r="Z808" s="281"/>
      <c r="AA808" s="281"/>
      <c r="AB808" s="281"/>
      <c r="AC808" s="281"/>
      <c r="AD808" s="281"/>
      <c r="AE808" s="281"/>
      <c r="AF808" s="281"/>
      <c r="AG808" s="281"/>
      <c r="AH808" s="281"/>
      <c r="AI808" s="281"/>
    </row>
    <row r="809" ht="12.75" customHeight="1">
      <c r="A809" s="281"/>
      <c r="B809" s="281"/>
      <c r="C809" s="281"/>
      <c r="D809" s="281"/>
      <c r="E809" s="281"/>
      <c r="F809" s="281"/>
      <c r="G809" s="281"/>
      <c r="H809" s="281"/>
      <c r="I809" s="281"/>
      <c r="J809" s="281"/>
      <c r="K809" s="281"/>
      <c r="L809" s="281"/>
      <c r="M809" s="281"/>
      <c r="N809" s="281"/>
      <c r="O809" s="281"/>
      <c r="P809" s="281"/>
      <c r="Q809" s="281"/>
      <c r="R809" s="281"/>
      <c r="S809" s="281"/>
      <c r="T809" s="281"/>
      <c r="U809" s="281"/>
      <c r="V809" s="281"/>
      <c r="W809" s="281"/>
      <c r="X809" s="281"/>
      <c r="Y809" s="281"/>
      <c r="Z809" s="281"/>
      <c r="AA809" s="281"/>
      <c r="AB809" s="281"/>
      <c r="AC809" s="281"/>
      <c r="AD809" s="281"/>
      <c r="AE809" s="281"/>
      <c r="AF809" s="281"/>
      <c r="AG809" s="281"/>
      <c r="AH809" s="281"/>
      <c r="AI809" s="281"/>
    </row>
    <row r="810" ht="12.75" customHeight="1">
      <c r="A810" s="281"/>
      <c r="B810" s="281"/>
      <c r="C810" s="281"/>
      <c r="D810" s="281"/>
      <c r="E810" s="281"/>
      <c r="F810" s="281"/>
      <c r="G810" s="281"/>
      <c r="H810" s="281"/>
      <c r="I810" s="281"/>
      <c r="J810" s="281"/>
      <c r="K810" s="281"/>
      <c r="L810" s="281"/>
      <c r="M810" s="281"/>
      <c r="N810" s="281"/>
      <c r="O810" s="281"/>
      <c r="P810" s="281"/>
      <c r="Q810" s="281"/>
      <c r="R810" s="281"/>
      <c r="S810" s="281"/>
      <c r="T810" s="281"/>
      <c r="U810" s="281"/>
      <c r="V810" s="281"/>
      <c r="W810" s="281"/>
      <c r="X810" s="281"/>
      <c r="Y810" s="281"/>
      <c r="Z810" s="281"/>
      <c r="AA810" s="281"/>
      <c r="AB810" s="281"/>
      <c r="AC810" s="281"/>
      <c r="AD810" s="281"/>
      <c r="AE810" s="281"/>
      <c r="AF810" s="281"/>
      <c r="AG810" s="281"/>
      <c r="AH810" s="281"/>
      <c r="AI810" s="281"/>
    </row>
    <row r="811" ht="12.75" customHeight="1">
      <c r="A811" s="281"/>
      <c r="B811" s="281"/>
      <c r="C811" s="281"/>
      <c r="D811" s="281"/>
      <c r="E811" s="281"/>
      <c r="F811" s="281"/>
      <c r="G811" s="281"/>
      <c r="H811" s="281"/>
      <c r="I811" s="281"/>
      <c r="J811" s="281"/>
      <c r="K811" s="281"/>
      <c r="L811" s="281"/>
      <c r="M811" s="281"/>
      <c r="N811" s="281"/>
      <c r="O811" s="281"/>
      <c r="P811" s="281"/>
      <c r="Q811" s="281"/>
      <c r="R811" s="281"/>
      <c r="S811" s="281"/>
      <c r="T811" s="281"/>
      <c r="U811" s="281"/>
      <c r="V811" s="281"/>
      <c r="W811" s="281"/>
      <c r="X811" s="281"/>
      <c r="Y811" s="281"/>
      <c r="Z811" s="281"/>
      <c r="AA811" s="281"/>
      <c r="AB811" s="281"/>
      <c r="AC811" s="281"/>
      <c r="AD811" s="281"/>
      <c r="AE811" s="281"/>
      <c r="AF811" s="281"/>
      <c r="AG811" s="281"/>
      <c r="AH811" s="281"/>
      <c r="AI811" s="281"/>
    </row>
    <row r="812" ht="12.75" customHeight="1">
      <c r="A812" s="281"/>
      <c r="B812" s="281"/>
      <c r="C812" s="281"/>
      <c r="D812" s="281"/>
      <c r="E812" s="281"/>
      <c r="F812" s="281"/>
      <c r="G812" s="281"/>
      <c r="H812" s="281"/>
      <c r="I812" s="281"/>
      <c r="J812" s="281"/>
      <c r="K812" s="281"/>
      <c r="L812" s="281"/>
      <c r="M812" s="281"/>
      <c r="N812" s="281"/>
      <c r="O812" s="281"/>
      <c r="P812" s="281"/>
      <c r="Q812" s="281"/>
      <c r="R812" s="281"/>
      <c r="S812" s="281"/>
      <c r="T812" s="281"/>
      <c r="U812" s="281"/>
      <c r="V812" s="281"/>
      <c r="W812" s="281"/>
      <c r="X812" s="281"/>
      <c r="Y812" s="281"/>
      <c r="Z812" s="281"/>
      <c r="AA812" s="281"/>
      <c r="AB812" s="281"/>
      <c r="AC812" s="281"/>
      <c r="AD812" s="281"/>
      <c r="AE812" s="281"/>
      <c r="AF812" s="281"/>
      <c r="AG812" s="281"/>
      <c r="AH812" s="281"/>
      <c r="AI812" s="281"/>
    </row>
    <row r="813" ht="12.75" customHeight="1">
      <c r="A813" s="281"/>
      <c r="B813" s="281"/>
      <c r="C813" s="281"/>
      <c r="D813" s="281"/>
      <c r="E813" s="281"/>
      <c r="F813" s="281"/>
      <c r="G813" s="281"/>
      <c r="H813" s="281"/>
      <c r="I813" s="281"/>
      <c r="J813" s="281"/>
      <c r="K813" s="281"/>
      <c r="L813" s="281"/>
      <c r="M813" s="281"/>
      <c r="N813" s="281"/>
      <c r="O813" s="281"/>
      <c r="P813" s="281"/>
      <c r="Q813" s="281"/>
      <c r="R813" s="281"/>
      <c r="S813" s="281"/>
      <c r="T813" s="281"/>
      <c r="U813" s="281"/>
      <c r="V813" s="281"/>
      <c r="W813" s="281"/>
      <c r="X813" s="281"/>
      <c r="Y813" s="281"/>
      <c r="Z813" s="281"/>
      <c r="AA813" s="281"/>
      <c r="AB813" s="281"/>
      <c r="AC813" s="281"/>
      <c r="AD813" s="281"/>
      <c r="AE813" s="281"/>
      <c r="AF813" s="281"/>
      <c r="AG813" s="281"/>
      <c r="AH813" s="281"/>
      <c r="AI813" s="281"/>
    </row>
    <row r="814" ht="12.75" customHeight="1">
      <c r="A814" s="281"/>
      <c r="B814" s="281"/>
      <c r="C814" s="281"/>
      <c r="D814" s="281"/>
      <c r="E814" s="281"/>
      <c r="F814" s="281"/>
      <c r="G814" s="281"/>
      <c r="H814" s="281"/>
      <c r="I814" s="281"/>
      <c r="J814" s="281"/>
      <c r="K814" s="281"/>
      <c r="L814" s="281"/>
      <c r="M814" s="281"/>
      <c r="N814" s="281"/>
      <c r="O814" s="281"/>
      <c r="P814" s="281"/>
      <c r="Q814" s="281"/>
      <c r="R814" s="281"/>
      <c r="S814" s="281"/>
      <c r="T814" s="281"/>
      <c r="U814" s="281"/>
      <c r="V814" s="281"/>
      <c r="W814" s="281"/>
      <c r="X814" s="281"/>
      <c r="Y814" s="281"/>
      <c r="Z814" s="281"/>
      <c r="AA814" s="281"/>
      <c r="AB814" s="281"/>
      <c r="AC814" s="281"/>
      <c r="AD814" s="281"/>
      <c r="AE814" s="281"/>
      <c r="AF814" s="281"/>
      <c r="AG814" s="281"/>
      <c r="AH814" s="281"/>
      <c r="AI814" s="281"/>
    </row>
    <row r="815" ht="12.75" customHeight="1">
      <c r="A815" s="281"/>
      <c r="B815" s="281"/>
      <c r="C815" s="281"/>
      <c r="D815" s="281"/>
      <c r="E815" s="281"/>
      <c r="F815" s="281"/>
      <c r="G815" s="281"/>
      <c r="H815" s="281"/>
      <c r="I815" s="281"/>
      <c r="J815" s="281"/>
      <c r="K815" s="281"/>
      <c r="L815" s="281"/>
      <c r="M815" s="281"/>
      <c r="N815" s="281"/>
      <c r="O815" s="281"/>
      <c r="P815" s="281"/>
      <c r="Q815" s="281"/>
      <c r="R815" s="281"/>
      <c r="S815" s="281"/>
      <c r="T815" s="281"/>
      <c r="U815" s="281"/>
      <c r="V815" s="281"/>
      <c r="W815" s="281"/>
      <c r="X815" s="281"/>
      <c r="Y815" s="281"/>
      <c r="Z815" s="281"/>
      <c r="AA815" s="281"/>
      <c r="AB815" s="281"/>
      <c r="AC815" s="281"/>
      <c r="AD815" s="281"/>
      <c r="AE815" s="281"/>
      <c r="AF815" s="281"/>
      <c r="AG815" s="281"/>
      <c r="AH815" s="281"/>
      <c r="AI815" s="281"/>
    </row>
    <row r="816" ht="12.75" customHeight="1">
      <c r="A816" s="281"/>
      <c r="B816" s="281"/>
      <c r="C816" s="281"/>
      <c r="D816" s="281"/>
      <c r="E816" s="281"/>
      <c r="F816" s="281"/>
      <c r="G816" s="281"/>
      <c r="H816" s="281"/>
      <c r="I816" s="281"/>
      <c r="J816" s="281"/>
      <c r="K816" s="281"/>
      <c r="L816" s="281"/>
      <c r="M816" s="281"/>
      <c r="N816" s="281"/>
      <c r="O816" s="281"/>
      <c r="P816" s="281"/>
      <c r="Q816" s="281"/>
      <c r="R816" s="281"/>
      <c r="S816" s="281"/>
      <c r="T816" s="281"/>
      <c r="U816" s="281"/>
      <c r="V816" s="281"/>
      <c r="W816" s="281"/>
      <c r="X816" s="281"/>
      <c r="Y816" s="281"/>
      <c r="Z816" s="281"/>
      <c r="AA816" s="281"/>
      <c r="AB816" s="281"/>
      <c r="AC816" s="281"/>
      <c r="AD816" s="281"/>
      <c r="AE816" s="281"/>
      <c r="AF816" s="281"/>
      <c r="AG816" s="281"/>
      <c r="AH816" s="281"/>
      <c r="AI816" s="281"/>
    </row>
    <row r="817" ht="12.75" customHeight="1">
      <c r="A817" s="281"/>
      <c r="B817" s="281"/>
      <c r="C817" s="281"/>
      <c r="D817" s="281"/>
      <c r="E817" s="281"/>
      <c r="F817" s="281"/>
      <c r="G817" s="281"/>
      <c r="H817" s="281"/>
      <c r="I817" s="281"/>
      <c r="J817" s="281"/>
      <c r="K817" s="281"/>
      <c r="L817" s="281"/>
      <c r="M817" s="281"/>
      <c r="N817" s="281"/>
      <c r="O817" s="281"/>
      <c r="P817" s="281"/>
      <c r="Q817" s="281"/>
      <c r="R817" s="281"/>
      <c r="S817" s="281"/>
      <c r="T817" s="281"/>
      <c r="U817" s="281"/>
      <c r="V817" s="281"/>
      <c r="W817" s="281"/>
      <c r="X817" s="281"/>
      <c r="Y817" s="281"/>
      <c r="Z817" s="281"/>
      <c r="AA817" s="281"/>
      <c r="AB817" s="281"/>
      <c r="AC817" s="281"/>
      <c r="AD817" s="281"/>
      <c r="AE817" s="281"/>
      <c r="AF817" s="281"/>
      <c r="AG817" s="281"/>
      <c r="AH817" s="281"/>
      <c r="AI817" s="281"/>
    </row>
    <row r="818" ht="12.75" customHeight="1">
      <c r="A818" s="281"/>
      <c r="B818" s="281"/>
      <c r="C818" s="281"/>
      <c r="D818" s="281"/>
      <c r="E818" s="281"/>
      <c r="F818" s="281"/>
      <c r="G818" s="281"/>
      <c r="H818" s="281"/>
      <c r="I818" s="281"/>
      <c r="J818" s="281"/>
      <c r="K818" s="281"/>
      <c r="L818" s="281"/>
      <c r="M818" s="281"/>
      <c r="N818" s="281"/>
      <c r="O818" s="281"/>
      <c r="P818" s="281"/>
      <c r="Q818" s="281"/>
      <c r="R818" s="281"/>
      <c r="S818" s="281"/>
      <c r="T818" s="281"/>
      <c r="U818" s="281"/>
      <c r="V818" s="281"/>
      <c r="W818" s="281"/>
      <c r="X818" s="281"/>
      <c r="Y818" s="281"/>
      <c r="Z818" s="281"/>
      <c r="AA818" s="281"/>
      <c r="AB818" s="281"/>
      <c r="AC818" s="281"/>
      <c r="AD818" s="281"/>
      <c r="AE818" s="281"/>
      <c r="AF818" s="281"/>
      <c r="AG818" s="281"/>
      <c r="AH818" s="281"/>
      <c r="AI818" s="281"/>
    </row>
    <row r="819" ht="12.75" customHeight="1">
      <c r="A819" s="281"/>
      <c r="B819" s="281"/>
      <c r="C819" s="281"/>
      <c r="D819" s="281"/>
      <c r="E819" s="281"/>
      <c r="F819" s="281"/>
      <c r="G819" s="281"/>
      <c r="H819" s="281"/>
      <c r="I819" s="281"/>
      <c r="J819" s="281"/>
      <c r="K819" s="281"/>
      <c r="L819" s="281"/>
      <c r="M819" s="281"/>
      <c r="N819" s="281"/>
      <c r="O819" s="281"/>
      <c r="P819" s="281"/>
      <c r="Q819" s="281"/>
      <c r="R819" s="281"/>
      <c r="S819" s="281"/>
      <c r="T819" s="281"/>
      <c r="U819" s="281"/>
      <c r="V819" s="281"/>
      <c r="W819" s="281"/>
      <c r="X819" s="281"/>
      <c r="Y819" s="281"/>
      <c r="Z819" s="281"/>
      <c r="AA819" s="281"/>
      <c r="AB819" s="281"/>
      <c r="AC819" s="281"/>
      <c r="AD819" s="281"/>
      <c r="AE819" s="281"/>
      <c r="AF819" s="281"/>
      <c r="AG819" s="281"/>
      <c r="AH819" s="281"/>
      <c r="AI819" s="281"/>
    </row>
    <row r="820" ht="12.75" customHeight="1">
      <c r="A820" s="281"/>
      <c r="B820" s="281"/>
      <c r="C820" s="281"/>
      <c r="D820" s="281"/>
      <c r="E820" s="281"/>
      <c r="F820" s="281"/>
      <c r="G820" s="281"/>
      <c r="H820" s="281"/>
      <c r="I820" s="281"/>
      <c r="J820" s="281"/>
      <c r="K820" s="281"/>
      <c r="L820" s="281"/>
      <c r="M820" s="281"/>
      <c r="N820" s="281"/>
      <c r="O820" s="281"/>
      <c r="P820" s="281"/>
      <c r="Q820" s="281"/>
      <c r="R820" s="281"/>
      <c r="S820" s="281"/>
      <c r="T820" s="281"/>
      <c r="U820" s="281"/>
      <c r="V820" s="281"/>
      <c r="W820" s="281"/>
      <c r="X820" s="281"/>
      <c r="Y820" s="281"/>
      <c r="Z820" s="281"/>
      <c r="AA820" s="281"/>
      <c r="AB820" s="281"/>
      <c r="AC820" s="281"/>
      <c r="AD820" s="281"/>
      <c r="AE820" s="281"/>
      <c r="AF820" s="281"/>
      <c r="AG820" s="281"/>
      <c r="AH820" s="281"/>
      <c r="AI820" s="281"/>
    </row>
    <row r="821" ht="12.75" customHeight="1">
      <c r="A821" s="281"/>
      <c r="B821" s="281"/>
      <c r="C821" s="281"/>
      <c r="D821" s="281"/>
      <c r="E821" s="281"/>
      <c r="F821" s="281"/>
      <c r="G821" s="281"/>
      <c r="H821" s="281"/>
      <c r="I821" s="281"/>
      <c r="J821" s="281"/>
      <c r="K821" s="281"/>
      <c r="L821" s="281"/>
      <c r="M821" s="281"/>
      <c r="N821" s="281"/>
      <c r="O821" s="281"/>
      <c r="P821" s="281"/>
      <c r="Q821" s="281"/>
      <c r="R821" s="281"/>
      <c r="S821" s="281"/>
      <c r="T821" s="281"/>
      <c r="U821" s="281"/>
      <c r="V821" s="281"/>
      <c r="W821" s="281"/>
      <c r="X821" s="281"/>
      <c r="Y821" s="281"/>
      <c r="Z821" s="281"/>
      <c r="AA821" s="281"/>
      <c r="AB821" s="281"/>
      <c r="AC821" s="281"/>
      <c r="AD821" s="281"/>
      <c r="AE821" s="281"/>
      <c r="AF821" s="281"/>
      <c r="AG821" s="281"/>
      <c r="AH821" s="281"/>
      <c r="AI821" s="281"/>
    </row>
    <row r="822" ht="12.75" customHeight="1">
      <c r="A822" s="281"/>
      <c r="B822" s="281"/>
      <c r="C822" s="281"/>
      <c r="D822" s="281"/>
      <c r="E822" s="281"/>
      <c r="F822" s="281"/>
      <c r="G822" s="281"/>
      <c r="H822" s="281"/>
      <c r="I822" s="281"/>
      <c r="J822" s="281"/>
      <c r="K822" s="281"/>
      <c r="L822" s="281"/>
      <c r="M822" s="281"/>
      <c r="N822" s="281"/>
      <c r="O822" s="281"/>
      <c r="P822" s="281"/>
      <c r="Q822" s="281"/>
      <c r="R822" s="281"/>
      <c r="S822" s="281"/>
      <c r="T822" s="281"/>
      <c r="U822" s="281"/>
      <c r="V822" s="281"/>
      <c r="W822" s="281"/>
      <c r="X822" s="281"/>
      <c r="Y822" s="281"/>
      <c r="Z822" s="281"/>
      <c r="AA822" s="281"/>
      <c r="AB822" s="281"/>
      <c r="AC822" s="281"/>
      <c r="AD822" s="281"/>
      <c r="AE822" s="281"/>
      <c r="AF822" s="281"/>
      <c r="AG822" s="281"/>
      <c r="AH822" s="281"/>
      <c r="AI822" s="281"/>
    </row>
    <row r="823" ht="12.75" customHeight="1">
      <c r="A823" s="281"/>
      <c r="B823" s="281"/>
      <c r="C823" s="281"/>
      <c r="D823" s="281"/>
      <c r="E823" s="281"/>
      <c r="F823" s="281"/>
      <c r="G823" s="281"/>
      <c r="H823" s="281"/>
      <c r="I823" s="281"/>
      <c r="J823" s="281"/>
      <c r="K823" s="281"/>
      <c r="L823" s="281"/>
      <c r="M823" s="281"/>
      <c r="N823" s="281"/>
      <c r="O823" s="281"/>
      <c r="P823" s="281"/>
      <c r="Q823" s="281"/>
      <c r="R823" s="281"/>
      <c r="S823" s="281"/>
      <c r="T823" s="281"/>
      <c r="U823" s="281"/>
      <c r="V823" s="281"/>
      <c r="W823" s="281"/>
      <c r="X823" s="281"/>
      <c r="Y823" s="281"/>
      <c r="Z823" s="281"/>
      <c r="AA823" s="281"/>
      <c r="AB823" s="281"/>
      <c r="AC823" s="281"/>
      <c r="AD823" s="281"/>
      <c r="AE823" s="281"/>
      <c r="AF823" s="281"/>
      <c r="AG823" s="281"/>
      <c r="AH823" s="281"/>
      <c r="AI823" s="281"/>
    </row>
    <row r="824" ht="12.75" customHeight="1">
      <c r="A824" s="281"/>
      <c r="B824" s="281"/>
      <c r="C824" s="281"/>
      <c r="D824" s="281"/>
      <c r="E824" s="281"/>
      <c r="F824" s="281"/>
      <c r="G824" s="281"/>
      <c r="H824" s="281"/>
      <c r="I824" s="281"/>
      <c r="J824" s="281"/>
      <c r="K824" s="281"/>
      <c r="L824" s="281"/>
      <c r="M824" s="281"/>
      <c r="N824" s="281"/>
      <c r="O824" s="281"/>
      <c r="P824" s="281"/>
      <c r="Q824" s="281"/>
      <c r="R824" s="281"/>
      <c r="S824" s="281"/>
      <c r="T824" s="281"/>
      <c r="U824" s="281"/>
      <c r="V824" s="281"/>
      <c r="W824" s="281"/>
      <c r="X824" s="281"/>
      <c r="Y824" s="281"/>
      <c r="Z824" s="281"/>
      <c r="AA824" s="281"/>
      <c r="AB824" s="281"/>
      <c r="AC824" s="281"/>
      <c r="AD824" s="281"/>
      <c r="AE824" s="281"/>
      <c r="AF824" s="281"/>
      <c r="AG824" s="281"/>
      <c r="AH824" s="281"/>
      <c r="AI824" s="281"/>
    </row>
    <row r="825" ht="12.75" customHeight="1">
      <c r="A825" s="281"/>
      <c r="B825" s="281"/>
      <c r="C825" s="281"/>
      <c r="D825" s="281"/>
      <c r="E825" s="281"/>
      <c r="F825" s="281"/>
      <c r="G825" s="281"/>
      <c r="H825" s="281"/>
      <c r="I825" s="281"/>
      <c r="J825" s="281"/>
      <c r="K825" s="281"/>
      <c r="L825" s="281"/>
      <c r="M825" s="281"/>
      <c r="N825" s="281"/>
      <c r="O825" s="281"/>
      <c r="P825" s="281"/>
      <c r="Q825" s="281"/>
      <c r="R825" s="281"/>
      <c r="S825" s="281"/>
      <c r="T825" s="281"/>
      <c r="U825" s="281"/>
      <c r="V825" s="281"/>
      <c r="W825" s="281"/>
      <c r="X825" s="281"/>
      <c r="Y825" s="281"/>
      <c r="Z825" s="281"/>
      <c r="AA825" s="281"/>
      <c r="AB825" s="281"/>
      <c r="AC825" s="281"/>
      <c r="AD825" s="281"/>
      <c r="AE825" s="281"/>
      <c r="AF825" s="281"/>
      <c r="AG825" s="281"/>
      <c r="AH825" s="281"/>
      <c r="AI825" s="281"/>
    </row>
    <row r="826" ht="12.75" customHeight="1">
      <c r="A826" s="281"/>
      <c r="B826" s="281"/>
      <c r="C826" s="281"/>
      <c r="D826" s="281"/>
      <c r="E826" s="281"/>
      <c r="F826" s="281"/>
      <c r="G826" s="281"/>
      <c r="H826" s="281"/>
      <c r="I826" s="281"/>
      <c r="J826" s="281"/>
      <c r="K826" s="281"/>
      <c r="L826" s="281"/>
      <c r="M826" s="281"/>
      <c r="N826" s="281"/>
      <c r="O826" s="281"/>
      <c r="P826" s="281"/>
      <c r="Q826" s="281"/>
      <c r="R826" s="281"/>
      <c r="S826" s="281"/>
      <c r="T826" s="281"/>
      <c r="U826" s="281"/>
      <c r="V826" s="281"/>
      <c r="W826" s="281"/>
      <c r="X826" s="281"/>
      <c r="Y826" s="281"/>
      <c r="Z826" s="281"/>
      <c r="AA826" s="281"/>
      <c r="AB826" s="281"/>
      <c r="AC826" s="281"/>
      <c r="AD826" s="281"/>
      <c r="AE826" s="281"/>
      <c r="AF826" s="281"/>
      <c r="AG826" s="281"/>
      <c r="AH826" s="281"/>
      <c r="AI826" s="281"/>
    </row>
    <row r="827" ht="12.75" customHeight="1">
      <c r="A827" s="281"/>
      <c r="B827" s="281"/>
      <c r="C827" s="281"/>
      <c r="D827" s="281"/>
      <c r="E827" s="281"/>
      <c r="F827" s="281"/>
      <c r="G827" s="281"/>
      <c r="H827" s="281"/>
      <c r="I827" s="281"/>
      <c r="J827" s="281"/>
      <c r="K827" s="281"/>
      <c r="L827" s="281"/>
      <c r="M827" s="281"/>
      <c r="N827" s="281"/>
      <c r="O827" s="281"/>
      <c r="P827" s="281"/>
      <c r="Q827" s="281"/>
      <c r="R827" s="281"/>
      <c r="S827" s="281"/>
      <c r="T827" s="281"/>
      <c r="U827" s="281"/>
      <c r="V827" s="281"/>
      <c r="W827" s="281"/>
      <c r="X827" s="281"/>
      <c r="Y827" s="281"/>
      <c r="Z827" s="281"/>
      <c r="AA827" s="281"/>
      <c r="AB827" s="281"/>
      <c r="AC827" s="281"/>
      <c r="AD827" s="281"/>
      <c r="AE827" s="281"/>
      <c r="AF827" s="281"/>
      <c r="AG827" s="281"/>
      <c r="AH827" s="281"/>
      <c r="AI827" s="281"/>
    </row>
    <row r="828" ht="12.75" customHeight="1">
      <c r="A828" s="281"/>
      <c r="B828" s="281"/>
      <c r="C828" s="281"/>
      <c r="D828" s="281"/>
      <c r="E828" s="281"/>
      <c r="F828" s="281"/>
      <c r="G828" s="281"/>
      <c r="H828" s="281"/>
      <c r="I828" s="281"/>
      <c r="J828" s="281"/>
      <c r="K828" s="281"/>
      <c r="L828" s="281"/>
      <c r="M828" s="281"/>
      <c r="N828" s="281"/>
      <c r="O828" s="281"/>
      <c r="P828" s="281"/>
      <c r="Q828" s="281"/>
      <c r="R828" s="281"/>
      <c r="S828" s="281"/>
      <c r="T828" s="281"/>
      <c r="U828" s="281"/>
      <c r="V828" s="281"/>
      <c r="W828" s="281"/>
      <c r="X828" s="281"/>
      <c r="Y828" s="281"/>
      <c r="Z828" s="281"/>
      <c r="AA828" s="281"/>
      <c r="AB828" s="281"/>
      <c r="AC828" s="281"/>
      <c r="AD828" s="281"/>
      <c r="AE828" s="281"/>
      <c r="AF828" s="281"/>
      <c r="AG828" s="281"/>
      <c r="AH828" s="281"/>
      <c r="AI828" s="281"/>
    </row>
    <row r="829" ht="12.75" customHeight="1">
      <c r="A829" s="281"/>
      <c r="B829" s="281"/>
      <c r="C829" s="281"/>
      <c r="D829" s="281"/>
      <c r="E829" s="281"/>
      <c r="F829" s="281"/>
      <c r="G829" s="281"/>
      <c r="H829" s="281"/>
      <c r="I829" s="281"/>
      <c r="J829" s="281"/>
      <c r="K829" s="281"/>
      <c r="L829" s="281"/>
      <c r="M829" s="281"/>
      <c r="N829" s="281"/>
      <c r="O829" s="281"/>
      <c r="P829" s="281"/>
      <c r="Q829" s="281"/>
      <c r="R829" s="281"/>
      <c r="S829" s="281"/>
      <c r="T829" s="281"/>
      <c r="U829" s="281"/>
      <c r="V829" s="281"/>
      <c r="W829" s="281"/>
      <c r="X829" s="281"/>
      <c r="Y829" s="281"/>
      <c r="Z829" s="281"/>
      <c r="AA829" s="281"/>
      <c r="AB829" s="281"/>
      <c r="AC829" s="281"/>
      <c r="AD829" s="281"/>
      <c r="AE829" s="281"/>
      <c r="AF829" s="281"/>
      <c r="AG829" s="281"/>
      <c r="AH829" s="281"/>
      <c r="AI829" s="281"/>
    </row>
    <row r="830" ht="12.75" customHeight="1">
      <c r="A830" s="281"/>
      <c r="B830" s="281"/>
      <c r="C830" s="281"/>
      <c r="D830" s="281"/>
      <c r="E830" s="281"/>
      <c r="F830" s="281"/>
      <c r="G830" s="281"/>
      <c r="H830" s="281"/>
      <c r="I830" s="281"/>
      <c r="J830" s="281"/>
      <c r="K830" s="281"/>
      <c r="L830" s="281"/>
      <c r="M830" s="281"/>
      <c r="N830" s="281"/>
      <c r="O830" s="281"/>
      <c r="P830" s="281"/>
      <c r="Q830" s="281"/>
      <c r="R830" s="281"/>
      <c r="S830" s="281"/>
      <c r="T830" s="281"/>
      <c r="U830" s="281"/>
      <c r="V830" s="281"/>
      <c r="W830" s="281"/>
      <c r="X830" s="281"/>
      <c r="Y830" s="281"/>
      <c r="Z830" s="281"/>
      <c r="AA830" s="281"/>
      <c r="AB830" s="281"/>
      <c r="AC830" s="281"/>
      <c r="AD830" s="281"/>
      <c r="AE830" s="281"/>
      <c r="AF830" s="281"/>
      <c r="AG830" s="281"/>
      <c r="AH830" s="281"/>
      <c r="AI830" s="281"/>
    </row>
    <row r="831" ht="12.75" customHeight="1">
      <c r="A831" s="281"/>
      <c r="B831" s="281"/>
      <c r="C831" s="281"/>
      <c r="D831" s="281"/>
      <c r="E831" s="281"/>
      <c r="F831" s="281"/>
      <c r="G831" s="281"/>
      <c r="H831" s="281"/>
      <c r="I831" s="281"/>
      <c r="J831" s="281"/>
      <c r="K831" s="281"/>
      <c r="L831" s="281"/>
      <c r="M831" s="281"/>
      <c r="N831" s="281"/>
      <c r="O831" s="281"/>
      <c r="P831" s="281"/>
      <c r="Q831" s="281"/>
      <c r="R831" s="281"/>
      <c r="S831" s="281"/>
      <c r="T831" s="281"/>
      <c r="U831" s="281"/>
      <c r="V831" s="281"/>
      <c r="W831" s="281"/>
      <c r="X831" s="281"/>
      <c r="Y831" s="281"/>
      <c r="Z831" s="281"/>
      <c r="AA831" s="281"/>
      <c r="AB831" s="281"/>
      <c r="AC831" s="281"/>
      <c r="AD831" s="281"/>
      <c r="AE831" s="281"/>
      <c r="AF831" s="281"/>
      <c r="AG831" s="281"/>
      <c r="AH831" s="281"/>
      <c r="AI831" s="281"/>
    </row>
    <row r="832" ht="12.75" customHeight="1">
      <c r="A832" s="281"/>
      <c r="B832" s="281"/>
      <c r="C832" s="281"/>
      <c r="D832" s="281"/>
      <c r="E832" s="281"/>
      <c r="F832" s="281"/>
      <c r="G832" s="281"/>
      <c r="H832" s="281"/>
      <c r="I832" s="281"/>
      <c r="J832" s="281"/>
      <c r="K832" s="281"/>
      <c r="L832" s="281"/>
      <c r="M832" s="281"/>
      <c r="N832" s="281"/>
      <c r="O832" s="281"/>
      <c r="P832" s="281"/>
      <c r="Q832" s="281"/>
      <c r="R832" s="281"/>
      <c r="S832" s="281"/>
      <c r="T832" s="281"/>
      <c r="U832" s="281"/>
      <c r="V832" s="281"/>
      <c r="W832" s="281"/>
      <c r="X832" s="281"/>
      <c r="Y832" s="281"/>
      <c r="Z832" s="281"/>
      <c r="AA832" s="281"/>
      <c r="AB832" s="281"/>
      <c r="AC832" s="281"/>
      <c r="AD832" s="281"/>
      <c r="AE832" s="281"/>
      <c r="AF832" s="281"/>
      <c r="AG832" s="281"/>
      <c r="AH832" s="281"/>
      <c r="AI832" s="281"/>
    </row>
    <row r="833" ht="12.75" customHeight="1">
      <c r="A833" s="281"/>
      <c r="B833" s="281"/>
      <c r="C833" s="281"/>
      <c r="D833" s="281"/>
      <c r="E833" s="281"/>
      <c r="F833" s="281"/>
      <c r="G833" s="281"/>
      <c r="H833" s="281"/>
      <c r="I833" s="281"/>
      <c r="J833" s="281"/>
      <c r="K833" s="281"/>
      <c r="L833" s="281"/>
      <c r="M833" s="281"/>
      <c r="N833" s="281"/>
      <c r="O833" s="281"/>
      <c r="P833" s="281"/>
      <c r="Q833" s="281"/>
      <c r="R833" s="281"/>
      <c r="S833" s="281"/>
      <c r="T833" s="281"/>
      <c r="U833" s="281"/>
      <c r="V833" s="281"/>
      <c r="W833" s="281"/>
      <c r="X833" s="281"/>
      <c r="Y833" s="281"/>
      <c r="Z833" s="281"/>
      <c r="AA833" s="281"/>
      <c r="AB833" s="281"/>
      <c r="AC833" s="281"/>
      <c r="AD833" s="281"/>
      <c r="AE833" s="281"/>
      <c r="AF833" s="281"/>
      <c r="AG833" s="281"/>
      <c r="AH833" s="281"/>
      <c r="AI833" s="281"/>
    </row>
    <row r="834" ht="12.75" customHeight="1">
      <c r="A834" s="281"/>
      <c r="B834" s="281"/>
      <c r="C834" s="281"/>
      <c r="D834" s="281"/>
      <c r="E834" s="281"/>
      <c r="F834" s="281"/>
      <c r="G834" s="281"/>
      <c r="H834" s="281"/>
      <c r="I834" s="281"/>
      <c r="J834" s="281"/>
      <c r="K834" s="281"/>
      <c r="L834" s="281"/>
      <c r="M834" s="281"/>
      <c r="N834" s="281"/>
      <c r="O834" s="281"/>
      <c r="P834" s="281"/>
      <c r="Q834" s="281"/>
      <c r="R834" s="281"/>
      <c r="S834" s="281"/>
      <c r="T834" s="281"/>
      <c r="U834" s="281"/>
      <c r="V834" s="281"/>
      <c r="W834" s="281"/>
      <c r="X834" s="281"/>
      <c r="Y834" s="281"/>
      <c r="Z834" s="281"/>
      <c r="AA834" s="281"/>
      <c r="AB834" s="281"/>
      <c r="AC834" s="281"/>
      <c r="AD834" s="281"/>
      <c r="AE834" s="281"/>
      <c r="AF834" s="281"/>
      <c r="AG834" s="281"/>
      <c r="AH834" s="281"/>
      <c r="AI834" s="281"/>
    </row>
    <row r="835" ht="12.75" customHeight="1">
      <c r="A835" s="281"/>
      <c r="B835" s="281"/>
      <c r="C835" s="281"/>
      <c r="D835" s="281"/>
      <c r="E835" s="281"/>
      <c r="F835" s="281"/>
      <c r="G835" s="281"/>
      <c r="H835" s="281"/>
      <c r="I835" s="281"/>
      <c r="J835" s="281"/>
      <c r="K835" s="281"/>
      <c r="L835" s="281"/>
      <c r="M835" s="281"/>
      <c r="N835" s="281"/>
      <c r="O835" s="281"/>
      <c r="P835" s="281"/>
      <c r="Q835" s="281"/>
      <c r="R835" s="281"/>
      <c r="S835" s="281"/>
      <c r="T835" s="281"/>
      <c r="U835" s="281"/>
      <c r="V835" s="281"/>
      <c r="W835" s="281"/>
      <c r="X835" s="281"/>
      <c r="Y835" s="281"/>
      <c r="Z835" s="281"/>
      <c r="AA835" s="281"/>
      <c r="AB835" s="281"/>
      <c r="AC835" s="281"/>
      <c r="AD835" s="281"/>
      <c r="AE835" s="281"/>
      <c r="AF835" s="281"/>
      <c r="AG835" s="281"/>
      <c r="AH835" s="281"/>
      <c r="AI835" s="281"/>
    </row>
    <row r="836" ht="12.75" customHeight="1">
      <c r="A836" s="281"/>
      <c r="B836" s="281"/>
      <c r="C836" s="281"/>
      <c r="D836" s="281"/>
      <c r="E836" s="281"/>
      <c r="F836" s="281"/>
      <c r="G836" s="281"/>
      <c r="H836" s="281"/>
      <c r="I836" s="281"/>
      <c r="J836" s="281"/>
      <c r="K836" s="281"/>
      <c r="L836" s="281"/>
      <c r="M836" s="281"/>
      <c r="N836" s="281"/>
      <c r="O836" s="281"/>
      <c r="P836" s="281"/>
      <c r="Q836" s="281"/>
      <c r="R836" s="281"/>
      <c r="S836" s="281"/>
      <c r="T836" s="281"/>
      <c r="U836" s="281"/>
      <c r="V836" s="281"/>
      <c r="W836" s="281"/>
      <c r="X836" s="281"/>
      <c r="Y836" s="281"/>
      <c r="Z836" s="281"/>
      <c r="AA836" s="281"/>
      <c r="AB836" s="281"/>
      <c r="AC836" s="281"/>
      <c r="AD836" s="281"/>
      <c r="AE836" s="281"/>
      <c r="AF836" s="281"/>
      <c r="AG836" s="281"/>
      <c r="AH836" s="281"/>
      <c r="AI836" s="281"/>
    </row>
    <row r="837" ht="12.75" customHeight="1">
      <c r="A837" s="281"/>
      <c r="B837" s="281"/>
      <c r="C837" s="281"/>
      <c r="D837" s="281"/>
      <c r="E837" s="281"/>
      <c r="F837" s="281"/>
      <c r="G837" s="281"/>
      <c r="H837" s="281"/>
      <c r="I837" s="281"/>
      <c r="J837" s="281"/>
      <c r="K837" s="281"/>
      <c r="L837" s="281"/>
      <c r="M837" s="281"/>
      <c r="N837" s="281"/>
      <c r="O837" s="281"/>
      <c r="P837" s="281"/>
      <c r="Q837" s="281"/>
      <c r="R837" s="281"/>
      <c r="S837" s="281"/>
      <c r="T837" s="281"/>
      <c r="U837" s="281"/>
      <c r="V837" s="281"/>
      <c r="W837" s="281"/>
      <c r="X837" s="281"/>
      <c r="Y837" s="281"/>
      <c r="Z837" s="281"/>
      <c r="AA837" s="281"/>
      <c r="AB837" s="281"/>
      <c r="AC837" s="281"/>
      <c r="AD837" s="281"/>
      <c r="AE837" s="281"/>
      <c r="AF837" s="281"/>
      <c r="AG837" s="281"/>
      <c r="AH837" s="281"/>
      <c r="AI837" s="281"/>
    </row>
    <row r="838" ht="12.75" customHeight="1">
      <c r="A838" s="281"/>
      <c r="B838" s="281"/>
      <c r="C838" s="281"/>
      <c r="D838" s="281"/>
      <c r="E838" s="281"/>
      <c r="F838" s="281"/>
      <c r="G838" s="281"/>
      <c r="H838" s="281"/>
      <c r="I838" s="281"/>
      <c r="J838" s="281"/>
      <c r="K838" s="281"/>
      <c r="L838" s="281"/>
      <c r="M838" s="281"/>
      <c r="N838" s="281"/>
      <c r="O838" s="281"/>
      <c r="P838" s="281"/>
      <c r="Q838" s="281"/>
      <c r="R838" s="281"/>
      <c r="S838" s="281"/>
      <c r="T838" s="281"/>
      <c r="U838" s="281"/>
      <c r="V838" s="281"/>
      <c r="W838" s="281"/>
      <c r="X838" s="281"/>
      <c r="Y838" s="281"/>
      <c r="Z838" s="281"/>
      <c r="AA838" s="281"/>
      <c r="AB838" s="281"/>
      <c r="AC838" s="281"/>
      <c r="AD838" s="281"/>
      <c r="AE838" s="281"/>
      <c r="AF838" s="281"/>
      <c r="AG838" s="281"/>
      <c r="AH838" s="281"/>
      <c r="AI838" s="281"/>
    </row>
    <row r="839" ht="12.75" customHeight="1">
      <c r="A839" s="281"/>
      <c r="B839" s="281"/>
      <c r="C839" s="281"/>
      <c r="D839" s="281"/>
      <c r="E839" s="281"/>
      <c r="F839" s="281"/>
      <c r="G839" s="281"/>
      <c r="H839" s="281"/>
      <c r="I839" s="281"/>
      <c r="J839" s="281"/>
      <c r="K839" s="281"/>
      <c r="L839" s="281"/>
      <c r="M839" s="281"/>
      <c r="N839" s="281"/>
      <c r="O839" s="281"/>
      <c r="P839" s="281"/>
      <c r="Q839" s="281"/>
      <c r="R839" s="281"/>
      <c r="S839" s="281"/>
      <c r="T839" s="281"/>
      <c r="U839" s="281"/>
      <c r="V839" s="281"/>
      <c r="W839" s="281"/>
      <c r="X839" s="281"/>
      <c r="Y839" s="281"/>
      <c r="Z839" s="281"/>
      <c r="AA839" s="281"/>
      <c r="AB839" s="281"/>
      <c r="AC839" s="281"/>
      <c r="AD839" s="281"/>
      <c r="AE839" s="281"/>
      <c r="AF839" s="281"/>
      <c r="AG839" s="281"/>
      <c r="AH839" s="281"/>
      <c r="AI839" s="281"/>
    </row>
    <row r="840" ht="12.75" customHeight="1">
      <c r="A840" s="281"/>
      <c r="B840" s="281"/>
      <c r="C840" s="281"/>
      <c r="D840" s="281"/>
      <c r="E840" s="281"/>
      <c r="F840" s="281"/>
      <c r="G840" s="281"/>
      <c r="H840" s="281"/>
      <c r="I840" s="281"/>
      <c r="J840" s="281"/>
      <c r="K840" s="281"/>
      <c r="L840" s="281"/>
      <c r="M840" s="281"/>
      <c r="N840" s="281"/>
      <c r="O840" s="281"/>
      <c r="P840" s="281"/>
      <c r="Q840" s="281"/>
      <c r="R840" s="281"/>
      <c r="S840" s="281"/>
      <c r="T840" s="281"/>
      <c r="U840" s="281"/>
      <c r="V840" s="281"/>
      <c r="W840" s="281"/>
      <c r="X840" s="281"/>
      <c r="Y840" s="281"/>
      <c r="Z840" s="281"/>
      <c r="AA840" s="281"/>
      <c r="AB840" s="281"/>
      <c r="AC840" s="281"/>
      <c r="AD840" s="281"/>
      <c r="AE840" s="281"/>
      <c r="AF840" s="281"/>
      <c r="AG840" s="281"/>
      <c r="AH840" s="281"/>
      <c r="AI840" s="281"/>
    </row>
    <row r="841" ht="12.75" customHeight="1">
      <c r="A841" s="281"/>
      <c r="B841" s="281"/>
      <c r="C841" s="281"/>
      <c r="D841" s="281"/>
      <c r="E841" s="281"/>
      <c r="F841" s="281"/>
      <c r="G841" s="281"/>
      <c r="H841" s="281"/>
      <c r="I841" s="281"/>
      <c r="J841" s="281"/>
      <c r="K841" s="281"/>
      <c r="L841" s="281"/>
      <c r="M841" s="281"/>
      <c r="N841" s="281"/>
      <c r="O841" s="281"/>
      <c r="P841" s="281"/>
      <c r="Q841" s="281"/>
      <c r="R841" s="281"/>
      <c r="S841" s="281"/>
      <c r="T841" s="281"/>
      <c r="U841" s="281"/>
      <c r="V841" s="281"/>
      <c r="W841" s="281"/>
      <c r="X841" s="281"/>
      <c r="Y841" s="281"/>
      <c r="Z841" s="281"/>
      <c r="AA841" s="281"/>
      <c r="AB841" s="281"/>
      <c r="AC841" s="281"/>
      <c r="AD841" s="281"/>
      <c r="AE841" s="281"/>
      <c r="AF841" s="281"/>
      <c r="AG841" s="281"/>
      <c r="AH841" s="281"/>
      <c r="AI841" s="281"/>
    </row>
    <row r="842" ht="12.75" customHeight="1">
      <c r="A842" s="281"/>
      <c r="B842" s="281"/>
      <c r="C842" s="281"/>
      <c r="D842" s="281"/>
      <c r="E842" s="281"/>
      <c r="F842" s="281"/>
      <c r="G842" s="281"/>
      <c r="H842" s="281"/>
      <c r="I842" s="281"/>
      <c r="J842" s="281"/>
      <c r="K842" s="281"/>
      <c r="L842" s="281"/>
      <c r="M842" s="281"/>
      <c r="N842" s="281"/>
      <c r="O842" s="281"/>
      <c r="P842" s="281"/>
      <c r="Q842" s="281"/>
      <c r="R842" s="281"/>
      <c r="S842" s="281"/>
      <c r="T842" s="281"/>
      <c r="U842" s="281"/>
      <c r="V842" s="281"/>
      <c r="W842" s="281"/>
      <c r="X842" s="281"/>
      <c r="Y842" s="281"/>
      <c r="Z842" s="281"/>
      <c r="AA842" s="281"/>
      <c r="AB842" s="281"/>
      <c r="AC842" s="281"/>
      <c r="AD842" s="281"/>
      <c r="AE842" s="281"/>
      <c r="AF842" s="281"/>
      <c r="AG842" s="281"/>
      <c r="AH842" s="281"/>
      <c r="AI842" s="281"/>
    </row>
    <row r="843" ht="12.75" customHeight="1">
      <c r="A843" s="281"/>
      <c r="B843" s="281"/>
      <c r="C843" s="281"/>
      <c r="D843" s="281"/>
      <c r="E843" s="281"/>
      <c r="F843" s="281"/>
      <c r="G843" s="281"/>
      <c r="H843" s="281"/>
      <c r="I843" s="281"/>
      <c r="J843" s="281"/>
      <c r="K843" s="281"/>
      <c r="L843" s="281"/>
      <c r="M843" s="281"/>
      <c r="N843" s="281"/>
      <c r="O843" s="281"/>
      <c r="P843" s="281"/>
      <c r="Q843" s="281"/>
      <c r="R843" s="281"/>
      <c r="S843" s="281"/>
      <c r="T843" s="281"/>
      <c r="U843" s="281"/>
      <c r="V843" s="281"/>
      <c r="W843" s="281"/>
      <c r="X843" s="281"/>
      <c r="Y843" s="281"/>
      <c r="Z843" s="281"/>
      <c r="AA843" s="281"/>
      <c r="AB843" s="281"/>
      <c r="AC843" s="281"/>
      <c r="AD843" s="281"/>
      <c r="AE843" s="281"/>
      <c r="AF843" s="281"/>
      <c r="AG843" s="281"/>
      <c r="AH843" s="281"/>
      <c r="AI843" s="281"/>
    </row>
    <row r="844" ht="12.75" customHeight="1">
      <c r="A844" s="281"/>
      <c r="B844" s="281"/>
      <c r="C844" s="281"/>
      <c r="D844" s="281"/>
      <c r="E844" s="281"/>
      <c r="F844" s="281"/>
      <c r="G844" s="281"/>
      <c r="H844" s="281"/>
      <c r="I844" s="281"/>
      <c r="J844" s="281"/>
      <c r="K844" s="281"/>
      <c r="L844" s="281"/>
      <c r="M844" s="281"/>
      <c r="N844" s="281"/>
      <c r="O844" s="281"/>
      <c r="P844" s="281"/>
      <c r="Q844" s="281"/>
      <c r="R844" s="281"/>
      <c r="S844" s="281"/>
      <c r="T844" s="281"/>
      <c r="U844" s="281"/>
      <c r="V844" s="281"/>
      <c r="W844" s="281"/>
      <c r="X844" s="281"/>
      <c r="Y844" s="281"/>
      <c r="Z844" s="281"/>
      <c r="AA844" s="281"/>
      <c r="AB844" s="281"/>
      <c r="AC844" s="281"/>
      <c r="AD844" s="281"/>
      <c r="AE844" s="281"/>
      <c r="AF844" s="281"/>
      <c r="AG844" s="281"/>
      <c r="AH844" s="281"/>
      <c r="AI844" s="281"/>
    </row>
    <row r="845" ht="12.75" customHeight="1">
      <c r="A845" s="281"/>
      <c r="B845" s="281"/>
      <c r="C845" s="281"/>
      <c r="D845" s="281"/>
      <c r="E845" s="281"/>
      <c r="F845" s="281"/>
      <c r="G845" s="281"/>
      <c r="H845" s="281"/>
      <c r="I845" s="281"/>
      <c r="J845" s="281"/>
      <c r="K845" s="281"/>
      <c r="L845" s="281"/>
      <c r="M845" s="281"/>
      <c r="N845" s="281"/>
      <c r="O845" s="281"/>
      <c r="P845" s="281"/>
      <c r="Q845" s="281"/>
      <c r="R845" s="281"/>
      <c r="S845" s="281"/>
      <c r="T845" s="281"/>
      <c r="U845" s="281"/>
      <c r="V845" s="281"/>
      <c r="W845" s="281"/>
      <c r="X845" s="281"/>
      <c r="Y845" s="281"/>
      <c r="Z845" s="281"/>
      <c r="AA845" s="281"/>
      <c r="AB845" s="281"/>
      <c r="AC845" s="281"/>
      <c r="AD845" s="281"/>
      <c r="AE845" s="281"/>
      <c r="AF845" s="281"/>
      <c r="AG845" s="281"/>
      <c r="AH845" s="281"/>
      <c r="AI845" s="281"/>
    </row>
    <row r="846" ht="12.75" customHeight="1">
      <c r="A846" s="281"/>
      <c r="B846" s="281"/>
      <c r="C846" s="281"/>
      <c r="D846" s="281"/>
      <c r="E846" s="281"/>
      <c r="F846" s="281"/>
      <c r="G846" s="281"/>
      <c r="H846" s="281"/>
      <c r="I846" s="281"/>
      <c r="J846" s="281"/>
      <c r="K846" s="281"/>
      <c r="L846" s="281"/>
      <c r="M846" s="281"/>
      <c r="N846" s="281"/>
      <c r="O846" s="281"/>
      <c r="P846" s="281"/>
      <c r="Q846" s="281"/>
      <c r="R846" s="281"/>
      <c r="S846" s="281"/>
      <c r="T846" s="281"/>
      <c r="U846" s="281"/>
      <c r="V846" s="281"/>
      <c r="W846" s="281"/>
      <c r="X846" s="281"/>
      <c r="Y846" s="281"/>
      <c r="Z846" s="281"/>
      <c r="AA846" s="281"/>
      <c r="AB846" s="281"/>
      <c r="AC846" s="281"/>
      <c r="AD846" s="281"/>
      <c r="AE846" s="281"/>
      <c r="AF846" s="281"/>
      <c r="AG846" s="281"/>
      <c r="AH846" s="281"/>
      <c r="AI846" s="281"/>
    </row>
    <row r="847" ht="12.75" customHeight="1">
      <c r="A847" s="281"/>
      <c r="B847" s="281"/>
      <c r="C847" s="281"/>
      <c r="D847" s="281"/>
      <c r="E847" s="281"/>
      <c r="F847" s="281"/>
      <c r="G847" s="281"/>
      <c r="H847" s="281"/>
      <c r="I847" s="281"/>
      <c r="J847" s="281"/>
      <c r="K847" s="281"/>
      <c r="L847" s="281"/>
      <c r="M847" s="281"/>
      <c r="N847" s="281"/>
      <c r="O847" s="281"/>
      <c r="P847" s="281"/>
      <c r="Q847" s="281"/>
      <c r="R847" s="281"/>
      <c r="S847" s="281"/>
      <c r="T847" s="281"/>
      <c r="U847" s="281"/>
      <c r="V847" s="281"/>
      <c r="W847" s="281"/>
      <c r="X847" s="281"/>
      <c r="Y847" s="281"/>
      <c r="Z847" s="281"/>
      <c r="AA847" s="281"/>
      <c r="AB847" s="281"/>
      <c r="AC847" s="281"/>
      <c r="AD847" s="281"/>
      <c r="AE847" s="281"/>
      <c r="AF847" s="281"/>
      <c r="AG847" s="281"/>
      <c r="AH847" s="281"/>
      <c r="AI847" s="281"/>
    </row>
    <row r="848" ht="12.75" customHeight="1">
      <c r="A848" s="281"/>
      <c r="B848" s="281"/>
      <c r="C848" s="281"/>
      <c r="D848" s="281"/>
      <c r="E848" s="281"/>
      <c r="F848" s="281"/>
      <c r="G848" s="281"/>
      <c r="H848" s="281"/>
      <c r="I848" s="281"/>
      <c r="J848" s="281"/>
      <c r="K848" s="281"/>
      <c r="L848" s="281"/>
      <c r="M848" s="281"/>
      <c r="N848" s="281"/>
      <c r="O848" s="281"/>
      <c r="P848" s="281"/>
      <c r="Q848" s="281"/>
      <c r="R848" s="281"/>
      <c r="S848" s="281"/>
      <c r="T848" s="281"/>
      <c r="U848" s="281"/>
      <c r="V848" s="281"/>
      <c r="W848" s="281"/>
      <c r="X848" s="281"/>
      <c r="Y848" s="281"/>
      <c r="Z848" s="281"/>
      <c r="AA848" s="281"/>
      <c r="AB848" s="281"/>
      <c r="AC848" s="281"/>
      <c r="AD848" s="281"/>
      <c r="AE848" s="281"/>
      <c r="AF848" s="281"/>
      <c r="AG848" s="281"/>
      <c r="AH848" s="281"/>
      <c r="AI848" s="281"/>
    </row>
    <row r="849" ht="12.75" customHeight="1">
      <c r="A849" s="281"/>
      <c r="B849" s="281"/>
      <c r="C849" s="281"/>
      <c r="D849" s="281"/>
      <c r="E849" s="281"/>
      <c r="F849" s="281"/>
      <c r="G849" s="281"/>
      <c r="H849" s="281"/>
      <c r="I849" s="281"/>
      <c r="J849" s="281"/>
      <c r="K849" s="281"/>
      <c r="L849" s="281"/>
      <c r="M849" s="281"/>
      <c r="N849" s="281"/>
      <c r="O849" s="281"/>
      <c r="P849" s="281"/>
      <c r="Q849" s="281"/>
      <c r="R849" s="281"/>
      <c r="S849" s="281"/>
      <c r="T849" s="281"/>
      <c r="U849" s="281"/>
      <c r="V849" s="281"/>
      <c r="W849" s="281"/>
      <c r="X849" s="281"/>
      <c r="Y849" s="281"/>
      <c r="Z849" s="281"/>
      <c r="AA849" s="281"/>
      <c r="AB849" s="281"/>
      <c r="AC849" s="281"/>
      <c r="AD849" s="281"/>
      <c r="AE849" s="281"/>
      <c r="AF849" s="281"/>
      <c r="AG849" s="281"/>
      <c r="AH849" s="281"/>
      <c r="AI849" s="281"/>
    </row>
    <row r="850" ht="12.75" customHeight="1">
      <c r="A850" s="281"/>
      <c r="B850" s="281"/>
      <c r="C850" s="281"/>
      <c r="D850" s="281"/>
      <c r="E850" s="281"/>
      <c r="F850" s="281"/>
      <c r="G850" s="281"/>
      <c r="H850" s="281"/>
      <c r="I850" s="281"/>
      <c r="J850" s="281"/>
      <c r="K850" s="281"/>
      <c r="L850" s="281"/>
      <c r="M850" s="281"/>
      <c r="N850" s="281"/>
      <c r="O850" s="281"/>
      <c r="P850" s="281"/>
      <c r="Q850" s="281"/>
      <c r="R850" s="281"/>
      <c r="S850" s="281"/>
      <c r="T850" s="281"/>
      <c r="U850" s="281"/>
      <c r="V850" s="281"/>
      <c r="W850" s="281"/>
      <c r="X850" s="281"/>
      <c r="Y850" s="281"/>
      <c r="Z850" s="281"/>
      <c r="AA850" s="281"/>
      <c r="AB850" s="281"/>
      <c r="AC850" s="281"/>
      <c r="AD850" s="281"/>
      <c r="AE850" s="281"/>
      <c r="AF850" s="281"/>
      <c r="AG850" s="281"/>
      <c r="AH850" s="281"/>
      <c r="AI850" s="281"/>
    </row>
    <row r="851" ht="12.75" customHeight="1">
      <c r="A851" s="281"/>
      <c r="B851" s="281"/>
      <c r="C851" s="281"/>
      <c r="D851" s="281"/>
      <c r="E851" s="281"/>
      <c r="F851" s="281"/>
      <c r="G851" s="281"/>
      <c r="H851" s="281"/>
      <c r="I851" s="281"/>
      <c r="J851" s="281"/>
      <c r="K851" s="281"/>
      <c r="L851" s="281"/>
      <c r="M851" s="281"/>
      <c r="N851" s="281"/>
      <c r="O851" s="281"/>
      <c r="P851" s="281"/>
      <c r="Q851" s="281"/>
      <c r="R851" s="281"/>
      <c r="S851" s="281"/>
      <c r="T851" s="281"/>
      <c r="U851" s="281"/>
      <c r="V851" s="281"/>
      <c r="W851" s="281"/>
      <c r="X851" s="281"/>
      <c r="Y851" s="281"/>
      <c r="Z851" s="281"/>
      <c r="AA851" s="281"/>
      <c r="AB851" s="281"/>
      <c r="AC851" s="281"/>
      <c r="AD851" s="281"/>
      <c r="AE851" s="281"/>
      <c r="AF851" s="281"/>
      <c r="AG851" s="281"/>
      <c r="AH851" s="281"/>
      <c r="AI851" s="281"/>
    </row>
    <row r="852" ht="12.75" customHeight="1">
      <c r="A852" s="281"/>
      <c r="B852" s="281"/>
      <c r="C852" s="281"/>
      <c r="D852" s="281"/>
      <c r="E852" s="281"/>
      <c r="F852" s="281"/>
      <c r="G852" s="281"/>
      <c r="H852" s="281"/>
      <c r="I852" s="281"/>
      <c r="J852" s="281"/>
      <c r="K852" s="281"/>
      <c r="L852" s="281"/>
      <c r="M852" s="281"/>
      <c r="N852" s="281"/>
      <c r="O852" s="281"/>
      <c r="P852" s="281"/>
      <c r="Q852" s="281"/>
      <c r="R852" s="281"/>
      <c r="S852" s="281"/>
      <c r="T852" s="281"/>
      <c r="U852" s="281"/>
      <c r="V852" s="281"/>
      <c r="W852" s="281"/>
      <c r="X852" s="281"/>
      <c r="Y852" s="281"/>
      <c r="Z852" s="281"/>
      <c r="AA852" s="281"/>
      <c r="AB852" s="281"/>
      <c r="AC852" s="281"/>
      <c r="AD852" s="281"/>
      <c r="AE852" s="281"/>
      <c r="AF852" s="281"/>
      <c r="AG852" s="281"/>
      <c r="AH852" s="281"/>
      <c r="AI852" s="281"/>
    </row>
    <row r="853" ht="12.75" customHeight="1">
      <c r="A853" s="281"/>
      <c r="B853" s="281"/>
      <c r="C853" s="281"/>
      <c r="D853" s="281"/>
      <c r="E853" s="281"/>
      <c r="F853" s="281"/>
      <c r="G853" s="281"/>
      <c r="H853" s="281"/>
      <c r="I853" s="281"/>
      <c r="J853" s="281"/>
      <c r="K853" s="281"/>
      <c r="L853" s="281"/>
      <c r="M853" s="281"/>
      <c r="N853" s="281"/>
      <c r="O853" s="281"/>
      <c r="P853" s="281"/>
      <c r="Q853" s="281"/>
      <c r="R853" s="281"/>
      <c r="S853" s="281"/>
      <c r="T853" s="281"/>
      <c r="U853" s="281"/>
      <c r="V853" s="281"/>
      <c r="W853" s="281"/>
      <c r="X853" s="281"/>
      <c r="Y853" s="281"/>
      <c r="Z853" s="281"/>
      <c r="AA853" s="281"/>
      <c r="AB853" s="281"/>
      <c r="AC853" s="281"/>
      <c r="AD853" s="281"/>
      <c r="AE853" s="281"/>
      <c r="AF853" s="281"/>
      <c r="AG853" s="281"/>
      <c r="AH853" s="281"/>
      <c r="AI853" s="281"/>
    </row>
    <row r="854" ht="12.75" customHeight="1">
      <c r="A854" s="281"/>
      <c r="B854" s="281"/>
      <c r="C854" s="281"/>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c r="AA854" s="281"/>
      <c r="AB854" s="281"/>
      <c r="AC854" s="281"/>
      <c r="AD854" s="281"/>
      <c r="AE854" s="281"/>
      <c r="AF854" s="281"/>
      <c r="AG854" s="281"/>
      <c r="AH854" s="281"/>
      <c r="AI854" s="281"/>
    </row>
    <row r="855" ht="12.75" customHeight="1">
      <c r="A855" s="281"/>
      <c r="B855" s="281"/>
      <c r="C855" s="281"/>
      <c r="D855" s="281"/>
      <c r="E855" s="281"/>
      <c r="F855" s="281"/>
      <c r="G855" s="281"/>
      <c r="H855" s="281"/>
      <c r="I855" s="281"/>
      <c r="J855" s="281"/>
      <c r="K855" s="281"/>
      <c r="L855" s="281"/>
      <c r="M855" s="281"/>
      <c r="N855" s="281"/>
      <c r="O855" s="281"/>
      <c r="P855" s="281"/>
      <c r="Q855" s="281"/>
      <c r="R855" s="281"/>
      <c r="S855" s="281"/>
      <c r="T855" s="281"/>
      <c r="U855" s="281"/>
      <c r="V855" s="281"/>
      <c r="W855" s="281"/>
      <c r="X855" s="281"/>
      <c r="Y855" s="281"/>
      <c r="Z855" s="281"/>
      <c r="AA855" s="281"/>
      <c r="AB855" s="281"/>
      <c r="AC855" s="281"/>
      <c r="AD855" s="281"/>
      <c r="AE855" s="281"/>
      <c r="AF855" s="281"/>
      <c r="AG855" s="281"/>
      <c r="AH855" s="281"/>
      <c r="AI855" s="281"/>
    </row>
    <row r="856" ht="12.75" customHeight="1">
      <c r="A856" s="281"/>
      <c r="B856" s="281"/>
      <c r="C856" s="281"/>
      <c r="D856" s="281"/>
      <c r="E856" s="281"/>
      <c r="F856" s="281"/>
      <c r="G856" s="281"/>
      <c r="H856" s="281"/>
      <c r="I856" s="281"/>
      <c r="J856" s="281"/>
      <c r="K856" s="281"/>
      <c r="L856" s="281"/>
      <c r="M856" s="281"/>
      <c r="N856" s="281"/>
      <c r="O856" s="281"/>
      <c r="P856" s="281"/>
      <c r="Q856" s="281"/>
      <c r="R856" s="281"/>
      <c r="S856" s="281"/>
      <c r="T856" s="281"/>
      <c r="U856" s="281"/>
      <c r="V856" s="281"/>
      <c r="W856" s="281"/>
      <c r="X856" s="281"/>
      <c r="Y856" s="281"/>
      <c r="Z856" s="281"/>
      <c r="AA856" s="281"/>
      <c r="AB856" s="281"/>
      <c r="AC856" s="281"/>
      <c r="AD856" s="281"/>
      <c r="AE856" s="281"/>
      <c r="AF856" s="281"/>
      <c r="AG856" s="281"/>
      <c r="AH856" s="281"/>
      <c r="AI856" s="281"/>
    </row>
    <row r="857" ht="12.75" customHeight="1">
      <c r="A857" s="281"/>
      <c r="B857" s="281"/>
      <c r="C857" s="281"/>
      <c r="D857" s="281"/>
      <c r="E857" s="281"/>
      <c r="F857" s="281"/>
      <c r="G857" s="281"/>
      <c r="H857" s="281"/>
      <c r="I857" s="281"/>
      <c r="J857" s="281"/>
      <c r="K857" s="281"/>
      <c r="L857" s="281"/>
      <c r="M857" s="281"/>
      <c r="N857" s="281"/>
      <c r="O857" s="281"/>
      <c r="P857" s="281"/>
      <c r="Q857" s="281"/>
      <c r="R857" s="281"/>
      <c r="S857" s="281"/>
      <c r="T857" s="281"/>
      <c r="U857" s="281"/>
      <c r="V857" s="281"/>
      <c r="W857" s="281"/>
      <c r="X857" s="281"/>
      <c r="Y857" s="281"/>
      <c r="Z857" s="281"/>
      <c r="AA857" s="281"/>
      <c r="AB857" s="281"/>
      <c r="AC857" s="281"/>
      <c r="AD857" s="281"/>
      <c r="AE857" s="281"/>
      <c r="AF857" s="281"/>
      <c r="AG857" s="281"/>
      <c r="AH857" s="281"/>
      <c r="AI857" s="281"/>
    </row>
    <row r="858" ht="12.75" customHeight="1">
      <c r="A858" s="281"/>
      <c r="B858" s="281"/>
      <c r="C858" s="281"/>
      <c r="D858" s="281"/>
      <c r="E858" s="281"/>
      <c r="F858" s="281"/>
      <c r="G858" s="281"/>
      <c r="H858" s="281"/>
      <c r="I858" s="281"/>
      <c r="J858" s="281"/>
      <c r="K858" s="281"/>
      <c r="L858" s="281"/>
      <c r="M858" s="281"/>
      <c r="N858" s="281"/>
      <c r="O858" s="281"/>
      <c r="P858" s="281"/>
      <c r="Q858" s="281"/>
      <c r="R858" s="281"/>
      <c r="S858" s="281"/>
      <c r="T858" s="281"/>
      <c r="U858" s="281"/>
      <c r="V858" s="281"/>
      <c r="W858" s="281"/>
      <c r="X858" s="281"/>
      <c r="Y858" s="281"/>
      <c r="Z858" s="281"/>
      <c r="AA858" s="281"/>
      <c r="AB858" s="281"/>
      <c r="AC858" s="281"/>
      <c r="AD858" s="281"/>
      <c r="AE858" s="281"/>
      <c r="AF858" s="281"/>
      <c r="AG858" s="281"/>
      <c r="AH858" s="281"/>
      <c r="AI858" s="281"/>
    </row>
    <row r="859" ht="12.75" customHeight="1">
      <c r="A859" s="281"/>
      <c r="B859" s="281"/>
      <c r="C859" s="281"/>
      <c r="D859" s="281"/>
      <c r="E859" s="281"/>
      <c r="F859" s="281"/>
      <c r="G859" s="281"/>
      <c r="H859" s="281"/>
      <c r="I859" s="281"/>
      <c r="J859" s="281"/>
      <c r="K859" s="281"/>
      <c r="L859" s="281"/>
      <c r="M859" s="281"/>
      <c r="N859" s="281"/>
      <c r="O859" s="281"/>
      <c r="P859" s="281"/>
      <c r="Q859" s="281"/>
      <c r="R859" s="281"/>
      <c r="S859" s="281"/>
      <c r="T859" s="281"/>
      <c r="U859" s="281"/>
      <c r="V859" s="281"/>
      <c r="W859" s="281"/>
      <c r="X859" s="281"/>
      <c r="Y859" s="281"/>
      <c r="Z859" s="281"/>
      <c r="AA859" s="281"/>
      <c r="AB859" s="281"/>
      <c r="AC859" s="281"/>
      <c r="AD859" s="281"/>
      <c r="AE859" s="281"/>
      <c r="AF859" s="281"/>
      <c r="AG859" s="281"/>
      <c r="AH859" s="281"/>
      <c r="AI859" s="281"/>
    </row>
    <row r="860" ht="12.75" customHeight="1">
      <c r="A860" s="281"/>
      <c r="B860" s="281"/>
      <c r="C860" s="281"/>
      <c r="D860" s="281"/>
      <c r="E860" s="281"/>
      <c r="F860" s="281"/>
      <c r="G860" s="281"/>
      <c r="H860" s="281"/>
      <c r="I860" s="281"/>
      <c r="J860" s="281"/>
      <c r="K860" s="281"/>
      <c r="L860" s="281"/>
      <c r="M860" s="281"/>
      <c r="N860" s="281"/>
      <c r="O860" s="281"/>
      <c r="P860" s="281"/>
      <c r="Q860" s="281"/>
      <c r="R860" s="281"/>
      <c r="S860" s="281"/>
      <c r="T860" s="281"/>
      <c r="U860" s="281"/>
      <c r="V860" s="281"/>
      <c r="W860" s="281"/>
      <c r="X860" s="281"/>
      <c r="Y860" s="281"/>
      <c r="Z860" s="281"/>
      <c r="AA860" s="281"/>
      <c r="AB860" s="281"/>
      <c r="AC860" s="281"/>
      <c r="AD860" s="281"/>
      <c r="AE860" s="281"/>
      <c r="AF860" s="281"/>
      <c r="AG860" s="281"/>
      <c r="AH860" s="281"/>
      <c r="AI860" s="281"/>
    </row>
    <row r="861" ht="12.75" customHeight="1">
      <c r="A861" s="281"/>
      <c r="B861" s="281"/>
      <c r="C861" s="281"/>
      <c r="D861" s="281"/>
      <c r="E861" s="281"/>
      <c r="F861" s="281"/>
      <c r="G861" s="281"/>
      <c r="H861" s="281"/>
      <c r="I861" s="281"/>
      <c r="J861" s="281"/>
      <c r="K861" s="281"/>
      <c r="L861" s="281"/>
      <c r="M861" s="281"/>
      <c r="N861" s="281"/>
      <c r="O861" s="281"/>
      <c r="P861" s="281"/>
      <c r="Q861" s="281"/>
      <c r="R861" s="281"/>
      <c r="S861" s="281"/>
      <c r="T861" s="281"/>
      <c r="U861" s="281"/>
      <c r="V861" s="281"/>
      <c r="W861" s="281"/>
      <c r="X861" s="281"/>
      <c r="Y861" s="281"/>
      <c r="Z861" s="281"/>
      <c r="AA861" s="281"/>
      <c r="AB861" s="281"/>
      <c r="AC861" s="281"/>
      <c r="AD861" s="281"/>
      <c r="AE861" s="281"/>
      <c r="AF861" s="281"/>
      <c r="AG861" s="281"/>
      <c r="AH861" s="281"/>
      <c r="AI861" s="281"/>
    </row>
    <row r="862" ht="12.75" customHeight="1">
      <c r="A862" s="281"/>
      <c r="B862" s="281"/>
      <c r="C862" s="281"/>
      <c r="D862" s="281"/>
      <c r="E862" s="281"/>
      <c r="F862" s="281"/>
      <c r="G862" s="281"/>
      <c r="H862" s="281"/>
      <c r="I862" s="281"/>
      <c r="J862" s="281"/>
      <c r="K862" s="281"/>
      <c r="L862" s="281"/>
      <c r="M862" s="281"/>
      <c r="N862" s="281"/>
      <c r="O862" s="281"/>
      <c r="P862" s="281"/>
      <c r="Q862" s="281"/>
      <c r="R862" s="281"/>
      <c r="S862" s="281"/>
      <c r="T862" s="281"/>
      <c r="U862" s="281"/>
      <c r="V862" s="281"/>
      <c r="W862" s="281"/>
      <c r="X862" s="281"/>
      <c r="Y862" s="281"/>
      <c r="Z862" s="281"/>
      <c r="AA862" s="281"/>
      <c r="AB862" s="281"/>
      <c r="AC862" s="281"/>
      <c r="AD862" s="281"/>
      <c r="AE862" s="281"/>
      <c r="AF862" s="281"/>
      <c r="AG862" s="281"/>
      <c r="AH862" s="281"/>
      <c r="AI862" s="281"/>
    </row>
    <row r="863" ht="12.75" customHeight="1">
      <c r="A863" s="281"/>
      <c r="B863" s="281"/>
      <c r="C863" s="281"/>
      <c r="D863" s="281"/>
      <c r="E863" s="281"/>
      <c r="F863" s="281"/>
      <c r="G863" s="281"/>
      <c r="H863" s="281"/>
      <c r="I863" s="281"/>
      <c r="J863" s="281"/>
      <c r="K863" s="281"/>
      <c r="L863" s="281"/>
      <c r="M863" s="281"/>
      <c r="N863" s="281"/>
      <c r="O863" s="281"/>
      <c r="P863" s="281"/>
      <c r="Q863" s="281"/>
      <c r="R863" s="281"/>
      <c r="S863" s="281"/>
      <c r="T863" s="281"/>
      <c r="U863" s="281"/>
      <c r="V863" s="281"/>
      <c r="W863" s="281"/>
      <c r="X863" s="281"/>
      <c r="Y863" s="281"/>
      <c r="Z863" s="281"/>
      <c r="AA863" s="281"/>
      <c r="AB863" s="281"/>
      <c r="AC863" s="281"/>
      <c r="AD863" s="281"/>
      <c r="AE863" s="281"/>
      <c r="AF863" s="281"/>
      <c r="AG863" s="281"/>
      <c r="AH863" s="281"/>
      <c r="AI863" s="281"/>
    </row>
    <row r="864" ht="12.75" customHeight="1">
      <c r="A864" s="281"/>
      <c r="B864" s="281"/>
      <c r="C864" s="281"/>
      <c r="D864" s="281"/>
      <c r="E864" s="281"/>
      <c r="F864" s="281"/>
      <c r="G864" s="281"/>
      <c r="H864" s="281"/>
      <c r="I864" s="281"/>
      <c r="J864" s="281"/>
      <c r="K864" s="281"/>
      <c r="L864" s="281"/>
      <c r="M864" s="281"/>
      <c r="N864" s="281"/>
      <c r="O864" s="281"/>
      <c r="P864" s="281"/>
      <c r="Q864" s="281"/>
      <c r="R864" s="281"/>
      <c r="S864" s="281"/>
      <c r="T864" s="281"/>
      <c r="U864" s="281"/>
      <c r="V864" s="281"/>
      <c r="W864" s="281"/>
      <c r="X864" s="281"/>
      <c r="Y864" s="281"/>
      <c r="Z864" s="281"/>
      <c r="AA864" s="281"/>
      <c r="AB864" s="281"/>
      <c r="AC864" s="281"/>
      <c r="AD864" s="281"/>
      <c r="AE864" s="281"/>
      <c r="AF864" s="281"/>
      <c r="AG864" s="281"/>
      <c r="AH864" s="281"/>
      <c r="AI864" s="281"/>
    </row>
    <row r="865" ht="12.75" customHeight="1">
      <c r="A865" s="281"/>
      <c r="B865" s="281"/>
      <c r="C865" s="281"/>
      <c r="D865" s="281"/>
      <c r="E865" s="281"/>
      <c r="F865" s="281"/>
      <c r="G865" s="281"/>
      <c r="H865" s="281"/>
      <c r="I865" s="281"/>
      <c r="J865" s="281"/>
      <c r="K865" s="281"/>
      <c r="L865" s="281"/>
      <c r="M865" s="281"/>
      <c r="N865" s="281"/>
      <c r="O865" s="281"/>
      <c r="P865" s="281"/>
      <c r="Q865" s="281"/>
      <c r="R865" s="281"/>
      <c r="S865" s="281"/>
      <c r="T865" s="281"/>
      <c r="U865" s="281"/>
      <c r="V865" s="281"/>
      <c r="W865" s="281"/>
      <c r="X865" s="281"/>
      <c r="Y865" s="281"/>
      <c r="Z865" s="281"/>
      <c r="AA865" s="281"/>
      <c r="AB865" s="281"/>
      <c r="AC865" s="281"/>
      <c r="AD865" s="281"/>
      <c r="AE865" s="281"/>
      <c r="AF865" s="281"/>
      <c r="AG865" s="281"/>
      <c r="AH865" s="281"/>
      <c r="AI865" s="281"/>
    </row>
    <row r="866" ht="12.75" customHeight="1">
      <c r="A866" s="281"/>
      <c r="B866" s="281"/>
      <c r="C866" s="281"/>
      <c r="D866" s="281"/>
      <c r="E866" s="281"/>
      <c r="F866" s="281"/>
      <c r="G866" s="281"/>
      <c r="H866" s="281"/>
      <c r="I866" s="281"/>
      <c r="J866" s="281"/>
      <c r="K866" s="281"/>
      <c r="L866" s="281"/>
      <c r="M866" s="281"/>
      <c r="N866" s="281"/>
      <c r="O866" s="281"/>
      <c r="P866" s="281"/>
      <c r="Q866" s="281"/>
      <c r="R866" s="281"/>
      <c r="S866" s="281"/>
      <c r="T866" s="281"/>
      <c r="U866" s="281"/>
      <c r="V866" s="281"/>
      <c r="W866" s="281"/>
      <c r="X866" s="281"/>
      <c r="Y866" s="281"/>
      <c r="Z866" s="281"/>
      <c r="AA866" s="281"/>
      <c r="AB866" s="281"/>
      <c r="AC866" s="281"/>
      <c r="AD866" s="281"/>
      <c r="AE866" s="281"/>
      <c r="AF866" s="281"/>
      <c r="AG866" s="281"/>
      <c r="AH866" s="281"/>
      <c r="AI866" s="281"/>
    </row>
    <row r="867" ht="12.75" customHeight="1">
      <c r="A867" s="281"/>
      <c r="B867" s="281"/>
      <c r="C867" s="281"/>
      <c r="D867" s="281"/>
      <c r="E867" s="281"/>
      <c r="F867" s="281"/>
      <c r="G867" s="281"/>
      <c r="H867" s="281"/>
      <c r="I867" s="281"/>
      <c r="J867" s="281"/>
      <c r="K867" s="281"/>
      <c r="L867" s="281"/>
      <c r="M867" s="281"/>
      <c r="N867" s="281"/>
      <c r="O867" s="281"/>
      <c r="P867" s="281"/>
      <c r="Q867" s="281"/>
      <c r="R867" s="281"/>
      <c r="S867" s="281"/>
      <c r="T867" s="281"/>
      <c r="U867" s="281"/>
      <c r="V867" s="281"/>
      <c r="W867" s="281"/>
      <c r="X867" s="281"/>
      <c r="Y867" s="281"/>
      <c r="Z867" s="281"/>
      <c r="AA867" s="281"/>
      <c r="AB867" s="281"/>
      <c r="AC867" s="281"/>
      <c r="AD867" s="281"/>
      <c r="AE867" s="281"/>
      <c r="AF867" s="281"/>
      <c r="AG867" s="281"/>
      <c r="AH867" s="281"/>
      <c r="AI867" s="281"/>
    </row>
    <row r="868" ht="12.75" customHeight="1">
      <c r="A868" s="281"/>
      <c r="B868" s="281"/>
      <c r="C868" s="281"/>
      <c r="D868" s="281"/>
      <c r="E868" s="281"/>
      <c r="F868" s="281"/>
      <c r="G868" s="281"/>
      <c r="H868" s="281"/>
      <c r="I868" s="281"/>
      <c r="J868" s="281"/>
      <c r="K868" s="281"/>
      <c r="L868" s="281"/>
      <c r="M868" s="281"/>
      <c r="N868" s="281"/>
      <c r="O868" s="281"/>
      <c r="P868" s="281"/>
      <c r="Q868" s="281"/>
      <c r="R868" s="281"/>
      <c r="S868" s="281"/>
      <c r="T868" s="281"/>
      <c r="U868" s="281"/>
      <c r="V868" s="281"/>
      <c r="W868" s="281"/>
      <c r="X868" s="281"/>
      <c r="Y868" s="281"/>
      <c r="Z868" s="281"/>
      <c r="AA868" s="281"/>
      <c r="AB868" s="281"/>
      <c r="AC868" s="281"/>
      <c r="AD868" s="281"/>
      <c r="AE868" s="281"/>
      <c r="AF868" s="281"/>
      <c r="AG868" s="281"/>
      <c r="AH868" s="281"/>
      <c r="AI868" s="281"/>
    </row>
    <row r="869" ht="12.75" customHeight="1">
      <c r="A869" s="281"/>
      <c r="B869" s="281"/>
      <c r="C869" s="281"/>
      <c r="D869" s="281"/>
      <c r="E869" s="281"/>
      <c r="F869" s="281"/>
      <c r="G869" s="281"/>
      <c r="H869" s="281"/>
      <c r="I869" s="281"/>
      <c r="J869" s="281"/>
      <c r="K869" s="281"/>
      <c r="L869" s="281"/>
      <c r="M869" s="281"/>
      <c r="N869" s="281"/>
      <c r="O869" s="281"/>
      <c r="P869" s="281"/>
      <c r="Q869" s="281"/>
      <c r="R869" s="281"/>
      <c r="S869" s="281"/>
      <c r="T869" s="281"/>
      <c r="U869" s="281"/>
      <c r="V869" s="281"/>
      <c r="W869" s="281"/>
      <c r="X869" s="281"/>
      <c r="Y869" s="281"/>
      <c r="Z869" s="281"/>
      <c r="AA869" s="281"/>
      <c r="AB869" s="281"/>
      <c r="AC869" s="281"/>
      <c r="AD869" s="281"/>
      <c r="AE869" s="281"/>
      <c r="AF869" s="281"/>
      <c r="AG869" s="281"/>
      <c r="AH869" s="281"/>
      <c r="AI869" s="281"/>
    </row>
    <row r="870" ht="12.75" customHeight="1">
      <c r="A870" s="281"/>
      <c r="B870" s="281"/>
      <c r="C870" s="281"/>
      <c r="D870" s="281"/>
      <c r="E870" s="281"/>
      <c r="F870" s="281"/>
      <c r="G870" s="281"/>
      <c r="H870" s="281"/>
      <c r="I870" s="281"/>
      <c r="J870" s="281"/>
      <c r="K870" s="281"/>
      <c r="L870" s="281"/>
      <c r="M870" s="281"/>
      <c r="N870" s="281"/>
      <c r="O870" s="281"/>
      <c r="P870" s="281"/>
      <c r="Q870" s="281"/>
      <c r="R870" s="281"/>
      <c r="S870" s="281"/>
      <c r="T870" s="281"/>
      <c r="U870" s="281"/>
      <c r="V870" s="281"/>
      <c r="W870" s="281"/>
      <c r="X870" s="281"/>
      <c r="Y870" s="281"/>
      <c r="Z870" s="281"/>
      <c r="AA870" s="281"/>
      <c r="AB870" s="281"/>
      <c r="AC870" s="281"/>
      <c r="AD870" s="281"/>
      <c r="AE870" s="281"/>
      <c r="AF870" s="281"/>
      <c r="AG870" s="281"/>
      <c r="AH870" s="281"/>
      <c r="AI870" s="281"/>
    </row>
    <row r="871" ht="12.75" customHeight="1">
      <c r="A871" s="281"/>
      <c r="B871" s="281"/>
      <c r="C871" s="281"/>
      <c r="D871" s="281"/>
      <c r="E871" s="281"/>
      <c r="F871" s="281"/>
      <c r="G871" s="281"/>
      <c r="H871" s="281"/>
      <c r="I871" s="281"/>
      <c r="J871" s="281"/>
      <c r="K871" s="281"/>
      <c r="L871" s="281"/>
      <c r="M871" s="281"/>
      <c r="N871" s="281"/>
      <c r="O871" s="281"/>
      <c r="P871" s="281"/>
      <c r="Q871" s="281"/>
      <c r="R871" s="281"/>
      <c r="S871" s="281"/>
      <c r="T871" s="281"/>
      <c r="U871" s="281"/>
      <c r="V871" s="281"/>
      <c r="W871" s="281"/>
      <c r="X871" s="281"/>
      <c r="Y871" s="281"/>
      <c r="Z871" s="281"/>
      <c r="AA871" s="281"/>
      <c r="AB871" s="281"/>
      <c r="AC871" s="281"/>
      <c r="AD871" s="281"/>
      <c r="AE871" s="281"/>
      <c r="AF871" s="281"/>
      <c r="AG871" s="281"/>
      <c r="AH871" s="281"/>
      <c r="AI871" s="281"/>
    </row>
    <row r="872" ht="12.75" customHeight="1">
      <c r="A872" s="281"/>
      <c r="B872" s="281"/>
      <c r="C872" s="281"/>
      <c r="D872" s="281"/>
      <c r="E872" s="281"/>
      <c r="F872" s="281"/>
      <c r="G872" s="281"/>
      <c r="H872" s="281"/>
      <c r="I872" s="281"/>
      <c r="J872" s="281"/>
      <c r="K872" s="281"/>
      <c r="L872" s="281"/>
      <c r="M872" s="281"/>
      <c r="N872" s="281"/>
      <c r="O872" s="281"/>
      <c r="P872" s="281"/>
      <c r="Q872" s="281"/>
      <c r="R872" s="281"/>
      <c r="S872" s="281"/>
      <c r="T872" s="281"/>
      <c r="U872" s="281"/>
      <c r="V872" s="281"/>
      <c r="W872" s="281"/>
      <c r="X872" s="281"/>
      <c r="Y872" s="281"/>
      <c r="Z872" s="281"/>
      <c r="AA872" s="281"/>
      <c r="AB872" s="281"/>
      <c r="AC872" s="281"/>
      <c r="AD872" s="281"/>
      <c r="AE872" s="281"/>
      <c r="AF872" s="281"/>
      <c r="AG872" s="281"/>
      <c r="AH872" s="281"/>
      <c r="AI872" s="281"/>
    </row>
    <row r="873" ht="12.75" customHeight="1">
      <c r="A873" s="281"/>
      <c r="B873" s="281"/>
      <c r="C873" s="281"/>
      <c r="D873" s="281"/>
      <c r="E873" s="281"/>
      <c r="F873" s="281"/>
      <c r="G873" s="281"/>
      <c r="H873" s="281"/>
      <c r="I873" s="281"/>
      <c r="J873" s="281"/>
      <c r="K873" s="281"/>
      <c r="L873" s="281"/>
      <c r="M873" s="281"/>
      <c r="N873" s="281"/>
      <c r="O873" s="281"/>
      <c r="P873" s="281"/>
      <c r="Q873" s="281"/>
      <c r="R873" s="281"/>
      <c r="S873" s="281"/>
      <c r="T873" s="281"/>
      <c r="U873" s="281"/>
      <c r="V873" s="281"/>
      <c r="W873" s="281"/>
      <c r="X873" s="281"/>
      <c r="Y873" s="281"/>
      <c r="Z873" s="281"/>
      <c r="AA873" s="281"/>
      <c r="AB873" s="281"/>
      <c r="AC873" s="281"/>
      <c r="AD873" s="281"/>
      <c r="AE873" s="281"/>
      <c r="AF873" s="281"/>
      <c r="AG873" s="281"/>
      <c r="AH873" s="281"/>
      <c r="AI873" s="281"/>
    </row>
    <row r="874" ht="12.75" customHeight="1">
      <c r="A874" s="281"/>
      <c r="B874" s="281"/>
      <c r="C874" s="281"/>
      <c r="D874" s="281"/>
      <c r="E874" s="281"/>
      <c r="F874" s="281"/>
      <c r="G874" s="281"/>
      <c r="H874" s="281"/>
      <c r="I874" s="281"/>
      <c r="J874" s="281"/>
      <c r="K874" s="281"/>
      <c r="L874" s="281"/>
      <c r="M874" s="281"/>
      <c r="N874" s="281"/>
      <c r="O874" s="281"/>
      <c r="P874" s="281"/>
      <c r="Q874" s="281"/>
      <c r="R874" s="281"/>
      <c r="S874" s="281"/>
      <c r="T874" s="281"/>
      <c r="U874" s="281"/>
      <c r="V874" s="281"/>
      <c r="W874" s="281"/>
      <c r="X874" s="281"/>
      <c r="Y874" s="281"/>
      <c r="Z874" s="281"/>
      <c r="AA874" s="281"/>
      <c r="AB874" s="281"/>
      <c r="AC874" s="281"/>
      <c r="AD874" s="281"/>
      <c r="AE874" s="281"/>
      <c r="AF874" s="281"/>
      <c r="AG874" s="281"/>
      <c r="AH874" s="281"/>
      <c r="AI874" s="281"/>
    </row>
    <row r="875" ht="12.75" customHeight="1">
      <c r="A875" s="281"/>
      <c r="B875" s="281"/>
      <c r="C875" s="281"/>
      <c r="D875" s="281"/>
      <c r="E875" s="281"/>
      <c r="F875" s="281"/>
      <c r="G875" s="281"/>
      <c r="H875" s="281"/>
      <c r="I875" s="281"/>
      <c r="J875" s="281"/>
      <c r="K875" s="281"/>
      <c r="L875" s="281"/>
      <c r="M875" s="281"/>
      <c r="N875" s="281"/>
      <c r="O875" s="281"/>
      <c r="P875" s="281"/>
      <c r="Q875" s="281"/>
      <c r="R875" s="281"/>
      <c r="S875" s="281"/>
      <c r="T875" s="281"/>
      <c r="U875" s="281"/>
      <c r="V875" s="281"/>
      <c r="W875" s="281"/>
      <c r="X875" s="281"/>
      <c r="Y875" s="281"/>
      <c r="Z875" s="281"/>
      <c r="AA875" s="281"/>
      <c r="AB875" s="281"/>
      <c r="AC875" s="281"/>
      <c r="AD875" s="281"/>
      <c r="AE875" s="281"/>
      <c r="AF875" s="281"/>
      <c r="AG875" s="281"/>
      <c r="AH875" s="281"/>
      <c r="AI875" s="281"/>
    </row>
    <row r="876" ht="12.75" customHeight="1">
      <c r="A876" s="281"/>
      <c r="B876" s="281"/>
      <c r="C876" s="281"/>
      <c r="D876" s="281"/>
      <c r="E876" s="281"/>
      <c r="F876" s="281"/>
      <c r="G876" s="281"/>
      <c r="H876" s="281"/>
      <c r="I876" s="281"/>
      <c r="J876" s="281"/>
      <c r="K876" s="281"/>
      <c r="L876" s="281"/>
      <c r="M876" s="281"/>
      <c r="N876" s="281"/>
      <c r="O876" s="281"/>
      <c r="P876" s="281"/>
      <c r="Q876" s="281"/>
      <c r="R876" s="281"/>
      <c r="S876" s="281"/>
      <c r="T876" s="281"/>
      <c r="U876" s="281"/>
      <c r="V876" s="281"/>
      <c r="W876" s="281"/>
      <c r="X876" s="281"/>
      <c r="Y876" s="281"/>
      <c r="Z876" s="281"/>
      <c r="AA876" s="281"/>
      <c r="AB876" s="281"/>
      <c r="AC876" s="281"/>
      <c r="AD876" s="281"/>
      <c r="AE876" s="281"/>
      <c r="AF876" s="281"/>
      <c r="AG876" s="281"/>
      <c r="AH876" s="281"/>
      <c r="AI876" s="281"/>
    </row>
    <row r="877" ht="12.75" customHeight="1">
      <c r="A877" s="281"/>
      <c r="B877" s="281"/>
      <c r="C877" s="281"/>
      <c r="D877" s="281"/>
      <c r="E877" s="281"/>
      <c r="F877" s="281"/>
      <c r="G877" s="281"/>
      <c r="H877" s="281"/>
      <c r="I877" s="281"/>
      <c r="J877" s="281"/>
      <c r="K877" s="281"/>
      <c r="L877" s="281"/>
      <c r="M877" s="281"/>
      <c r="N877" s="281"/>
      <c r="O877" s="281"/>
      <c r="P877" s="281"/>
      <c r="Q877" s="281"/>
      <c r="R877" s="281"/>
      <c r="S877" s="281"/>
      <c r="T877" s="281"/>
      <c r="U877" s="281"/>
      <c r="V877" s="281"/>
      <c r="W877" s="281"/>
      <c r="X877" s="281"/>
      <c r="Y877" s="281"/>
      <c r="Z877" s="281"/>
      <c r="AA877" s="281"/>
      <c r="AB877" s="281"/>
      <c r="AC877" s="281"/>
      <c r="AD877" s="281"/>
      <c r="AE877" s="281"/>
      <c r="AF877" s="281"/>
      <c r="AG877" s="281"/>
      <c r="AH877" s="281"/>
      <c r="AI877" s="281"/>
    </row>
    <row r="878" ht="12.75" customHeight="1">
      <c r="A878" s="281"/>
      <c r="B878" s="281"/>
      <c r="C878" s="281"/>
      <c r="D878" s="281"/>
      <c r="E878" s="281"/>
      <c r="F878" s="281"/>
      <c r="G878" s="281"/>
      <c r="H878" s="281"/>
      <c r="I878" s="281"/>
      <c r="J878" s="281"/>
      <c r="K878" s="281"/>
      <c r="L878" s="281"/>
      <c r="M878" s="281"/>
      <c r="N878" s="281"/>
      <c r="O878" s="281"/>
      <c r="P878" s="281"/>
      <c r="Q878" s="281"/>
      <c r="R878" s="281"/>
      <c r="S878" s="281"/>
      <c r="T878" s="281"/>
      <c r="U878" s="281"/>
      <c r="V878" s="281"/>
      <c r="W878" s="281"/>
      <c r="X878" s="281"/>
      <c r="Y878" s="281"/>
      <c r="Z878" s="281"/>
      <c r="AA878" s="281"/>
      <c r="AB878" s="281"/>
      <c r="AC878" s="281"/>
      <c r="AD878" s="281"/>
      <c r="AE878" s="281"/>
      <c r="AF878" s="281"/>
      <c r="AG878" s="281"/>
      <c r="AH878" s="281"/>
      <c r="AI878" s="281"/>
    </row>
    <row r="879" ht="12.75" customHeight="1">
      <c r="A879" s="281"/>
      <c r="B879" s="281"/>
      <c r="C879" s="281"/>
      <c r="D879" s="281"/>
      <c r="E879" s="281"/>
      <c r="F879" s="281"/>
      <c r="G879" s="281"/>
      <c r="H879" s="281"/>
      <c r="I879" s="281"/>
      <c r="J879" s="281"/>
      <c r="K879" s="281"/>
      <c r="L879" s="281"/>
      <c r="M879" s="281"/>
      <c r="N879" s="281"/>
      <c r="O879" s="281"/>
      <c r="P879" s="281"/>
      <c r="Q879" s="281"/>
      <c r="R879" s="281"/>
      <c r="S879" s="281"/>
      <c r="T879" s="281"/>
      <c r="U879" s="281"/>
      <c r="V879" s="281"/>
      <c r="W879" s="281"/>
      <c r="X879" s="281"/>
      <c r="Y879" s="281"/>
      <c r="Z879" s="281"/>
      <c r="AA879" s="281"/>
      <c r="AB879" s="281"/>
      <c r="AC879" s="281"/>
      <c r="AD879" s="281"/>
      <c r="AE879" s="281"/>
      <c r="AF879" s="281"/>
      <c r="AG879" s="281"/>
      <c r="AH879" s="281"/>
      <c r="AI879" s="281"/>
    </row>
    <row r="880" ht="12.75" customHeight="1">
      <c r="A880" s="281"/>
      <c r="B880" s="281"/>
      <c r="C880" s="281"/>
      <c r="D880" s="281"/>
      <c r="E880" s="281"/>
      <c r="F880" s="281"/>
      <c r="G880" s="281"/>
      <c r="H880" s="281"/>
      <c r="I880" s="281"/>
      <c r="J880" s="281"/>
      <c r="K880" s="281"/>
      <c r="L880" s="281"/>
      <c r="M880" s="281"/>
      <c r="N880" s="281"/>
      <c r="O880" s="281"/>
      <c r="P880" s="281"/>
      <c r="Q880" s="281"/>
      <c r="R880" s="281"/>
      <c r="S880" s="281"/>
      <c r="T880" s="281"/>
      <c r="U880" s="281"/>
      <c r="V880" s="281"/>
      <c r="W880" s="281"/>
      <c r="X880" s="281"/>
      <c r="Y880" s="281"/>
      <c r="Z880" s="281"/>
      <c r="AA880" s="281"/>
      <c r="AB880" s="281"/>
      <c r="AC880" s="281"/>
      <c r="AD880" s="281"/>
      <c r="AE880" s="281"/>
      <c r="AF880" s="281"/>
      <c r="AG880" s="281"/>
      <c r="AH880" s="281"/>
      <c r="AI880" s="281"/>
    </row>
    <row r="881" ht="12.75" customHeight="1">
      <c r="A881" s="281"/>
      <c r="B881" s="281"/>
      <c r="C881" s="281"/>
      <c r="D881" s="281"/>
      <c r="E881" s="281"/>
      <c r="F881" s="281"/>
      <c r="G881" s="281"/>
      <c r="H881" s="281"/>
      <c r="I881" s="281"/>
      <c r="J881" s="281"/>
      <c r="K881" s="281"/>
      <c r="L881" s="281"/>
      <c r="M881" s="281"/>
      <c r="N881" s="281"/>
      <c r="O881" s="281"/>
      <c r="P881" s="281"/>
      <c r="Q881" s="281"/>
      <c r="R881" s="281"/>
      <c r="S881" s="281"/>
      <c r="T881" s="281"/>
      <c r="U881" s="281"/>
      <c r="V881" s="281"/>
      <c r="W881" s="281"/>
      <c r="X881" s="281"/>
      <c r="Y881" s="281"/>
      <c r="Z881" s="281"/>
      <c r="AA881" s="281"/>
      <c r="AB881" s="281"/>
      <c r="AC881" s="281"/>
      <c r="AD881" s="281"/>
      <c r="AE881" s="281"/>
      <c r="AF881" s="281"/>
      <c r="AG881" s="281"/>
      <c r="AH881" s="281"/>
      <c r="AI881" s="281"/>
    </row>
    <row r="882" ht="12.75" customHeight="1">
      <c r="A882" s="281"/>
      <c r="B882" s="281"/>
      <c r="C882" s="281"/>
      <c r="D882" s="281"/>
      <c r="E882" s="281"/>
      <c r="F882" s="281"/>
      <c r="G882" s="281"/>
      <c r="H882" s="281"/>
      <c r="I882" s="281"/>
      <c r="J882" s="281"/>
      <c r="K882" s="281"/>
      <c r="L882" s="281"/>
      <c r="M882" s="281"/>
      <c r="N882" s="281"/>
      <c r="O882" s="281"/>
      <c r="P882" s="281"/>
      <c r="Q882" s="281"/>
      <c r="R882" s="281"/>
      <c r="S882" s="281"/>
      <c r="T882" s="281"/>
      <c r="U882" s="281"/>
      <c r="V882" s="281"/>
      <c r="W882" s="281"/>
      <c r="X882" s="281"/>
      <c r="Y882" s="281"/>
      <c r="Z882" s="281"/>
      <c r="AA882" s="281"/>
      <c r="AB882" s="281"/>
      <c r="AC882" s="281"/>
      <c r="AD882" s="281"/>
      <c r="AE882" s="281"/>
      <c r="AF882" s="281"/>
      <c r="AG882" s="281"/>
      <c r="AH882" s="281"/>
      <c r="AI882" s="281"/>
    </row>
    <row r="883" ht="12.75" customHeight="1">
      <c r="A883" s="281"/>
      <c r="B883" s="281"/>
      <c r="C883" s="281"/>
      <c r="D883" s="281"/>
      <c r="E883" s="281"/>
      <c r="F883" s="281"/>
      <c r="G883" s="281"/>
      <c r="H883" s="281"/>
      <c r="I883" s="281"/>
      <c r="J883" s="281"/>
      <c r="K883" s="281"/>
      <c r="L883" s="281"/>
      <c r="M883" s="281"/>
      <c r="N883" s="281"/>
      <c r="O883" s="281"/>
      <c r="P883" s="281"/>
      <c r="Q883" s="281"/>
      <c r="R883" s="281"/>
      <c r="S883" s="281"/>
      <c r="T883" s="281"/>
      <c r="U883" s="281"/>
      <c r="V883" s="281"/>
      <c r="W883" s="281"/>
      <c r="X883" s="281"/>
      <c r="Y883" s="281"/>
      <c r="Z883" s="281"/>
      <c r="AA883" s="281"/>
      <c r="AB883" s="281"/>
      <c r="AC883" s="281"/>
      <c r="AD883" s="281"/>
      <c r="AE883" s="281"/>
      <c r="AF883" s="281"/>
      <c r="AG883" s="281"/>
      <c r="AH883" s="281"/>
      <c r="AI883" s="281"/>
    </row>
    <row r="884" ht="12.75" customHeight="1">
      <c r="A884" s="281"/>
      <c r="B884" s="281"/>
      <c r="C884" s="281"/>
      <c r="D884" s="281"/>
      <c r="E884" s="281"/>
      <c r="F884" s="281"/>
      <c r="G884" s="281"/>
      <c r="H884" s="281"/>
      <c r="I884" s="281"/>
      <c r="J884" s="281"/>
      <c r="K884" s="281"/>
      <c r="L884" s="281"/>
      <c r="M884" s="281"/>
      <c r="N884" s="281"/>
      <c r="O884" s="281"/>
      <c r="P884" s="281"/>
      <c r="Q884" s="281"/>
      <c r="R884" s="281"/>
      <c r="S884" s="281"/>
      <c r="T884" s="281"/>
      <c r="U884" s="281"/>
      <c r="V884" s="281"/>
      <c r="W884" s="281"/>
      <c r="X884" s="281"/>
      <c r="Y884" s="281"/>
      <c r="Z884" s="281"/>
      <c r="AA884" s="281"/>
      <c r="AB884" s="281"/>
      <c r="AC884" s="281"/>
      <c r="AD884" s="281"/>
      <c r="AE884" s="281"/>
      <c r="AF884" s="281"/>
      <c r="AG884" s="281"/>
      <c r="AH884" s="281"/>
      <c r="AI884" s="281"/>
    </row>
    <row r="885" ht="12.75" customHeight="1">
      <c r="A885" s="281"/>
      <c r="B885" s="281"/>
      <c r="C885" s="281"/>
      <c r="D885" s="281"/>
      <c r="E885" s="281"/>
      <c r="F885" s="281"/>
      <c r="G885" s="281"/>
      <c r="H885" s="281"/>
      <c r="I885" s="281"/>
      <c r="J885" s="281"/>
      <c r="K885" s="281"/>
      <c r="L885" s="281"/>
      <c r="M885" s="281"/>
      <c r="N885" s="281"/>
      <c r="O885" s="281"/>
      <c r="P885" s="281"/>
      <c r="Q885" s="281"/>
      <c r="R885" s="281"/>
      <c r="S885" s="281"/>
      <c r="T885" s="281"/>
      <c r="U885" s="281"/>
      <c r="V885" s="281"/>
      <c r="W885" s="281"/>
      <c r="X885" s="281"/>
      <c r="Y885" s="281"/>
      <c r="Z885" s="281"/>
      <c r="AA885" s="281"/>
      <c r="AB885" s="281"/>
      <c r="AC885" s="281"/>
      <c r="AD885" s="281"/>
      <c r="AE885" s="281"/>
      <c r="AF885" s="281"/>
      <c r="AG885" s="281"/>
      <c r="AH885" s="281"/>
      <c r="AI885" s="281"/>
    </row>
    <row r="886" ht="12.75" customHeight="1">
      <c r="A886" s="281"/>
      <c r="B886" s="281"/>
      <c r="C886" s="281"/>
      <c r="D886" s="281"/>
      <c r="E886" s="281"/>
      <c r="F886" s="281"/>
      <c r="G886" s="281"/>
      <c r="H886" s="281"/>
      <c r="I886" s="281"/>
      <c r="J886" s="281"/>
      <c r="K886" s="281"/>
      <c r="L886" s="281"/>
      <c r="M886" s="281"/>
      <c r="N886" s="281"/>
      <c r="O886" s="281"/>
      <c r="P886" s="281"/>
      <c r="Q886" s="281"/>
      <c r="R886" s="281"/>
      <c r="S886" s="281"/>
      <c r="T886" s="281"/>
      <c r="U886" s="281"/>
      <c r="V886" s="281"/>
      <c r="W886" s="281"/>
      <c r="X886" s="281"/>
      <c r="Y886" s="281"/>
      <c r="Z886" s="281"/>
      <c r="AA886" s="281"/>
      <c r="AB886" s="281"/>
      <c r="AC886" s="281"/>
      <c r="AD886" s="281"/>
      <c r="AE886" s="281"/>
      <c r="AF886" s="281"/>
      <c r="AG886" s="281"/>
      <c r="AH886" s="281"/>
      <c r="AI886" s="281"/>
    </row>
    <row r="887" ht="12.75" customHeight="1">
      <c r="A887" s="281"/>
      <c r="B887" s="281"/>
      <c r="C887" s="281"/>
      <c r="D887" s="281"/>
      <c r="E887" s="281"/>
      <c r="F887" s="281"/>
      <c r="G887" s="281"/>
      <c r="H887" s="281"/>
      <c r="I887" s="281"/>
      <c r="J887" s="281"/>
      <c r="K887" s="281"/>
      <c r="L887" s="281"/>
      <c r="M887" s="281"/>
      <c r="N887" s="281"/>
      <c r="O887" s="281"/>
      <c r="P887" s="281"/>
      <c r="Q887" s="281"/>
      <c r="R887" s="281"/>
      <c r="S887" s="281"/>
      <c r="T887" s="281"/>
      <c r="U887" s="281"/>
      <c r="V887" s="281"/>
      <c r="W887" s="281"/>
      <c r="X887" s="281"/>
      <c r="Y887" s="281"/>
      <c r="Z887" s="281"/>
      <c r="AA887" s="281"/>
      <c r="AB887" s="281"/>
      <c r="AC887" s="281"/>
      <c r="AD887" s="281"/>
      <c r="AE887" s="281"/>
      <c r="AF887" s="281"/>
      <c r="AG887" s="281"/>
      <c r="AH887" s="281"/>
      <c r="AI887" s="281"/>
    </row>
    <row r="888" ht="12.75" customHeight="1">
      <c r="A888" s="281"/>
      <c r="B888" s="281"/>
      <c r="C888" s="281"/>
      <c r="D888" s="281"/>
      <c r="E888" s="281"/>
      <c r="F888" s="281"/>
      <c r="G888" s="281"/>
      <c r="H888" s="281"/>
      <c r="I888" s="281"/>
      <c r="J888" s="281"/>
      <c r="K888" s="281"/>
      <c r="L888" s="281"/>
      <c r="M888" s="281"/>
      <c r="N888" s="281"/>
      <c r="O888" s="281"/>
      <c r="P888" s="281"/>
      <c r="Q888" s="281"/>
      <c r="R888" s="281"/>
      <c r="S888" s="281"/>
      <c r="T888" s="281"/>
      <c r="U888" s="281"/>
      <c r="V888" s="281"/>
      <c r="W888" s="281"/>
      <c r="X888" s="281"/>
      <c r="Y888" s="281"/>
      <c r="Z888" s="281"/>
      <c r="AA888" s="281"/>
      <c r="AB888" s="281"/>
      <c r="AC888" s="281"/>
      <c r="AD888" s="281"/>
      <c r="AE888" s="281"/>
      <c r="AF888" s="281"/>
      <c r="AG888" s="281"/>
      <c r="AH888" s="281"/>
      <c r="AI888" s="281"/>
    </row>
    <row r="889" ht="12.75" customHeight="1">
      <c r="A889" s="281"/>
      <c r="B889" s="281"/>
      <c r="C889" s="281"/>
      <c r="D889" s="281"/>
      <c r="E889" s="281"/>
      <c r="F889" s="281"/>
      <c r="G889" s="281"/>
      <c r="H889" s="281"/>
      <c r="I889" s="281"/>
      <c r="J889" s="281"/>
      <c r="K889" s="281"/>
      <c r="L889" s="281"/>
      <c r="M889" s="281"/>
      <c r="N889" s="281"/>
      <c r="O889" s="281"/>
      <c r="P889" s="281"/>
      <c r="Q889" s="281"/>
      <c r="R889" s="281"/>
      <c r="S889" s="281"/>
      <c r="T889" s="281"/>
      <c r="U889" s="281"/>
      <c r="V889" s="281"/>
      <c r="W889" s="281"/>
      <c r="X889" s="281"/>
      <c r="Y889" s="281"/>
      <c r="Z889" s="281"/>
      <c r="AA889" s="281"/>
      <c r="AB889" s="281"/>
      <c r="AC889" s="281"/>
      <c r="AD889" s="281"/>
      <c r="AE889" s="281"/>
      <c r="AF889" s="281"/>
      <c r="AG889" s="281"/>
      <c r="AH889" s="281"/>
      <c r="AI889" s="281"/>
    </row>
    <row r="890" ht="12.75" customHeight="1">
      <c r="A890" s="281"/>
      <c r="B890" s="281"/>
      <c r="C890" s="281"/>
      <c r="D890" s="281"/>
      <c r="E890" s="281"/>
      <c r="F890" s="281"/>
      <c r="G890" s="281"/>
      <c r="H890" s="281"/>
      <c r="I890" s="281"/>
      <c r="J890" s="281"/>
      <c r="K890" s="281"/>
      <c r="L890" s="281"/>
      <c r="M890" s="281"/>
      <c r="N890" s="281"/>
      <c r="O890" s="281"/>
      <c r="P890" s="281"/>
      <c r="Q890" s="281"/>
      <c r="R890" s="281"/>
      <c r="S890" s="281"/>
      <c r="T890" s="281"/>
      <c r="U890" s="281"/>
      <c r="V890" s="281"/>
      <c r="W890" s="281"/>
      <c r="X890" s="281"/>
      <c r="Y890" s="281"/>
      <c r="Z890" s="281"/>
      <c r="AA890" s="281"/>
      <c r="AB890" s="281"/>
      <c r="AC890" s="281"/>
      <c r="AD890" s="281"/>
      <c r="AE890" s="281"/>
      <c r="AF890" s="281"/>
      <c r="AG890" s="281"/>
      <c r="AH890" s="281"/>
      <c r="AI890" s="281"/>
    </row>
    <row r="891" ht="12.75" customHeight="1">
      <c r="A891" s="281"/>
      <c r="B891" s="281"/>
      <c r="C891" s="281"/>
      <c r="D891" s="281"/>
      <c r="E891" s="281"/>
      <c r="F891" s="281"/>
      <c r="G891" s="281"/>
      <c r="H891" s="281"/>
      <c r="I891" s="281"/>
      <c r="J891" s="281"/>
      <c r="K891" s="281"/>
      <c r="L891" s="281"/>
      <c r="M891" s="281"/>
      <c r="N891" s="281"/>
      <c r="O891" s="281"/>
      <c r="P891" s="281"/>
      <c r="Q891" s="281"/>
      <c r="R891" s="281"/>
      <c r="S891" s="281"/>
      <c r="T891" s="281"/>
      <c r="U891" s="281"/>
      <c r="V891" s="281"/>
      <c r="W891" s="281"/>
      <c r="X891" s="281"/>
      <c r="Y891" s="281"/>
      <c r="Z891" s="281"/>
      <c r="AA891" s="281"/>
      <c r="AB891" s="281"/>
      <c r="AC891" s="281"/>
      <c r="AD891" s="281"/>
      <c r="AE891" s="281"/>
      <c r="AF891" s="281"/>
      <c r="AG891" s="281"/>
      <c r="AH891" s="281"/>
      <c r="AI891" s="281"/>
    </row>
    <row r="892" ht="12.75" customHeight="1">
      <c r="A892" s="281"/>
      <c r="B892" s="281"/>
      <c r="C892" s="281"/>
      <c r="D892" s="281"/>
      <c r="E892" s="281"/>
      <c r="F892" s="281"/>
      <c r="G892" s="281"/>
      <c r="H892" s="281"/>
      <c r="I892" s="281"/>
      <c r="J892" s="281"/>
      <c r="K892" s="281"/>
      <c r="L892" s="281"/>
      <c r="M892" s="281"/>
      <c r="N892" s="281"/>
      <c r="O892" s="281"/>
      <c r="P892" s="281"/>
      <c r="Q892" s="281"/>
      <c r="R892" s="281"/>
      <c r="S892" s="281"/>
      <c r="T892" s="281"/>
      <c r="U892" s="281"/>
      <c r="V892" s="281"/>
      <c r="W892" s="281"/>
      <c r="X892" s="281"/>
      <c r="Y892" s="281"/>
      <c r="Z892" s="281"/>
      <c r="AA892" s="281"/>
      <c r="AB892" s="281"/>
      <c r="AC892" s="281"/>
      <c r="AD892" s="281"/>
      <c r="AE892" s="281"/>
      <c r="AF892" s="281"/>
      <c r="AG892" s="281"/>
      <c r="AH892" s="281"/>
      <c r="AI892" s="281"/>
    </row>
    <row r="893" ht="12.75" customHeight="1">
      <c r="A893" s="281"/>
      <c r="B893" s="281"/>
      <c r="C893" s="281"/>
      <c r="D893" s="281"/>
      <c r="E893" s="281"/>
      <c r="F893" s="281"/>
      <c r="G893" s="281"/>
      <c r="H893" s="281"/>
      <c r="I893" s="281"/>
      <c r="J893" s="281"/>
      <c r="K893" s="281"/>
      <c r="L893" s="281"/>
      <c r="M893" s="281"/>
      <c r="N893" s="281"/>
      <c r="O893" s="281"/>
      <c r="P893" s="281"/>
      <c r="Q893" s="281"/>
      <c r="R893" s="281"/>
      <c r="S893" s="281"/>
      <c r="T893" s="281"/>
      <c r="U893" s="281"/>
      <c r="V893" s="281"/>
      <c r="W893" s="281"/>
      <c r="X893" s="281"/>
      <c r="Y893" s="281"/>
      <c r="Z893" s="281"/>
      <c r="AA893" s="281"/>
      <c r="AB893" s="281"/>
      <c r="AC893" s="281"/>
      <c r="AD893" s="281"/>
      <c r="AE893" s="281"/>
      <c r="AF893" s="281"/>
      <c r="AG893" s="281"/>
      <c r="AH893" s="281"/>
      <c r="AI893" s="281"/>
    </row>
    <row r="894" ht="12.75" customHeight="1">
      <c r="A894" s="281"/>
      <c r="B894" s="281"/>
      <c r="C894" s="281"/>
      <c r="D894" s="281"/>
      <c r="E894" s="281"/>
      <c r="F894" s="281"/>
      <c r="G894" s="281"/>
      <c r="H894" s="281"/>
      <c r="I894" s="281"/>
      <c r="J894" s="281"/>
      <c r="K894" s="281"/>
      <c r="L894" s="281"/>
      <c r="M894" s="281"/>
      <c r="N894" s="281"/>
      <c r="O894" s="281"/>
      <c r="P894" s="281"/>
      <c r="Q894" s="281"/>
      <c r="R894" s="281"/>
      <c r="S894" s="281"/>
      <c r="T894" s="281"/>
      <c r="U894" s="281"/>
      <c r="V894" s="281"/>
      <c r="W894" s="281"/>
      <c r="X894" s="281"/>
      <c r="Y894" s="281"/>
      <c r="Z894" s="281"/>
      <c r="AA894" s="281"/>
      <c r="AB894" s="281"/>
      <c r="AC894" s="281"/>
      <c r="AD894" s="281"/>
      <c r="AE894" s="281"/>
      <c r="AF894" s="281"/>
      <c r="AG894" s="281"/>
      <c r="AH894" s="281"/>
      <c r="AI894" s="281"/>
    </row>
    <row r="895" ht="12.75" customHeight="1">
      <c r="A895" s="281"/>
      <c r="B895" s="281"/>
      <c r="C895" s="281"/>
      <c r="D895" s="281"/>
      <c r="E895" s="281"/>
      <c r="F895" s="281"/>
      <c r="G895" s="281"/>
      <c r="H895" s="281"/>
      <c r="I895" s="281"/>
      <c r="J895" s="281"/>
      <c r="K895" s="281"/>
      <c r="L895" s="281"/>
      <c r="M895" s="281"/>
      <c r="N895" s="281"/>
      <c r="O895" s="281"/>
      <c r="P895" s="281"/>
      <c r="Q895" s="281"/>
      <c r="R895" s="281"/>
      <c r="S895" s="281"/>
      <c r="T895" s="281"/>
      <c r="U895" s="281"/>
      <c r="V895" s="281"/>
      <c r="W895" s="281"/>
      <c r="X895" s="281"/>
      <c r="Y895" s="281"/>
      <c r="Z895" s="281"/>
      <c r="AA895" s="281"/>
      <c r="AB895" s="281"/>
      <c r="AC895" s="281"/>
      <c r="AD895" s="281"/>
      <c r="AE895" s="281"/>
      <c r="AF895" s="281"/>
      <c r="AG895" s="281"/>
      <c r="AH895" s="281"/>
      <c r="AI895" s="281"/>
    </row>
    <row r="896" ht="12.75" customHeight="1">
      <c r="A896" s="281"/>
      <c r="B896" s="281"/>
      <c r="C896" s="281"/>
      <c r="D896" s="281"/>
      <c r="E896" s="281"/>
      <c r="F896" s="281"/>
      <c r="G896" s="281"/>
      <c r="H896" s="281"/>
      <c r="I896" s="281"/>
      <c r="J896" s="281"/>
      <c r="K896" s="281"/>
      <c r="L896" s="281"/>
      <c r="M896" s="281"/>
      <c r="N896" s="281"/>
      <c r="O896" s="281"/>
      <c r="P896" s="281"/>
      <c r="Q896" s="281"/>
      <c r="R896" s="281"/>
      <c r="S896" s="281"/>
      <c r="T896" s="281"/>
      <c r="U896" s="281"/>
      <c r="V896" s="281"/>
      <c r="W896" s="281"/>
      <c r="X896" s="281"/>
      <c r="Y896" s="281"/>
      <c r="Z896" s="281"/>
      <c r="AA896" s="281"/>
      <c r="AB896" s="281"/>
      <c r="AC896" s="281"/>
      <c r="AD896" s="281"/>
      <c r="AE896" s="281"/>
      <c r="AF896" s="281"/>
      <c r="AG896" s="281"/>
      <c r="AH896" s="281"/>
      <c r="AI896" s="281"/>
    </row>
    <row r="897" ht="12.75" customHeight="1">
      <c r="A897" s="281"/>
      <c r="B897" s="281"/>
      <c r="C897" s="281"/>
      <c r="D897" s="281"/>
      <c r="E897" s="281"/>
      <c r="F897" s="281"/>
      <c r="G897" s="281"/>
      <c r="H897" s="281"/>
      <c r="I897" s="281"/>
      <c r="J897" s="281"/>
      <c r="K897" s="281"/>
      <c r="L897" s="281"/>
      <c r="M897" s="281"/>
      <c r="N897" s="281"/>
      <c r="O897" s="281"/>
      <c r="P897" s="281"/>
      <c r="Q897" s="281"/>
      <c r="R897" s="281"/>
      <c r="S897" s="281"/>
      <c r="T897" s="281"/>
      <c r="U897" s="281"/>
      <c r="V897" s="281"/>
      <c r="W897" s="281"/>
      <c r="X897" s="281"/>
      <c r="Y897" s="281"/>
      <c r="Z897" s="281"/>
      <c r="AA897" s="281"/>
      <c r="AB897" s="281"/>
      <c r="AC897" s="281"/>
      <c r="AD897" s="281"/>
      <c r="AE897" s="281"/>
      <c r="AF897" s="281"/>
      <c r="AG897" s="281"/>
      <c r="AH897" s="281"/>
      <c r="AI897" s="281"/>
    </row>
    <row r="898" ht="12.75" customHeight="1">
      <c r="A898" s="281"/>
      <c r="B898" s="281"/>
      <c r="C898" s="281"/>
      <c r="D898" s="281"/>
      <c r="E898" s="281"/>
      <c r="F898" s="281"/>
      <c r="G898" s="281"/>
      <c r="H898" s="281"/>
      <c r="I898" s="281"/>
      <c r="J898" s="281"/>
      <c r="K898" s="281"/>
      <c r="L898" s="281"/>
      <c r="M898" s="281"/>
      <c r="N898" s="281"/>
      <c r="O898" s="281"/>
      <c r="P898" s="281"/>
      <c r="Q898" s="281"/>
      <c r="R898" s="281"/>
      <c r="S898" s="281"/>
      <c r="T898" s="281"/>
      <c r="U898" s="281"/>
      <c r="V898" s="281"/>
      <c r="W898" s="281"/>
      <c r="X898" s="281"/>
      <c r="Y898" s="281"/>
      <c r="Z898" s="281"/>
      <c r="AA898" s="281"/>
      <c r="AB898" s="281"/>
      <c r="AC898" s="281"/>
      <c r="AD898" s="281"/>
      <c r="AE898" s="281"/>
      <c r="AF898" s="281"/>
      <c r="AG898" s="281"/>
      <c r="AH898" s="281"/>
      <c r="AI898" s="281"/>
    </row>
    <row r="899" ht="12.75" customHeight="1">
      <c r="A899" s="281"/>
      <c r="B899" s="281"/>
      <c r="C899" s="281"/>
      <c r="D899" s="281"/>
      <c r="E899" s="281"/>
      <c r="F899" s="281"/>
      <c r="G899" s="281"/>
      <c r="H899" s="281"/>
      <c r="I899" s="281"/>
      <c r="J899" s="281"/>
      <c r="K899" s="281"/>
      <c r="L899" s="281"/>
      <c r="M899" s="281"/>
      <c r="N899" s="281"/>
      <c r="O899" s="281"/>
      <c r="P899" s="281"/>
      <c r="Q899" s="281"/>
      <c r="R899" s="281"/>
      <c r="S899" s="281"/>
      <c r="T899" s="281"/>
      <c r="U899" s="281"/>
      <c r="V899" s="281"/>
      <c r="W899" s="281"/>
      <c r="X899" s="281"/>
      <c r="Y899" s="281"/>
      <c r="Z899" s="281"/>
      <c r="AA899" s="281"/>
      <c r="AB899" s="281"/>
      <c r="AC899" s="281"/>
      <c r="AD899" s="281"/>
      <c r="AE899" s="281"/>
      <c r="AF899" s="281"/>
      <c r="AG899" s="281"/>
      <c r="AH899" s="281"/>
      <c r="AI899" s="281"/>
    </row>
    <row r="900" ht="12.75" customHeight="1">
      <c r="A900" s="281"/>
      <c r="B900" s="281"/>
      <c r="C900" s="281"/>
      <c r="D900" s="281"/>
      <c r="E900" s="281"/>
      <c r="F900" s="281"/>
      <c r="G900" s="281"/>
      <c r="H900" s="281"/>
      <c r="I900" s="281"/>
      <c r="J900" s="281"/>
      <c r="K900" s="281"/>
      <c r="L900" s="281"/>
      <c r="M900" s="281"/>
      <c r="N900" s="281"/>
      <c r="O900" s="281"/>
      <c r="P900" s="281"/>
      <c r="Q900" s="281"/>
      <c r="R900" s="281"/>
      <c r="S900" s="281"/>
      <c r="T900" s="281"/>
      <c r="U900" s="281"/>
      <c r="V900" s="281"/>
      <c r="W900" s="281"/>
      <c r="X900" s="281"/>
      <c r="Y900" s="281"/>
      <c r="Z900" s="281"/>
      <c r="AA900" s="281"/>
      <c r="AB900" s="281"/>
      <c r="AC900" s="281"/>
      <c r="AD900" s="281"/>
      <c r="AE900" s="281"/>
      <c r="AF900" s="281"/>
      <c r="AG900" s="281"/>
      <c r="AH900" s="281"/>
      <c r="AI900" s="281"/>
    </row>
    <row r="901" ht="12.75" customHeight="1">
      <c r="A901" s="281"/>
      <c r="B901" s="281"/>
      <c r="C901" s="281"/>
      <c r="D901" s="281"/>
      <c r="E901" s="281"/>
      <c r="F901" s="281"/>
      <c r="G901" s="281"/>
      <c r="H901" s="281"/>
      <c r="I901" s="281"/>
      <c r="J901" s="281"/>
      <c r="K901" s="281"/>
      <c r="L901" s="281"/>
      <c r="M901" s="281"/>
      <c r="N901" s="281"/>
      <c r="O901" s="281"/>
      <c r="P901" s="281"/>
      <c r="Q901" s="281"/>
      <c r="R901" s="281"/>
      <c r="S901" s="281"/>
      <c r="T901" s="281"/>
      <c r="U901" s="281"/>
      <c r="V901" s="281"/>
      <c r="W901" s="281"/>
      <c r="X901" s="281"/>
      <c r="Y901" s="281"/>
      <c r="Z901" s="281"/>
      <c r="AA901" s="281"/>
      <c r="AB901" s="281"/>
      <c r="AC901" s="281"/>
      <c r="AD901" s="281"/>
      <c r="AE901" s="281"/>
      <c r="AF901" s="281"/>
      <c r="AG901" s="281"/>
      <c r="AH901" s="281"/>
      <c r="AI901" s="281"/>
    </row>
    <row r="902" ht="12.75" customHeight="1">
      <c r="A902" s="281"/>
      <c r="B902" s="281"/>
      <c r="C902" s="281"/>
      <c r="D902" s="281"/>
      <c r="E902" s="281"/>
      <c r="F902" s="281"/>
      <c r="G902" s="281"/>
      <c r="H902" s="281"/>
      <c r="I902" s="281"/>
      <c r="J902" s="281"/>
      <c r="K902" s="281"/>
      <c r="L902" s="281"/>
      <c r="M902" s="281"/>
      <c r="N902" s="281"/>
      <c r="O902" s="281"/>
      <c r="P902" s="281"/>
      <c r="Q902" s="281"/>
      <c r="R902" s="281"/>
      <c r="S902" s="281"/>
      <c r="T902" s="281"/>
      <c r="U902" s="281"/>
      <c r="V902" s="281"/>
      <c r="W902" s="281"/>
      <c r="X902" s="281"/>
      <c r="Y902" s="281"/>
      <c r="Z902" s="281"/>
      <c r="AA902" s="281"/>
      <c r="AB902" s="281"/>
      <c r="AC902" s="281"/>
      <c r="AD902" s="281"/>
      <c r="AE902" s="281"/>
      <c r="AF902" s="281"/>
      <c r="AG902" s="281"/>
      <c r="AH902" s="281"/>
      <c r="AI902" s="281"/>
    </row>
    <row r="903" ht="12.75" customHeight="1">
      <c r="A903" s="281"/>
      <c r="B903" s="281"/>
      <c r="C903" s="281"/>
      <c r="D903" s="281"/>
      <c r="E903" s="281"/>
      <c r="F903" s="281"/>
      <c r="G903" s="281"/>
      <c r="H903" s="281"/>
      <c r="I903" s="281"/>
      <c r="J903" s="281"/>
      <c r="K903" s="281"/>
      <c r="L903" s="281"/>
      <c r="M903" s="281"/>
      <c r="N903" s="281"/>
      <c r="O903" s="281"/>
      <c r="P903" s="281"/>
      <c r="Q903" s="281"/>
      <c r="R903" s="281"/>
      <c r="S903" s="281"/>
      <c r="T903" s="281"/>
      <c r="U903" s="281"/>
      <c r="V903" s="281"/>
      <c r="W903" s="281"/>
      <c r="X903" s="281"/>
      <c r="Y903" s="281"/>
      <c r="Z903" s="281"/>
      <c r="AA903" s="281"/>
      <c r="AB903" s="281"/>
      <c r="AC903" s="281"/>
      <c r="AD903" s="281"/>
      <c r="AE903" s="281"/>
      <c r="AF903" s="281"/>
      <c r="AG903" s="281"/>
      <c r="AH903" s="281"/>
      <c r="AI903" s="281"/>
    </row>
    <row r="904" ht="12.75" customHeight="1">
      <c r="A904" s="281"/>
      <c r="B904" s="281"/>
      <c r="C904" s="281"/>
      <c r="D904" s="281"/>
      <c r="E904" s="281"/>
      <c r="F904" s="281"/>
      <c r="G904" s="281"/>
      <c r="H904" s="281"/>
      <c r="I904" s="281"/>
      <c r="J904" s="281"/>
      <c r="K904" s="281"/>
      <c r="L904" s="281"/>
      <c r="M904" s="281"/>
      <c r="N904" s="281"/>
      <c r="O904" s="281"/>
      <c r="P904" s="281"/>
      <c r="Q904" s="281"/>
      <c r="R904" s="281"/>
      <c r="S904" s="281"/>
      <c r="T904" s="281"/>
      <c r="U904" s="281"/>
      <c r="V904" s="281"/>
      <c r="W904" s="281"/>
      <c r="X904" s="281"/>
      <c r="Y904" s="281"/>
      <c r="Z904" s="281"/>
      <c r="AA904" s="281"/>
      <c r="AB904" s="281"/>
      <c r="AC904" s="281"/>
      <c r="AD904" s="281"/>
      <c r="AE904" s="281"/>
      <c r="AF904" s="281"/>
      <c r="AG904" s="281"/>
      <c r="AH904" s="281"/>
      <c r="AI904" s="281"/>
    </row>
    <row r="905" ht="12.75" customHeight="1">
      <c r="A905" s="281"/>
      <c r="B905" s="281"/>
      <c r="C905" s="281"/>
      <c r="D905" s="281"/>
      <c r="E905" s="281"/>
      <c r="F905" s="281"/>
      <c r="G905" s="281"/>
      <c r="H905" s="281"/>
      <c r="I905" s="281"/>
      <c r="J905" s="281"/>
      <c r="K905" s="281"/>
      <c r="L905" s="281"/>
      <c r="M905" s="281"/>
      <c r="N905" s="281"/>
      <c r="O905" s="281"/>
      <c r="P905" s="281"/>
      <c r="Q905" s="281"/>
      <c r="R905" s="281"/>
      <c r="S905" s="281"/>
      <c r="T905" s="281"/>
      <c r="U905" s="281"/>
      <c r="V905" s="281"/>
      <c r="W905" s="281"/>
      <c r="X905" s="281"/>
      <c r="Y905" s="281"/>
      <c r="Z905" s="281"/>
      <c r="AA905" s="281"/>
      <c r="AB905" s="281"/>
      <c r="AC905" s="281"/>
      <c r="AD905" s="281"/>
      <c r="AE905" s="281"/>
      <c r="AF905" s="281"/>
      <c r="AG905" s="281"/>
      <c r="AH905" s="281"/>
      <c r="AI905" s="281"/>
    </row>
    <row r="906" ht="12.75" customHeight="1">
      <c r="A906" s="281"/>
      <c r="B906" s="281"/>
      <c r="C906" s="281"/>
      <c r="D906" s="281"/>
      <c r="E906" s="281"/>
      <c r="F906" s="281"/>
      <c r="G906" s="281"/>
      <c r="H906" s="281"/>
      <c r="I906" s="281"/>
      <c r="J906" s="281"/>
      <c r="K906" s="281"/>
      <c r="L906" s="281"/>
      <c r="M906" s="281"/>
      <c r="N906" s="281"/>
      <c r="O906" s="281"/>
      <c r="P906" s="281"/>
      <c r="Q906" s="281"/>
      <c r="R906" s="281"/>
      <c r="S906" s="281"/>
      <c r="T906" s="281"/>
      <c r="U906" s="281"/>
      <c r="V906" s="281"/>
      <c r="W906" s="281"/>
      <c r="X906" s="281"/>
      <c r="Y906" s="281"/>
      <c r="Z906" s="281"/>
      <c r="AA906" s="281"/>
      <c r="AB906" s="281"/>
      <c r="AC906" s="281"/>
      <c r="AD906" s="281"/>
      <c r="AE906" s="281"/>
      <c r="AF906" s="281"/>
      <c r="AG906" s="281"/>
      <c r="AH906" s="281"/>
      <c r="AI906" s="281"/>
    </row>
    <row r="907" ht="12.75" customHeight="1">
      <c r="A907" s="281"/>
      <c r="B907" s="281"/>
      <c r="C907" s="281"/>
      <c r="D907" s="281"/>
      <c r="E907" s="281"/>
      <c r="F907" s="281"/>
      <c r="G907" s="281"/>
      <c r="H907" s="281"/>
      <c r="I907" s="281"/>
      <c r="J907" s="281"/>
      <c r="K907" s="281"/>
      <c r="L907" s="281"/>
      <c r="M907" s="281"/>
      <c r="N907" s="281"/>
      <c r="O907" s="281"/>
      <c r="P907" s="281"/>
      <c r="Q907" s="281"/>
      <c r="R907" s="281"/>
      <c r="S907" s="281"/>
      <c r="T907" s="281"/>
      <c r="U907" s="281"/>
      <c r="V907" s="281"/>
      <c r="W907" s="281"/>
      <c r="X907" s="281"/>
      <c r="Y907" s="281"/>
      <c r="Z907" s="281"/>
      <c r="AA907" s="281"/>
      <c r="AB907" s="281"/>
      <c r="AC907" s="281"/>
      <c r="AD907" s="281"/>
      <c r="AE907" s="281"/>
      <c r="AF907" s="281"/>
      <c r="AG907" s="281"/>
      <c r="AH907" s="281"/>
      <c r="AI907" s="281"/>
    </row>
    <row r="908" ht="12.75" customHeight="1">
      <c r="A908" s="281"/>
      <c r="B908" s="281"/>
      <c r="C908" s="281"/>
      <c r="D908" s="281"/>
      <c r="E908" s="281"/>
      <c r="F908" s="281"/>
      <c r="G908" s="281"/>
      <c r="H908" s="281"/>
      <c r="I908" s="281"/>
      <c r="J908" s="281"/>
      <c r="K908" s="281"/>
      <c r="L908" s="281"/>
      <c r="M908" s="281"/>
      <c r="N908" s="281"/>
      <c r="O908" s="281"/>
      <c r="P908" s="281"/>
      <c r="Q908" s="281"/>
      <c r="R908" s="281"/>
      <c r="S908" s="281"/>
      <c r="T908" s="281"/>
      <c r="U908" s="281"/>
      <c r="V908" s="281"/>
      <c r="W908" s="281"/>
      <c r="X908" s="281"/>
      <c r="Y908" s="281"/>
      <c r="Z908" s="281"/>
      <c r="AA908" s="281"/>
      <c r="AB908" s="281"/>
      <c r="AC908" s="281"/>
      <c r="AD908" s="281"/>
      <c r="AE908" s="281"/>
      <c r="AF908" s="281"/>
      <c r="AG908" s="281"/>
      <c r="AH908" s="281"/>
      <c r="AI908" s="281"/>
    </row>
    <row r="909" ht="12.75" customHeight="1">
      <c r="A909" s="281"/>
      <c r="B909" s="281"/>
      <c r="C909" s="281"/>
      <c r="D909" s="281"/>
      <c r="E909" s="281"/>
      <c r="F909" s="281"/>
      <c r="G909" s="281"/>
      <c r="H909" s="281"/>
      <c r="I909" s="281"/>
      <c r="J909" s="281"/>
      <c r="K909" s="281"/>
      <c r="L909" s="281"/>
      <c r="M909" s="281"/>
      <c r="N909" s="281"/>
      <c r="O909" s="281"/>
      <c r="P909" s="281"/>
      <c r="Q909" s="281"/>
      <c r="R909" s="281"/>
      <c r="S909" s="281"/>
      <c r="T909" s="281"/>
      <c r="U909" s="281"/>
      <c r="V909" s="281"/>
      <c r="W909" s="281"/>
      <c r="X909" s="281"/>
      <c r="Y909" s="281"/>
      <c r="Z909" s="281"/>
      <c r="AA909" s="281"/>
      <c r="AB909" s="281"/>
      <c r="AC909" s="281"/>
      <c r="AD909" s="281"/>
      <c r="AE909" s="281"/>
      <c r="AF909" s="281"/>
      <c r="AG909" s="281"/>
      <c r="AH909" s="281"/>
      <c r="AI909" s="281"/>
    </row>
    <row r="910" ht="12.75" customHeight="1">
      <c r="A910" s="281"/>
      <c r="B910" s="281"/>
      <c r="C910" s="281"/>
      <c r="D910" s="281"/>
      <c r="E910" s="281"/>
      <c r="F910" s="281"/>
      <c r="G910" s="281"/>
      <c r="H910" s="281"/>
      <c r="I910" s="281"/>
      <c r="J910" s="281"/>
      <c r="K910" s="281"/>
      <c r="L910" s="281"/>
      <c r="M910" s="281"/>
      <c r="N910" s="281"/>
      <c r="O910" s="281"/>
      <c r="P910" s="281"/>
      <c r="Q910" s="281"/>
      <c r="R910" s="281"/>
      <c r="S910" s="281"/>
      <c r="T910" s="281"/>
      <c r="U910" s="281"/>
      <c r="V910" s="281"/>
      <c r="W910" s="281"/>
      <c r="X910" s="281"/>
      <c r="Y910" s="281"/>
      <c r="Z910" s="281"/>
      <c r="AA910" s="281"/>
      <c r="AB910" s="281"/>
      <c r="AC910" s="281"/>
      <c r="AD910" s="281"/>
      <c r="AE910" s="281"/>
      <c r="AF910" s="281"/>
      <c r="AG910" s="281"/>
      <c r="AH910" s="281"/>
      <c r="AI910" s="281"/>
    </row>
    <row r="911" ht="12.75" customHeight="1">
      <c r="A911" s="281"/>
      <c r="B911" s="281"/>
      <c r="C911" s="281"/>
      <c r="D911" s="281"/>
      <c r="E911" s="281"/>
      <c r="F911" s="281"/>
      <c r="G911" s="281"/>
      <c r="H911" s="281"/>
      <c r="I911" s="281"/>
      <c r="J911" s="281"/>
      <c r="K911" s="281"/>
      <c r="L911" s="281"/>
      <c r="M911" s="281"/>
      <c r="N911" s="281"/>
      <c r="O911" s="281"/>
      <c r="P911" s="281"/>
      <c r="Q911" s="281"/>
      <c r="R911" s="281"/>
      <c r="S911" s="281"/>
      <c r="T911" s="281"/>
      <c r="U911" s="281"/>
      <c r="V911" s="281"/>
      <c r="W911" s="281"/>
      <c r="X911" s="281"/>
      <c r="Y911" s="281"/>
      <c r="Z911" s="281"/>
      <c r="AA911" s="281"/>
      <c r="AB911" s="281"/>
      <c r="AC911" s="281"/>
      <c r="AD911" s="281"/>
      <c r="AE911" s="281"/>
      <c r="AF911" s="281"/>
      <c r="AG911" s="281"/>
      <c r="AH911" s="281"/>
      <c r="AI911" s="281"/>
    </row>
    <row r="912" ht="12.75" customHeight="1">
      <c r="A912" s="281"/>
      <c r="B912" s="281"/>
      <c r="C912" s="281"/>
      <c r="D912" s="281"/>
      <c r="E912" s="281"/>
      <c r="F912" s="281"/>
      <c r="G912" s="281"/>
      <c r="H912" s="281"/>
      <c r="I912" s="281"/>
      <c r="J912" s="281"/>
      <c r="K912" s="281"/>
      <c r="L912" s="281"/>
      <c r="M912" s="281"/>
      <c r="N912" s="281"/>
      <c r="O912" s="281"/>
      <c r="P912" s="281"/>
      <c r="Q912" s="281"/>
      <c r="R912" s="281"/>
      <c r="S912" s="281"/>
      <c r="T912" s="281"/>
      <c r="U912" s="281"/>
      <c r="V912" s="281"/>
      <c r="W912" s="281"/>
      <c r="X912" s="281"/>
      <c r="Y912" s="281"/>
      <c r="Z912" s="281"/>
      <c r="AA912" s="281"/>
      <c r="AB912" s="281"/>
      <c r="AC912" s="281"/>
      <c r="AD912" s="281"/>
      <c r="AE912" s="281"/>
      <c r="AF912" s="281"/>
      <c r="AG912" s="281"/>
      <c r="AH912" s="281"/>
      <c r="AI912" s="281"/>
    </row>
    <row r="913" ht="12.75" customHeight="1">
      <c r="A913" s="281"/>
      <c r="B913" s="281"/>
      <c r="C913" s="281"/>
      <c r="D913" s="281"/>
      <c r="E913" s="281"/>
      <c r="F913" s="281"/>
      <c r="G913" s="281"/>
      <c r="H913" s="281"/>
      <c r="I913" s="281"/>
      <c r="J913" s="281"/>
      <c r="K913" s="281"/>
      <c r="L913" s="281"/>
      <c r="M913" s="281"/>
      <c r="N913" s="281"/>
      <c r="O913" s="281"/>
      <c r="P913" s="281"/>
      <c r="Q913" s="281"/>
      <c r="R913" s="281"/>
      <c r="S913" s="281"/>
      <c r="T913" s="281"/>
      <c r="U913" s="281"/>
      <c r="V913" s="281"/>
      <c r="W913" s="281"/>
      <c r="X913" s="281"/>
      <c r="Y913" s="281"/>
      <c r="Z913" s="281"/>
      <c r="AA913" s="281"/>
      <c r="AB913" s="281"/>
      <c r="AC913" s="281"/>
      <c r="AD913" s="281"/>
      <c r="AE913" s="281"/>
      <c r="AF913" s="281"/>
      <c r="AG913" s="281"/>
      <c r="AH913" s="281"/>
      <c r="AI913" s="281"/>
    </row>
    <row r="914" ht="12.75" customHeight="1">
      <c r="A914" s="281"/>
      <c r="B914" s="281"/>
      <c r="C914" s="281"/>
      <c r="D914" s="281"/>
      <c r="E914" s="281"/>
      <c r="F914" s="281"/>
      <c r="G914" s="281"/>
      <c r="H914" s="281"/>
      <c r="I914" s="281"/>
      <c r="J914" s="281"/>
      <c r="K914" s="281"/>
      <c r="L914" s="281"/>
      <c r="M914" s="281"/>
      <c r="N914" s="281"/>
      <c r="O914" s="281"/>
      <c r="P914" s="281"/>
      <c r="Q914" s="281"/>
      <c r="R914" s="281"/>
      <c r="S914" s="281"/>
      <c r="T914" s="281"/>
      <c r="U914" s="281"/>
      <c r="V914" s="281"/>
      <c r="W914" s="281"/>
      <c r="X914" s="281"/>
      <c r="Y914" s="281"/>
      <c r="Z914" s="281"/>
      <c r="AA914" s="281"/>
      <c r="AB914" s="281"/>
      <c r="AC914" s="281"/>
      <c r="AD914" s="281"/>
      <c r="AE914" s="281"/>
      <c r="AF914" s="281"/>
      <c r="AG914" s="281"/>
      <c r="AH914" s="281"/>
      <c r="AI914" s="281"/>
    </row>
    <row r="915" ht="12.75" customHeight="1">
      <c r="A915" s="281"/>
      <c r="B915" s="281"/>
      <c r="C915" s="281"/>
      <c r="D915" s="281"/>
      <c r="E915" s="281"/>
      <c r="F915" s="281"/>
      <c r="G915" s="281"/>
      <c r="H915" s="281"/>
      <c r="I915" s="281"/>
      <c r="J915" s="281"/>
      <c r="K915" s="281"/>
      <c r="L915" s="281"/>
      <c r="M915" s="281"/>
      <c r="N915" s="281"/>
      <c r="O915" s="281"/>
      <c r="P915" s="281"/>
      <c r="Q915" s="281"/>
      <c r="R915" s="281"/>
      <c r="S915" s="281"/>
      <c r="T915" s="281"/>
      <c r="U915" s="281"/>
      <c r="V915" s="281"/>
      <c r="W915" s="281"/>
      <c r="X915" s="281"/>
      <c r="Y915" s="281"/>
      <c r="Z915" s="281"/>
      <c r="AA915" s="281"/>
      <c r="AB915" s="281"/>
      <c r="AC915" s="281"/>
      <c r="AD915" s="281"/>
      <c r="AE915" s="281"/>
      <c r="AF915" s="281"/>
      <c r="AG915" s="281"/>
      <c r="AH915" s="281"/>
      <c r="AI915" s="281"/>
    </row>
    <row r="916" ht="12.75" customHeight="1">
      <c r="A916" s="281"/>
      <c r="B916" s="281"/>
      <c r="C916" s="281"/>
      <c r="D916" s="281"/>
      <c r="E916" s="281"/>
      <c r="F916" s="281"/>
      <c r="G916" s="281"/>
      <c r="H916" s="281"/>
      <c r="I916" s="281"/>
      <c r="J916" s="281"/>
      <c r="K916" s="281"/>
      <c r="L916" s="281"/>
      <c r="M916" s="281"/>
      <c r="N916" s="281"/>
      <c r="O916" s="281"/>
      <c r="P916" s="281"/>
      <c r="Q916" s="281"/>
      <c r="R916" s="281"/>
      <c r="S916" s="281"/>
      <c r="T916" s="281"/>
      <c r="U916" s="281"/>
      <c r="V916" s="281"/>
      <c r="W916" s="281"/>
      <c r="X916" s="281"/>
      <c r="Y916" s="281"/>
      <c r="Z916" s="281"/>
      <c r="AA916" s="281"/>
      <c r="AB916" s="281"/>
      <c r="AC916" s="281"/>
      <c r="AD916" s="281"/>
      <c r="AE916" s="281"/>
      <c r="AF916" s="281"/>
      <c r="AG916" s="281"/>
      <c r="AH916" s="281"/>
      <c r="AI916" s="281"/>
    </row>
    <row r="917" ht="12.75" customHeight="1">
      <c r="A917" s="281"/>
      <c r="B917" s="281"/>
      <c r="C917" s="281"/>
      <c r="D917" s="281"/>
      <c r="E917" s="281"/>
      <c r="F917" s="281"/>
      <c r="G917" s="281"/>
      <c r="H917" s="281"/>
      <c r="I917" s="281"/>
      <c r="J917" s="281"/>
      <c r="K917" s="281"/>
      <c r="L917" s="281"/>
      <c r="M917" s="281"/>
      <c r="N917" s="281"/>
      <c r="O917" s="281"/>
      <c r="P917" s="281"/>
      <c r="Q917" s="281"/>
      <c r="R917" s="281"/>
      <c r="S917" s="281"/>
      <c r="T917" s="281"/>
      <c r="U917" s="281"/>
      <c r="V917" s="281"/>
      <c r="W917" s="281"/>
      <c r="X917" s="281"/>
      <c r="Y917" s="281"/>
      <c r="Z917" s="281"/>
      <c r="AA917" s="281"/>
      <c r="AB917" s="281"/>
      <c r="AC917" s="281"/>
      <c r="AD917" s="281"/>
      <c r="AE917" s="281"/>
      <c r="AF917" s="281"/>
      <c r="AG917" s="281"/>
      <c r="AH917" s="281"/>
      <c r="AI917" s="281"/>
    </row>
    <row r="918" ht="12.75" customHeight="1">
      <c r="A918" s="281"/>
      <c r="B918" s="281"/>
      <c r="C918" s="281"/>
      <c r="D918" s="281"/>
      <c r="E918" s="281"/>
      <c r="F918" s="281"/>
      <c r="G918" s="281"/>
      <c r="H918" s="281"/>
      <c r="I918" s="281"/>
      <c r="J918" s="281"/>
      <c r="K918" s="281"/>
      <c r="L918" s="281"/>
      <c r="M918" s="281"/>
      <c r="N918" s="281"/>
      <c r="O918" s="281"/>
      <c r="P918" s="281"/>
      <c r="Q918" s="281"/>
      <c r="R918" s="281"/>
      <c r="S918" s="281"/>
      <c r="T918" s="281"/>
      <c r="U918" s="281"/>
      <c r="V918" s="281"/>
      <c r="W918" s="281"/>
      <c r="X918" s="281"/>
      <c r="Y918" s="281"/>
      <c r="Z918" s="281"/>
      <c r="AA918" s="281"/>
      <c r="AB918" s="281"/>
      <c r="AC918" s="281"/>
      <c r="AD918" s="281"/>
      <c r="AE918" s="281"/>
      <c r="AF918" s="281"/>
      <c r="AG918" s="281"/>
      <c r="AH918" s="281"/>
      <c r="AI918" s="281"/>
    </row>
    <row r="919" ht="12.75" customHeight="1">
      <c r="A919" s="281"/>
      <c r="B919" s="281"/>
      <c r="C919" s="281"/>
      <c r="D919" s="281"/>
      <c r="E919" s="281"/>
      <c r="F919" s="281"/>
      <c r="G919" s="281"/>
      <c r="H919" s="281"/>
      <c r="I919" s="281"/>
      <c r="J919" s="281"/>
      <c r="K919" s="281"/>
      <c r="L919" s="281"/>
      <c r="M919" s="281"/>
      <c r="N919" s="281"/>
      <c r="O919" s="281"/>
      <c r="P919" s="281"/>
      <c r="Q919" s="281"/>
      <c r="R919" s="281"/>
      <c r="S919" s="281"/>
      <c r="T919" s="281"/>
      <c r="U919" s="281"/>
      <c r="V919" s="281"/>
      <c r="W919" s="281"/>
      <c r="X919" s="281"/>
      <c r="Y919" s="281"/>
      <c r="Z919" s="281"/>
      <c r="AA919" s="281"/>
      <c r="AB919" s="281"/>
      <c r="AC919" s="281"/>
      <c r="AD919" s="281"/>
      <c r="AE919" s="281"/>
      <c r="AF919" s="281"/>
      <c r="AG919" s="281"/>
      <c r="AH919" s="281"/>
      <c r="AI919" s="281"/>
    </row>
    <row r="920" ht="12.75" customHeight="1">
      <c r="A920" s="281"/>
      <c r="B920" s="281"/>
      <c r="C920" s="281"/>
      <c r="D920" s="281"/>
      <c r="E920" s="281"/>
      <c r="F920" s="281"/>
      <c r="G920" s="281"/>
      <c r="H920" s="281"/>
      <c r="I920" s="281"/>
      <c r="J920" s="281"/>
      <c r="K920" s="281"/>
      <c r="L920" s="281"/>
      <c r="M920" s="281"/>
      <c r="N920" s="281"/>
      <c r="O920" s="281"/>
      <c r="P920" s="281"/>
      <c r="Q920" s="281"/>
      <c r="R920" s="281"/>
      <c r="S920" s="281"/>
      <c r="T920" s="281"/>
      <c r="U920" s="281"/>
      <c r="V920" s="281"/>
      <c r="W920" s="281"/>
      <c r="X920" s="281"/>
      <c r="Y920" s="281"/>
      <c r="Z920" s="281"/>
      <c r="AA920" s="281"/>
      <c r="AB920" s="281"/>
      <c r="AC920" s="281"/>
      <c r="AD920" s="281"/>
      <c r="AE920" s="281"/>
      <c r="AF920" s="281"/>
      <c r="AG920" s="281"/>
      <c r="AH920" s="281"/>
      <c r="AI920" s="281"/>
    </row>
    <row r="921" ht="12.75" customHeight="1">
      <c r="A921" s="281"/>
      <c r="B921" s="281"/>
      <c r="C921" s="281"/>
      <c r="D921" s="281"/>
      <c r="E921" s="281"/>
      <c r="F921" s="281"/>
      <c r="G921" s="281"/>
      <c r="H921" s="281"/>
      <c r="I921" s="281"/>
      <c r="J921" s="281"/>
      <c r="K921" s="281"/>
      <c r="L921" s="281"/>
      <c r="M921" s="281"/>
      <c r="N921" s="281"/>
      <c r="O921" s="281"/>
      <c r="P921" s="281"/>
      <c r="Q921" s="281"/>
      <c r="R921" s="281"/>
      <c r="S921" s="281"/>
      <c r="T921" s="281"/>
      <c r="U921" s="281"/>
      <c r="V921" s="281"/>
      <c r="W921" s="281"/>
      <c r="X921" s="281"/>
      <c r="Y921" s="281"/>
      <c r="Z921" s="281"/>
      <c r="AA921" s="281"/>
      <c r="AB921" s="281"/>
      <c r="AC921" s="281"/>
      <c r="AD921" s="281"/>
      <c r="AE921" s="281"/>
      <c r="AF921" s="281"/>
      <c r="AG921" s="281"/>
      <c r="AH921" s="281"/>
      <c r="AI921" s="281"/>
    </row>
    <row r="922" ht="12.75" customHeight="1">
      <c r="A922" s="281"/>
      <c r="B922" s="281"/>
      <c r="C922" s="281"/>
      <c r="D922" s="281"/>
      <c r="E922" s="281"/>
      <c r="F922" s="281"/>
      <c r="G922" s="281"/>
      <c r="H922" s="281"/>
      <c r="I922" s="281"/>
      <c r="J922" s="281"/>
      <c r="K922" s="281"/>
      <c r="L922" s="281"/>
      <c r="M922" s="281"/>
      <c r="N922" s="281"/>
      <c r="O922" s="281"/>
      <c r="P922" s="281"/>
      <c r="Q922" s="281"/>
      <c r="R922" s="281"/>
      <c r="S922" s="281"/>
      <c r="T922" s="281"/>
      <c r="U922" s="281"/>
      <c r="V922" s="281"/>
      <c r="W922" s="281"/>
      <c r="X922" s="281"/>
      <c r="Y922" s="281"/>
      <c r="Z922" s="281"/>
      <c r="AA922" s="281"/>
      <c r="AB922" s="281"/>
      <c r="AC922" s="281"/>
      <c r="AD922" s="281"/>
      <c r="AE922" s="281"/>
      <c r="AF922" s="281"/>
      <c r="AG922" s="281"/>
      <c r="AH922" s="281"/>
      <c r="AI922" s="281"/>
    </row>
    <row r="923" ht="12.75" customHeight="1">
      <c r="A923" s="281"/>
      <c r="B923" s="281"/>
      <c r="C923" s="281"/>
      <c r="D923" s="281"/>
      <c r="E923" s="281"/>
      <c r="F923" s="281"/>
      <c r="G923" s="281"/>
      <c r="H923" s="281"/>
      <c r="I923" s="281"/>
      <c r="J923" s="281"/>
      <c r="K923" s="281"/>
      <c r="L923" s="281"/>
      <c r="M923" s="281"/>
      <c r="N923" s="281"/>
      <c r="O923" s="281"/>
      <c r="P923" s="281"/>
      <c r="Q923" s="281"/>
      <c r="R923" s="281"/>
      <c r="S923" s="281"/>
      <c r="T923" s="281"/>
      <c r="U923" s="281"/>
      <c r="V923" s="281"/>
      <c r="W923" s="281"/>
      <c r="X923" s="281"/>
      <c r="Y923" s="281"/>
      <c r="Z923" s="281"/>
      <c r="AA923" s="281"/>
      <c r="AB923" s="281"/>
      <c r="AC923" s="281"/>
      <c r="AD923" s="281"/>
      <c r="AE923" s="281"/>
      <c r="AF923" s="281"/>
      <c r="AG923" s="281"/>
      <c r="AH923" s="281"/>
      <c r="AI923" s="281"/>
    </row>
    <row r="924" ht="12.75" customHeight="1">
      <c r="A924" s="281"/>
      <c r="B924" s="281"/>
      <c r="C924" s="281"/>
      <c r="D924" s="281"/>
      <c r="E924" s="281"/>
      <c r="F924" s="281"/>
      <c r="G924" s="281"/>
      <c r="H924" s="281"/>
      <c r="I924" s="281"/>
      <c r="J924" s="281"/>
      <c r="K924" s="281"/>
      <c r="L924" s="281"/>
      <c r="M924" s="281"/>
      <c r="N924" s="281"/>
      <c r="O924" s="281"/>
      <c r="P924" s="281"/>
      <c r="Q924" s="281"/>
      <c r="R924" s="281"/>
      <c r="S924" s="281"/>
      <c r="T924" s="281"/>
      <c r="U924" s="281"/>
      <c r="V924" s="281"/>
      <c r="W924" s="281"/>
      <c r="X924" s="281"/>
      <c r="Y924" s="281"/>
      <c r="Z924" s="281"/>
      <c r="AA924" s="281"/>
      <c r="AB924" s="281"/>
      <c r="AC924" s="281"/>
      <c r="AD924" s="281"/>
      <c r="AE924" s="281"/>
      <c r="AF924" s="281"/>
      <c r="AG924" s="281"/>
      <c r="AH924" s="281"/>
      <c r="AI924" s="281"/>
    </row>
    <row r="925" ht="12.75" customHeight="1">
      <c r="A925" s="281"/>
      <c r="B925" s="281"/>
      <c r="C925" s="281"/>
      <c r="D925" s="281"/>
      <c r="E925" s="281"/>
      <c r="F925" s="281"/>
      <c r="G925" s="281"/>
      <c r="H925" s="281"/>
      <c r="I925" s="281"/>
      <c r="J925" s="281"/>
      <c r="K925" s="281"/>
      <c r="L925" s="281"/>
      <c r="M925" s="281"/>
      <c r="N925" s="281"/>
      <c r="O925" s="281"/>
      <c r="P925" s="281"/>
      <c r="Q925" s="281"/>
      <c r="R925" s="281"/>
      <c r="S925" s="281"/>
      <c r="T925" s="281"/>
      <c r="U925" s="281"/>
      <c r="V925" s="281"/>
      <c r="W925" s="281"/>
      <c r="X925" s="281"/>
      <c r="Y925" s="281"/>
      <c r="Z925" s="281"/>
      <c r="AA925" s="281"/>
      <c r="AB925" s="281"/>
      <c r="AC925" s="281"/>
      <c r="AD925" s="281"/>
      <c r="AE925" s="281"/>
      <c r="AF925" s="281"/>
      <c r="AG925" s="281"/>
      <c r="AH925" s="281"/>
      <c r="AI925" s="281"/>
    </row>
    <row r="926" ht="12.75" customHeight="1">
      <c r="A926" s="281"/>
      <c r="B926" s="281"/>
      <c r="C926" s="281"/>
      <c r="D926" s="281"/>
      <c r="E926" s="281"/>
      <c r="F926" s="281"/>
      <c r="G926" s="281"/>
      <c r="H926" s="281"/>
      <c r="I926" s="281"/>
      <c r="J926" s="281"/>
      <c r="K926" s="281"/>
      <c r="L926" s="281"/>
      <c r="M926" s="281"/>
      <c r="N926" s="281"/>
      <c r="O926" s="281"/>
      <c r="P926" s="281"/>
      <c r="Q926" s="281"/>
      <c r="R926" s="281"/>
      <c r="S926" s="281"/>
      <c r="T926" s="281"/>
      <c r="U926" s="281"/>
      <c r="V926" s="281"/>
      <c r="W926" s="281"/>
      <c r="X926" s="281"/>
      <c r="Y926" s="281"/>
      <c r="Z926" s="281"/>
      <c r="AA926" s="281"/>
      <c r="AB926" s="281"/>
      <c r="AC926" s="281"/>
      <c r="AD926" s="281"/>
      <c r="AE926" s="281"/>
      <c r="AF926" s="281"/>
      <c r="AG926" s="281"/>
      <c r="AH926" s="281"/>
      <c r="AI926" s="281"/>
    </row>
    <row r="927" ht="12.75" customHeight="1">
      <c r="A927" s="281"/>
      <c r="B927" s="281"/>
      <c r="C927" s="281"/>
      <c r="D927" s="281"/>
      <c r="E927" s="281"/>
      <c r="F927" s="281"/>
      <c r="G927" s="281"/>
      <c r="H927" s="281"/>
      <c r="I927" s="281"/>
      <c r="J927" s="281"/>
      <c r="K927" s="281"/>
      <c r="L927" s="281"/>
      <c r="M927" s="281"/>
      <c r="N927" s="281"/>
      <c r="O927" s="281"/>
      <c r="P927" s="281"/>
      <c r="Q927" s="281"/>
      <c r="R927" s="281"/>
      <c r="S927" s="281"/>
      <c r="T927" s="281"/>
      <c r="U927" s="281"/>
      <c r="V927" s="281"/>
      <c r="W927" s="281"/>
      <c r="X927" s="281"/>
      <c r="Y927" s="281"/>
      <c r="Z927" s="281"/>
      <c r="AA927" s="281"/>
      <c r="AB927" s="281"/>
      <c r="AC927" s="281"/>
      <c r="AD927" s="281"/>
      <c r="AE927" s="281"/>
      <c r="AF927" s="281"/>
      <c r="AG927" s="281"/>
      <c r="AH927" s="281"/>
      <c r="AI927" s="281"/>
    </row>
    <row r="928" ht="12.75" customHeight="1">
      <c r="A928" s="281"/>
      <c r="B928" s="281"/>
      <c r="C928" s="281"/>
      <c r="D928" s="281"/>
      <c r="E928" s="281"/>
      <c r="F928" s="281"/>
      <c r="G928" s="281"/>
      <c r="H928" s="281"/>
      <c r="I928" s="281"/>
      <c r="J928" s="281"/>
      <c r="K928" s="281"/>
      <c r="L928" s="281"/>
      <c r="M928" s="281"/>
      <c r="N928" s="281"/>
      <c r="O928" s="281"/>
      <c r="P928" s="281"/>
      <c r="Q928" s="281"/>
      <c r="R928" s="281"/>
      <c r="S928" s="281"/>
      <c r="T928" s="281"/>
      <c r="U928" s="281"/>
      <c r="V928" s="281"/>
      <c r="W928" s="281"/>
      <c r="X928" s="281"/>
      <c r="Y928" s="281"/>
      <c r="Z928" s="281"/>
      <c r="AA928" s="281"/>
      <c r="AB928" s="281"/>
      <c r="AC928" s="281"/>
      <c r="AD928" s="281"/>
      <c r="AE928" s="281"/>
      <c r="AF928" s="281"/>
      <c r="AG928" s="281"/>
      <c r="AH928" s="281"/>
      <c r="AI928" s="281"/>
    </row>
    <row r="929" ht="12.75" customHeight="1">
      <c r="A929" s="281"/>
      <c r="B929" s="281"/>
      <c r="C929" s="281"/>
      <c r="D929" s="281"/>
      <c r="E929" s="281"/>
      <c r="F929" s="281"/>
      <c r="G929" s="281"/>
      <c r="H929" s="281"/>
      <c r="I929" s="281"/>
      <c r="J929" s="281"/>
      <c r="K929" s="281"/>
      <c r="L929" s="281"/>
      <c r="M929" s="281"/>
      <c r="N929" s="281"/>
      <c r="O929" s="281"/>
      <c r="P929" s="281"/>
      <c r="Q929" s="281"/>
      <c r="R929" s="281"/>
      <c r="S929" s="281"/>
      <c r="T929" s="281"/>
      <c r="U929" s="281"/>
      <c r="V929" s="281"/>
      <c r="W929" s="281"/>
      <c r="X929" s="281"/>
      <c r="Y929" s="281"/>
      <c r="Z929" s="281"/>
      <c r="AA929" s="281"/>
      <c r="AB929" s="281"/>
      <c r="AC929" s="281"/>
      <c r="AD929" s="281"/>
      <c r="AE929" s="281"/>
      <c r="AF929" s="281"/>
      <c r="AG929" s="281"/>
      <c r="AH929" s="281"/>
      <c r="AI929" s="281"/>
    </row>
    <row r="930" ht="12.75" customHeight="1">
      <c r="A930" s="281"/>
      <c r="B930" s="281"/>
      <c r="C930" s="281"/>
      <c r="D930" s="281"/>
      <c r="E930" s="281"/>
      <c r="F930" s="281"/>
      <c r="G930" s="281"/>
      <c r="H930" s="281"/>
      <c r="I930" s="281"/>
      <c r="J930" s="281"/>
      <c r="K930" s="281"/>
      <c r="L930" s="281"/>
      <c r="M930" s="281"/>
      <c r="N930" s="281"/>
      <c r="O930" s="281"/>
      <c r="P930" s="281"/>
      <c r="Q930" s="281"/>
      <c r="R930" s="281"/>
      <c r="S930" s="281"/>
      <c r="T930" s="281"/>
      <c r="U930" s="281"/>
      <c r="V930" s="281"/>
      <c r="W930" s="281"/>
      <c r="X930" s="281"/>
      <c r="Y930" s="281"/>
      <c r="Z930" s="281"/>
      <c r="AA930" s="281"/>
      <c r="AB930" s="281"/>
      <c r="AC930" s="281"/>
      <c r="AD930" s="281"/>
      <c r="AE930" s="281"/>
      <c r="AF930" s="281"/>
      <c r="AG930" s="281"/>
      <c r="AH930" s="281"/>
      <c r="AI930" s="281"/>
    </row>
    <row r="931" ht="12.75" customHeight="1">
      <c r="A931" s="281"/>
      <c r="B931" s="281"/>
      <c r="C931" s="281"/>
      <c r="D931" s="281"/>
      <c r="E931" s="281"/>
      <c r="F931" s="281"/>
      <c r="G931" s="281"/>
      <c r="H931" s="281"/>
      <c r="I931" s="281"/>
      <c r="J931" s="281"/>
      <c r="K931" s="281"/>
      <c r="L931" s="281"/>
      <c r="M931" s="281"/>
      <c r="N931" s="281"/>
      <c r="O931" s="281"/>
      <c r="P931" s="281"/>
      <c r="Q931" s="281"/>
      <c r="R931" s="281"/>
      <c r="S931" s="281"/>
      <c r="T931" s="281"/>
      <c r="U931" s="281"/>
      <c r="V931" s="281"/>
      <c r="W931" s="281"/>
      <c r="X931" s="281"/>
      <c r="Y931" s="281"/>
      <c r="Z931" s="281"/>
      <c r="AA931" s="281"/>
      <c r="AB931" s="281"/>
      <c r="AC931" s="281"/>
      <c r="AD931" s="281"/>
      <c r="AE931" s="281"/>
      <c r="AF931" s="281"/>
      <c r="AG931" s="281"/>
      <c r="AH931" s="281"/>
      <c r="AI931" s="281"/>
    </row>
    <row r="932" ht="12.75" customHeight="1">
      <c r="A932" s="281"/>
      <c r="B932" s="281"/>
      <c r="C932" s="281"/>
      <c r="D932" s="281"/>
      <c r="E932" s="281"/>
      <c r="F932" s="281"/>
      <c r="G932" s="281"/>
      <c r="H932" s="281"/>
      <c r="I932" s="281"/>
      <c r="J932" s="281"/>
      <c r="K932" s="281"/>
      <c r="L932" s="281"/>
      <c r="M932" s="281"/>
      <c r="N932" s="281"/>
      <c r="O932" s="281"/>
      <c r="P932" s="281"/>
      <c r="Q932" s="281"/>
      <c r="R932" s="281"/>
      <c r="S932" s="281"/>
      <c r="T932" s="281"/>
      <c r="U932" s="281"/>
      <c r="V932" s="281"/>
      <c r="W932" s="281"/>
      <c r="X932" s="281"/>
      <c r="Y932" s="281"/>
      <c r="Z932" s="281"/>
      <c r="AA932" s="281"/>
      <c r="AB932" s="281"/>
      <c r="AC932" s="281"/>
      <c r="AD932" s="281"/>
      <c r="AE932" s="281"/>
      <c r="AF932" s="281"/>
      <c r="AG932" s="281"/>
      <c r="AH932" s="281"/>
      <c r="AI932" s="281"/>
    </row>
    <row r="933" ht="12.75" customHeight="1">
      <c r="A933" s="281"/>
      <c r="B933" s="281"/>
      <c r="C933" s="281"/>
      <c r="D933" s="281"/>
      <c r="E933" s="281"/>
      <c r="F933" s="281"/>
      <c r="G933" s="281"/>
      <c r="H933" s="281"/>
      <c r="I933" s="281"/>
      <c r="J933" s="281"/>
      <c r="K933" s="281"/>
      <c r="L933" s="281"/>
      <c r="M933" s="281"/>
      <c r="N933" s="281"/>
      <c r="O933" s="281"/>
      <c r="P933" s="281"/>
      <c r="Q933" s="281"/>
      <c r="R933" s="281"/>
      <c r="S933" s="281"/>
      <c r="T933" s="281"/>
      <c r="U933" s="281"/>
      <c r="V933" s="281"/>
      <c r="W933" s="281"/>
      <c r="X933" s="281"/>
      <c r="Y933" s="281"/>
      <c r="Z933" s="281"/>
      <c r="AA933" s="281"/>
      <c r="AB933" s="281"/>
      <c r="AC933" s="281"/>
      <c r="AD933" s="281"/>
      <c r="AE933" s="281"/>
      <c r="AF933" s="281"/>
      <c r="AG933" s="281"/>
      <c r="AH933" s="281"/>
      <c r="AI933" s="281"/>
    </row>
    <row r="934" ht="12.75" customHeight="1">
      <c r="A934" s="281"/>
      <c r="B934" s="281"/>
      <c r="C934" s="281"/>
      <c r="D934" s="281"/>
      <c r="E934" s="281"/>
      <c r="F934" s="281"/>
      <c r="G934" s="281"/>
      <c r="H934" s="281"/>
      <c r="I934" s="281"/>
      <c r="J934" s="281"/>
      <c r="K934" s="281"/>
      <c r="L934" s="281"/>
      <c r="M934" s="281"/>
      <c r="N934" s="281"/>
      <c r="O934" s="281"/>
      <c r="P934" s="281"/>
      <c r="Q934" s="281"/>
      <c r="R934" s="281"/>
      <c r="S934" s="281"/>
      <c r="T934" s="281"/>
      <c r="U934" s="281"/>
      <c r="V934" s="281"/>
      <c r="W934" s="281"/>
      <c r="X934" s="281"/>
      <c r="Y934" s="281"/>
      <c r="Z934" s="281"/>
      <c r="AA934" s="281"/>
      <c r="AB934" s="281"/>
      <c r="AC934" s="281"/>
      <c r="AD934" s="281"/>
      <c r="AE934" s="281"/>
      <c r="AF934" s="281"/>
      <c r="AG934" s="281"/>
      <c r="AH934" s="281"/>
      <c r="AI934" s="281"/>
    </row>
    <row r="935" ht="12.75" customHeight="1">
      <c r="A935" s="281"/>
      <c r="B935" s="281"/>
      <c r="C935" s="281"/>
      <c r="D935" s="281"/>
      <c r="E935" s="281"/>
      <c r="F935" s="281"/>
      <c r="G935" s="281"/>
      <c r="H935" s="281"/>
      <c r="I935" s="281"/>
      <c r="J935" s="281"/>
      <c r="K935" s="281"/>
      <c r="L935" s="281"/>
      <c r="M935" s="281"/>
      <c r="N935" s="281"/>
      <c r="O935" s="281"/>
      <c r="P935" s="281"/>
      <c r="Q935" s="281"/>
      <c r="R935" s="281"/>
      <c r="S935" s="281"/>
      <c r="T935" s="281"/>
      <c r="U935" s="281"/>
      <c r="V935" s="281"/>
      <c r="W935" s="281"/>
      <c r="X935" s="281"/>
      <c r="Y935" s="281"/>
      <c r="Z935" s="281"/>
      <c r="AA935" s="281"/>
      <c r="AB935" s="281"/>
      <c r="AC935" s="281"/>
      <c r="AD935" s="281"/>
      <c r="AE935" s="281"/>
      <c r="AF935" s="281"/>
      <c r="AG935" s="281"/>
      <c r="AH935" s="281"/>
      <c r="AI935" s="281"/>
    </row>
    <row r="936" ht="12.75" customHeight="1">
      <c r="A936" s="281"/>
      <c r="B936" s="281"/>
      <c r="C936" s="281"/>
      <c r="D936" s="281"/>
      <c r="E936" s="281"/>
      <c r="F936" s="281"/>
      <c r="G936" s="281"/>
      <c r="H936" s="281"/>
      <c r="I936" s="281"/>
      <c r="J936" s="281"/>
      <c r="K936" s="281"/>
      <c r="L936" s="281"/>
      <c r="M936" s="281"/>
      <c r="N936" s="281"/>
      <c r="O936" s="281"/>
      <c r="P936" s="281"/>
      <c r="Q936" s="281"/>
      <c r="R936" s="281"/>
      <c r="S936" s="281"/>
      <c r="T936" s="281"/>
      <c r="U936" s="281"/>
      <c r="V936" s="281"/>
      <c r="W936" s="281"/>
      <c r="X936" s="281"/>
      <c r="Y936" s="281"/>
      <c r="Z936" s="281"/>
      <c r="AA936" s="281"/>
      <c r="AB936" s="281"/>
      <c r="AC936" s="281"/>
      <c r="AD936" s="281"/>
      <c r="AE936" s="281"/>
      <c r="AF936" s="281"/>
      <c r="AG936" s="281"/>
      <c r="AH936" s="281"/>
      <c r="AI936" s="281"/>
    </row>
    <row r="937" ht="12.75" customHeight="1">
      <c r="A937" s="281"/>
      <c r="B937" s="281"/>
      <c r="C937" s="281"/>
      <c r="D937" s="281"/>
      <c r="E937" s="281"/>
      <c r="F937" s="281"/>
      <c r="G937" s="281"/>
      <c r="H937" s="281"/>
      <c r="I937" s="281"/>
      <c r="J937" s="281"/>
      <c r="K937" s="281"/>
      <c r="L937" s="281"/>
      <c r="M937" s="281"/>
      <c r="N937" s="281"/>
      <c r="O937" s="281"/>
      <c r="P937" s="281"/>
      <c r="Q937" s="281"/>
      <c r="R937" s="281"/>
      <c r="S937" s="281"/>
      <c r="T937" s="281"/>
      <c r="U937" s="281"/>
      <c r="V937" s="281"/>
      <c r="W937" s="281"/>
      <c r="X937" s="281"/>
      <c r="Y937" s="281"/>
      <c r="Z937" s="281"/>
      <c r="AA937" s="281"/>
      <c r="AB937" s="281"/>
      <c r="AC937" s="281"/>
      <c r="AD937" s="281"/>
      <c r="AE937" s="281"/>
      <c r="AF937" s="281"/>
      <c r="AG937" s="281"/>
      <c r="AH937" s="281"/>
      <c r="AI937" s="281"/>
    </row>
    <row r="938" ht="12.75" customHeight="1">
      <c r="A938" s="281"/>
      <c r="B938" s="281"/>
      <c r="C938" s="281"/>
      <c r="D938" s="281"/>
      <c r="E938" s="281"/>
      <c r="F938" s="281"/>
      <c r="G938" s="281"/>
      <c r="H938" s="281"/>
      <c r="I938" s="281"/>
      <c r="J938" s="281"/>
      <c r="K938" s="281"/>
      <c r="L938" s="281"/>
      <c r="M938" s="281"/>
      <c r="N938" s="281"/>
      <c r="O938" s="281"/>
      <c r="P938" s="281"/>
      <c r="Q938" s="281"/>
      <c r="R938" s="281"/>
      <c r="S938" s="281"/>
      <c r="T938" s="281"/>
      <c r="U938" s="281"/>
      <c r="V938" s="281"/>
      <c r="W938" s="281"/>
      <c r="X938" s="281"/>
      <c r="Y938" s="281"/>
      <c r="Z938" s="281"/>
      <c r="AA938" s="281"/>
      <c r="AB938" s="281"/>
      <c r="AC938" s="281"/>
      <c r="AD938" s="281"/>
      <c r="AE938" s="281"/>
      <c r="AF938" s="281"/>
      <c r="AG938" s="281"/>
      <c r="AH938" s="281"/>
      <c r="AI938" s="281"/>
    </row>
    <row r="939" ht="12.75" customHeight="1">
      <c r="A939" s="281"/>
      <c r="B939" s="281"/>
      <c r="C939" s="281"/>
      <c r="D939" s="281"/>
      <c r="E939" s="281"/>
      <c r="F939" s="281"/>
      <c r="G939" s="281"/>
      <c r="H939" s="281"/>
      <c r="I939" s="281"/>
      <c r="J939" s="281"/>
      <c r="K939" s="281"/>
      <c r="L939" s="281"/>
      <c r="M939" s="281"/>
      <c r="N939" s="281"/>
      <c r="O939" s="281"/>
      <c r="P939" s="281"/>
      <c r="Q939" s="281"/>
      <c r="R939" s="281"/>
      <c r="S939" s="281"/>
      <c r="T939" s="281"/>
      <c r="U939" s="281"/>
      <c r="V939" s="281"/>
      <c r="W939" s="281"/>
      <c r="X939" s="281"/>
      <c r="Y939" s="281"/>
      <c r="Z939" s="281"/>
      <c r="AA939" s="281"/>
      <c r="AB939" s="281"/>
      <c r="AC939" s="281"/>
      <c r="AD939" s="281"/>
      <c r="AE939" s="281"/>
      <c r="AF939" s="281"/>
      <c r="AG939" s="281"/>
      <c r="AH939" s="281"/>
      <c r="AI939" s="281"/>
    </row>
    <row r="940" ht="12.75" customHeight="1">
      <c r="A940" s="281"/>
      <c r="B940" s="281"/>
      <c r="C940" s="281"/>
      <c r="D940" s="281"/>
      <c r="E940" s="281"/>
      <c r="F940" s="281"/>
      <c r="G940" s="281"/>
      <c r="H940" s="281"/>
      <c r="I940" s="281"/>
      <c r="J940" s="281"/>
      <c r="K940" s="281"/>
      <c r="L940" s="281"/>
      <c r="M940" s="281"/>
      <c r="N940" s="281"/>
      <c r="O940" s="281"/>
      <c r="P940" s="281"/>
      <c r="Q940" s="281"/>
      <c r="R940" s="281"/>
      <c r="S940" s="281"/>
      <c r="T940" s="281"/>
      <c r="U940" s="281"/>
      <c r="V940" s="281"/>
      <c r="W940" s="281"/>
      <c r="X940" s="281"/>
      <c r="Y940" s="281"/>
      <c r="Z940" s="281"/>
      <c r="AA940" s="281"/>
      <c r="AB940" s="281"/>
      <c r="AC940" s="281"/>
      <c r="AD940" s="281"/>
      <c r="AE940" s="281"/>
      <c r="AF940" s="281"/>
      <c r="AG940" s="281"/>
      <c r="AH940" s="281"/>
      <c r="AI940" s="281"/>
    </row>
    <row r="941" ht="12.75" customHeight="1">
      <c r="A941" s="281"/>
      <c r="B941" s="281"/>
      <c r="C941" s="281"/>
      <c r="D941" s="281"/>
      <c r="E941" s="281"/>
      <c r="F941" s="281"/>
      <c r="G941" s="281"/>
      <c r="H941" s="281"/>
      <c r="I941" s="281"/>
      <c r="J941" s="281"/>
      <c r="K941" s="281"/>
      <c r="L941" s="281"/>
      <c r="M941" s="281"/>
      <c r="N941" s="281"/>
      <c r="O941" s="281"/>
      <c r="P941" s="281"/>
      <c r="Q941" s="281"/>
      <c r="R941" s="281"/>
      <c r="S941" s="281"/>
      <c r="T941" s="281"/>
      <c r="U941" s="281"/>
      <c r="V941" s="281"/>
      <c r="W941" s="281"/>
      <c r="X941" s="281"/>
      <c r="Y941" s="281"/>
      <c r="Z941" s="281"/>
      <c r="AA941" s="281"/>
      <c r="AB941" s="281"/>
      <c r="AC941" s="281"/>
      <c r="AD941" s="281"/>
      <c r="AE941" s="281"/>
      <c r="AF941" s="281"/>
      <c r="AG941" s="281"/>
      <c r="AH941" s="281"/>
      <c r="AI941" s="281"/>
    </row>
    <row r="942" ht="12.75" customHeight="1">
      <c r="A942" s="281"/>
      <c r="B942" s="281"/>
      <c r="C942" s="281"/>
      <c r="D942" s="281"/>
      <c r="E942" s="281"/>
      <c r="F942" s="281"/>
      <c r="G942" s="281"/>
      <c r="H942" s="281"/>
      <c r="I942" s="281"/>
      <c r="J942" s="281"/>
      <c r="K942" s="281"/>
      <c r="L942" s="281"/>
      <c r="M942" s="281"/>
      <c r="N942" s="281"/>
      <c r="O942" s="281"/>
      <c r="P942" s="281"/>
      <c r="Q942" s="281"/>
      <c r="R942" s="281"/>
      <c r="S942" s="281"/>
      <c r="T942" s="281"/>
      <c r="U942" s="281"/>
      <c r="V942" s="281"/>
      <c r="W942" s="281"/>
      <c r="X942" s="281"/>
      <c r="Y942" s="281"/>
      <c r="Z942" s="281"/>
      <c r="AA942" s="281"/>
      <c r="AB942" s="281"/>
      <c r="AC942" s="281"/>
      <c r="AD942" s="281"/>
      <c r="AE942" s="281"/>
      <c r="AF942" s="281"/>
      <c r="AG942" s="281"/>
      <c r="AH942" s="281"/>
      <c r="AI942" s="281"/>
    </row>
    <row r="943" ht="12.75" customHeight="1">
      <c r="A943" s="281"/>
      <c r="B943" s="281"/>
      <c r="C943" s="281"/>
      <c r="D943" s="281"/>
      <c r="E943" s="281"/>
      <c r="F943" s="281"/>
      <c r="G943" s="281"/>
      <c r="H943" s="281"/>
      <c r="I943" s="281"/>
      <c r="J943" s="281"/>
      <c r="K943" s="281"/>
      <c r="L943" s="281"/>
      <c r="M943" s="281"/>
      <c r="N943" s="281"/>
      <c r="O943" s="281"/>
      <c r="P943" s="281"/>
      <c r="Q943" s="281"/>
      <c r="R943" s="281"/>
      <c r="S943" s="281"/>
      <c r="T943" s="281"/>
      <c r="U943" s="281"/>
      <c r="V943" s="281"/>
      <c r="W943" s="281"/>
      <c r="X943" s="281"/>
      <c r="Y943" s="281"/>
      <c r="Z943" s="281"/>
      <c r="AA943" s="281"/>
      <c r="AB943" s="281"/>
      <c r="AC943" s="281"/>
      <c r="AD943" s="281"/>
      <c r="AE943" s="281"/>
      <c r="AF943" s="281"/>
      <c r="AG943" s="281"/>
      <c r="AH943" s="281"/>
      <c r="AI943" s="281"/>
    </row>
    <row r="944" ht="12.75" customHeight="1">
      <c r="A944" s="281"/>
      <c r="B944" s="281"/>
      <c r="C944" s="281"/>
      <c r="D944" s="281"/>
      <c r="E944" s="281"/>
      <c r="F944" s="281"/>
      <c r="G944" s="281"/>
      <c r="H944" s="281"/>
      <c r="I944" s="281"/>
      <c r="J944" s="281"/>
      <c r="K944" s="281"/>
      <c r="L944" s="281"/>
      <c r="M944" s="281"/>
      <c r="N944" s="281"/>
      <c r="O944" s="281"/>
      <c r="P944" s="281"/>
      <c r="Q944" s="281"/>
      <c r="R944" s="281"/>
      <c r="S944" s="281"/>
      <c r="T944" s="281"/>
      <c r="U944" s="281"/>
      <c r="V944" s="281"/>
      <c r="W944" s="281"/>
      <c r="X944" s="281"/>
      <c r="Y944" s="281"/>
      <c r="Z944" s="281"/>
      <c r="AA944" s="281"/>
      <c r="AB944" s="281"/>
      <c r="AC944" s="281"/>
      <c r="AD944" s="281"/>
      <c r="AE944" s="281"/>
      <c r="AF944" s="281"/>
      <c r="AG944" s="281"/>
      <c r="AH944" s="281"/>
      <c r="AI944" s="281"/>
    </row>
    <row r="945" ht="12.75" customHeight="1">
      <c r="A945" s="281"/>
      <c r="B945" s="281"/>
      <c r="C945" s="281"/>
      <c r="D945" s="281"/>
      <c r="E945" s="281"/>
      <c r="F945" s="281"/>
      <c r="G945" s="281"/>
      <c r="H945" s="281"/>
      <c r="I945" s="281"/>
      <c r="J945" s="281"/>
      <c r="K945" s="281"/>
      <c r="L945" s="281"/>
      <c r="M945" s="281"/>
      <c r="N945" s="281"/>
      <c r="O945" s="281"/>
      <c r="P945" s="281"/>
      <c r="Q945" s="281"/>
      <c r="R945" s="281"/>
      <c r="S945" s="281"/>
      <c r="T945" s="281"/>
      <c r="U945" s="281"/>
      <c r="V945" s="281"/>
      <c r="W945" s="281"/>
      <c r="X945" s="281"/>
      <c r="Y945" s="281"/>
      <c r="Z945" s="281"/>
      <c r="AA945" s="281"/>
      <c r="AB945" s="281"/>
      <c r="AC945" s="281"/>
      <c r="AD945" s="281"/>
      <c r="AE945" s="281"/>
      <c r="AF945" s="281"/>
      <c r="AG945" s="281"/>
      <c r="AH945" s="281"/>
      <c r="AI945" s="281"/>
    </row>
    <row r="946" ht="12.75" customHeight="1">
      <c r="A946" s="281"/>
      <c r="B946" s="281"/>
      <c r="C946" s="281"/>
      <c r="D946" s="281"/>
      <c r="E946" s="281"/>
      <c r="F946" s="281"/>
      <c r="G946" s="281"/>
      <c r="H946" s="281"/>
      <c r="I946" s="281"/>
      <c r="J946" s="281"/>
      <c r="K946" s="281"/>
      <c r="L946" s="281"/>
      <c r="M946" s="281"/>
      <c r="N946" s="281"/>
      <c r="O946" s="281"/>
      <c r="P946" s="281"/>
      <c r="Q946" s="281"/>
      <c r="R946" s="281"/>
      <c r="S946" s="281"/>
      <c r="T946" s="281"/>
      <c r="U946" s="281"/>
      <c r="V946" s="281"/>
      <c r="W946" s="281"/>
      <c r="X946" s="281"/>
      <c r="Y946" s="281"/>
      <c r="Z946" s="281"/>
      <c r="AA946" s="281"/>
      <c r="AB946" s="281"/>
      <c r="AC946" s="281"/>
      <c r="AD946" s="281"/>
      <c r="AE946" s="281"/>
      <c r="AF946" s="281"/>
      <c r="AG946" s="281"/>
      <c r="AH946" s="281"/>
      <c r="AI946" s="281"/>
    </row>
    <row r="947" ht="12.75" customHeight="1">
      <c r="A947" s="281"/>
      <c r="B947" s="281"/>
      <c r="C947" s="281"/>
      <c r="D947" s="281"/>
      <c r="E947" s="281"/>
      <c r="F947" s="281"/>
      <c r="G947" s="281"/>
      <c r="H947" s="281"/>
      <c r="I947" s="281"/>
      <c r="J947" s="281"/>
      <c r="K947" s="281"/>
      <c r="L947" s="281"/>
      <c r="M947" s="281"/>
      <c r="N947" s="281"/>
      <c r="O947" s="281"/>
      <c r="P947" s="281"/>
      <c r="Q947" s="281"/>
      <c r="R947" s="281"/>
      <c r="S947" s="281"/>
      <c r="T947" s="281"/>
      <c r="U947" s="281"/>
      <c r="V947" s="281"/>
      <c r="W947" s="281"/>
      <c r="X947" s="281"/>
      <c r="Y947" s="281"/>
      <c r="Z947" s="281"/>
      <c r="AA947" s="281"/>
      <c r="AB947" s="281"/>
      <c r="AC947" s="281"/>
      <c r="AD947" s="281"/>
      <c r="AE947" s="281"/>
      <c r="AF947" s="281"/>
      <c r="AG947" s="281"/>
      <c r="AH947" s="281"/>
      <c r="AI947" s="281"/>
    </row>
    <row r="948" ht="12.75" customHeight="1">
      <c r="A948" s="281"/>
      <c r="B948" s="281"/>
      <c r="C948" s="281"/>
      <c r="D948" s="281"/>
      <c r="E948" s="281"/>
      <c r="F948" s="281"/>
      <c r="G948" s="281"/>
      <c r="H948" s="281"/>
      <c r="I948" s="281"/>
      <c r="J948" s="281"/>
      <c r="K948" s="281"/>
      <c r="L948" s="281"/>
      <c r="M948" s="281"/>
      <c r="N948" s="281"/>
      <c r="O948" s="281"/>
      <c r="P948" s="281"/>
      <c r="Q948" s="281"/>
      <c r="R948" s="281"/>
      <c r="S948" s="281"/>
      <c r="T948" s="281"/>
      <c r="U948" s="281"/>
      <c r="V948" s="281"/>
      <c r="W948" s="281"/>
      <c r="X948" s="281"/>
      <c r="Y948" s="281"/>
      <c r="Z948" s="281"/>
      <c r="AA948" s="281"/>
      <c r="AB948" s="281"/>
      <c r="AC948" s="281"/>
      <c r="AD948" s="281"/>
      <c r="AE948" s="281"/>
      <c r="AF948" s="281"/>
      <c r="AG948" s="281"/>
      <c r="AH948" s="281"/>
      <c r="AI948" s="281"/>
    </row>
    <row r="949" ht="12.75" customHeight="1">
      <c r="A949" s="281"/>
      <c r="B949" s="281"/>
      <c r="C949" s="281"/>
      <c r="D949" s="281"/>
      <c r="E949" s="281"/>
      <c r="F949" s="281"/>
      <c r="G949" s="281"/>
      <c r="H949" s="281"/>
      <c r="I949" s="281"/>
      <c r="J949" s="281"/>
      <c r="K949" s="281"/>
      <c r="L949" s="281"/>
      <c r="M949" s="281"/>
      <c r="N949" s="281"/>
      <c r="O949" s="281"/>
      <c r="P949" s="281"/>
      <c r="Q949" s="281"/>
      <c r="R949" s="281"/>
      <c r="S949" s="281"/>
      <c r="T949" s="281"/>
      <c r="U949" s="281"/>
      <c r="V949" s="281"/>
      <c r="W949" s="281"/>
      <c r="X949" s="281"/>
      <c r="Y949" s="281"/>
      <c r="Z949" s="281"/>
      <c r="AA949" s="281"/>
      <c r="AB949" s="281"/>
      <c r="AC949" s="281"/>
      <c r="AD949" s="281"/>
      <c r="AE949" s="281"/>
      <c r="AF949" s="281"/>
      <c r="AG949" s="281"/>
      <c r="AH949" s="281"/>
      <c r="AI949" s="281"/>
    </row>
    <row r="950" ht="12.75" customHeight="1">
      <c r="A950" s="281"/>
      <c r="B950" s="281"/>
      <c r="C950" s="281"/>
      <c r="D950" s="281"/>
      <c r="E950" s="281"/>
      <c r="F950" s="281"/>
      <c r="G950" s="281"/>
      <c r="H950" s="281"/>
      <c r="I950" s="281"/>
      <c r="J950" s="281"/>
      <c r="K950" s="281"/>
      <c r="L950" s="281"/>
      <c r="M950" s="281"/>
      <c r="N950" s="281"/>
      <c r="O950" s="281"/>
      <c r="P950" s="281"/>
      <c r="Q950" s="281"/>
      <c r="R950" s="281"/>
      <c r="S950" s="281"/>
      <c r="T950" s="281"/>
      <c r="U950" s="281"/>
      <c r="V950" s="281"/>
      <c r="W950" s="281"/>
      <c r="X950" s="281"/>
      <c r="Y950" s="281"/>
      <c r="Z950" s="281"/>
      <c r="AA950" s="281"/>
      <c r="AB950" s="281"/>
      <c r="AC950" s="281"/>
      <c r="AD950" s="281"/>
      <c r="AE950" s="281"/>
      <c r="AF950" s="281"/>
      <c r="AG950" s="281"/>
      <c r="AH950" s="281"/>
      <c r="AI950" s="281"/>
    </row>
    <row r="951" ht="12.75" customHeight="1">
      <c r="A951" s="281"/>
      <c r="B951" s="281"/>
      <c r="C951" s="281"/>
      <c r="D951" s="281"/>
      <c r="E951" s="281"/>
      <c r="F951" s="281"/>
      <c r="G951" s="281"/>
      <c r="H951" s="281"/>
      <c r="I951" s="281"/>
      <c r="J951" s="281"/>
      <c r="K951" s="281"/>
      <c r="L951" s="281"/>
      <c r="M951" s="281"/>
      <c r="N951" s="281"/>
      <c r="O951" s="281"/>
      <c r="P951" s="281"/>
      <c r="Q951" s="281"/>
      <c r="R951" s="281"/>
      <c r="S951" s="281"/>
      <c r="T951" s="281"/>
      <c r="U951" s="281"/>
      <c r="V951" s="281"/>
      <c r="W951" s="281"/>
      <c r="X951" s="281"/>
      <c r="Y951" s="281"/>
      <c r="Z951" s="281"/>
      <c r="AA951" s="281"/>
      <c r="AB951" s="281"/>
      <c r="AC951" s="281"/>
      <c r="AD951" s="281"/>
      <c r="AE951" s="281"/>
      <c r="AF951" s="281"/>
      <c r="AG951" s="281"/>
      <c r="AH951" s="281"/>
      <c r="AI951" s="281"/>
    </row>
    <row r="952" ht="12.75" customHeight="1">
      <c r="A952" s="281"/>
      <c r="B952" s="281"/>
      <c r="C952" s="281"/>
      <c r="D952" s="281"/>
      <c r="E952" s="281"/>
      <c r="F952" s="281"/>
      <c r="G952" s="281"/>
      <c r="H952" s="281"/>
      <c r="I952" s="281"/>
      <c r="J952" s="281"/>
      <c r="K952" s="281"/>
      <c r="L952" s="281"/>
      <c r="M952" s="281"/>
      <c r="N952" s="281"/>
      <c r="O952" s="281"/>
      <c r="P952" s="281"/>
      <c r="Q952" s="281"/>
      <c r="R952" s="281"/>
      <c r="S952" s="281"/>
      <c r="T952" s="281"/>
      <c r="U952" s="281"/>
      <c r="V952" s="281"/>
      <c r="W952" s="281"/>
      <c r="X952" s="281"/>
      <c r="Y952" s="281"/>
      <c r="Z952" s="281"/>
      <c r="AA952" s="281"/>
      <c r="AB952" s="281"/>
      <c r="AC952" s="281"/>
      <c r="AD952" s="281"/>
      <c r="AE952" s="281"/>
      <c r="AF952" s="281"/>
      <c r="AG952" s="281"/>
      <c r="AH952" s="281"/>
      <c r="AI952" s="281"/>
    </row>
    <row r="953" ht="12.75" customHeight="1">
      <c r="A953" s="281"/>
      <c r="B953" s="281"/>
      <c r="C953" s="281"/>
      <c r="D953" s="281"/>
      <c r="E953" s="281"/>
      <c r="F953" s="281"/>
      <c r="G953" s="281"/>
      <c r="H953" s="281"/>
      <c r="I953" s="281"/>
      <c r="J953" s="281"/>
      <c r="K953" s="281"/>
      <c r="L953" s="281"/>
      <c r="M953" s="281"/>
      <c r="N953" s="281"/>
      <c r="O953" s="281"/>
      <c r="P953" s="281"/>
      <c r="Q953" s="281"/>
      <c r="R953" s="281"/>
      <c r="S953" s="281"/>
      <c r="T953" s="281"/>
      <c r="U953" s="281"/>
      <c r="V953" s="281"/>
      <c r="W953" s="281"/>
      <c r="X953" s="281"/>
      <c r="Y953" s="281"/>
      <c r="Z953" s="281"/>
      <c r="AA953" s="281"/>
      <c r="AB953" s="281"/>
      <c r="AC953" s="281"/>
      <c r="AD953" s="281"/>
      <c r="AE953" s="281"/>
      <c r="AF953" s="281"/>
      <c r="AG953" s="281"/>
      <c r="AH953" s="281"/>
      <c r="AI953" s="281"/>
    </row>
    <row r="954" ht="12.75" customHeight="1">
      <c r="A954" s="281"/>
      <c r="B954" s="281"/>
      <c r="C954" s="281"/>
      <c r="D954" s="281"/>
      <c r="E954" s="281"/>
      <c r="F954" s="281"/>
      <c r="G954" s="281"/>
      <c r="H954" s="281"/>
      <c r="I954" s="281"/>
      <c r="J954" s="281"/>
      <c r="K954" s="281"/>
      <c r="L954" s="281"/>
      <c r="M954" s="281"/>
      <c r="N954" s="281"/>
      <c r="O954" s="281"/>
      <c r="P954" s="281"/>
      <c r="Q954" s="281"/>
      <c r="R954" s="281"/>
      <c r="S954" s="281"/>
      <c r="T954" s="281"/>
      <c r="U954" s="281"/>
      <c r="V954" s="281"/>
      <c r="W954" s="281"/>
      <c r="X954" s="281"/>
      <c r="Y954" s="281"/>
      <c r="Z954" s="281"/>
      <c r="AA954" s="281"/>
      <c r="AB954" s="281"/>
      <c r="AC954" s="281"/>
      <c r="AD954" s="281"/>
      <c r="AE954" s="281"/>
      <c r="AF954" s="281"/>
      <c r="AG954" s="281"/>
      <c r="AH954" s="281"/>
      <c r="AI954" s="281"/>
    </row>
    <row r="955" ht="12.75" customHeight="1">
      <c r="A955" s="281"/>
      <c r="B955" s="281"/>
      <c r="C955" s="281"/>
      <c r="D955" s="281"/>
      <c r="E955" s="281"/>
      <c r="F955" s="281"/>
      <c r="G955" s="281"/>
      <c r="H955" s="281"/>
      <c r="I955" s="281"/>
      <c r="J955" s="281"/>
      <c r="K955" s="281"/>
      <c r="L955" s="281"/>
      <c r="M955" s="281"/>
      <c r="N955" s="281"/>
      <c r="O955" s="281"/>
      <c r="P955" s="281"/>
      <c r="Q955" s="281"/>
      <c r="R955" s="281"/>
      <c r="S955" s="281"/>
      <c r="T955" s="281"/>
      <c r="U955" s="281"/>
      <c r="V955" s="281"/>
      <c r="W955" s="281"/>
      <c r="X955" s="281"/>
      <c r="Y955" s="281"/>
      <c r="Z955" s="281"/>
      <c r="AA955" s="281"/>
      <c r="AB955" s="281"/>
      <c r="AC955" s="281"/>
      <c r="AD955" s="281"/>
      <c r="AE955" s="281"/>
      <c r="AF955" s="281"/>
      <c r="AG955" s="281"/>
      <c r="AH955" s="281"/>
      <c r="AI955" s="281"/>
    </row>
    <row r="956" ht="12.75" customHeight="1">
      <c r="A956" s="281"/>
      <c r="B956" s="281"/>
      <c r="C956" s="281"/>
      <c r="D956" s="281"/>
      <c r="E956" s="281"/>
      <c r="F956" s="281"/>
      <c r="G956" s="281"/>
      <c r="H956" s="281"/>
      <c r="I956" s="281"/>
      <c r="J956" s="281"/>
      <c r="K956" s="281"/>
      <c r="L956" s="281"/>
      <c r="M956" s="281"/>
      <c r="N956" s="281"/>
      <c r="O956" s="281"/>
      <c r="P956" s="281"/>
      <c r="Q956" s="281"/>
      <c r="R956" s="281"/>
      <c r="S956" s="281"/>
      <c r="T956" s="281"/>
      <c r="U956" s="281"/>
      <c r="V956" s="281"/>
      <c r="W956" s="281"/>
      <c r="X956" s="281"/>
      <c r="Y956" s="281"/>
      <c r="Z956" s="281"/>
      <c r="AA956" s="281"/>
      <c r="AB956" s="281"/>
      <c r="AC956" s="281"/>
      <c r="AD956" s="281"/>
      <c r="AE956" s="281"/>
      <c r="AF956" s="281"/>
      <c r="AG956" s="281"/>
      <c r="AH956" s="281"/>
      <c r="AI956" s="281"/>
    </row>
    <row r="957" ht="12.75" customHeight="1">
      <c r="A957" s="281"/>
      <c r="B957" s="281"/>
      <c r="C957" s="281"/>
      <c r="D957" s="281"/>
      <c r="E957" s="281"/>
      <c r="F957" s="281"/>
      <c r="G957" s="281"/>
      <c r="H957" s="281"/>
      <c r="I957" s="281"/>
      <c r="J957" s="281"/>
      <c r="K957" s="281"/>
      <c r="L957" s="281"/>
      <c r="M957" s="281"/>
      <c r="N957" s="281"/>
      <c r="O957" s="281"/>
      <c r="P957" s="281"/>
      <c r="Q957" s="281"/>
      <c r="R957" s="281"/>
      <c r="S957" s="281"/>
      <c r="T957" s="281"/>
      <c r="U957" s="281"/>
      <c r="V957" s="281"/>
      <c r="W957" s="281"/>
      <c r="X957" s="281"/>
      <c r="Y957" s="281"/>
      <c r="Z957" s="281"/>
      <c r="AA957" s="281"/>
      <c r="AB957" s="281"/>
      <c r="AC957" s="281"/>
      <c r="AD957" s="281"/>
      <c r="AE957" s="281"/>
      <c r="AF957" s="281"/>
      <c r="AG957" s="281"/>
      <c r="AH957" s="281"/>
      <c r="AI957" s="281"/>
    </row>
    <row r="958" ht="12.75" customHeight="1">
      <c r="A958" s="281"/>
      <c r="B958" s="281"/>
      <c r="C958" s="281"/>
      <c r="D958" s="281"/>
      <c r="E958" s="281"/>
      <c r="F958" s="281"/>
      <c r="G958" s="281"/>
      <c r="H958" s="281"/>
      <c r="I958" s="281"/>
      <c r="J958" s="281"/>
      <c r="K958" s="281"/>
      <c r="L958" s="281"/>
      <c r="M958" s="281"/>
      <c r="N958" s="281"/>
      <c r="O958" s="281"/>
      <c r="P958" s="281"/>
      <c r="Q958" s="281"/>
      <c r="R958" s="281"/>
      <c r="S958" s="281"/>
      <c r="T958" s="281"/>
      <c r="U958" s="281"/>
      <c r="V958" s="281"/>
      <c r="W958" s="281"/>
      <c r="X958" s="281"/>
      <c r="Y958" s="281"/>
      <c r="Z958" s="281"/>
      <c r="AA958" s="281"/>
      <c r="AB958" s="281"/>
      <c r="AC958" s="281"/>
      <c r="AD958" s="281"/>
      <c r="AE958" s="281"/>
      <c r="AF958" s="281"/>
      <c r="AG958" s="281"/>
      <c r="AH958" s="281"/>
      <c r="AI958" s="281"/>
    </row>
    <row r="959" ht="12.75" customHeight="1">
      <c r="A959" s="281"/>
      <c r="B959" s="281"/>
      <c r="C959" s="281"/>
      <c r="D959" s="281"/>
      <c r="E959" s="281"/>
      <c r="F959" s="281"/>
      <c r="G959" s="281"/>
      <c r="H959" s="281"/>
      <c r="I959" s="281"/>
      <c r="J959" s="281"/>
      <c r="K959" s="281"/>
      <c r="L959" s="281"/>
      <c r="M959" s="281"/>
      <c r="N959" s="281"/>
      <c r="O959" s="281"/>
      <c r="P959" s="281"/>
      <c r="Q959" s="281"/>
      <c r="R959" s="281"/>
      <c r="S959" s="281"/>
      <c r="T959" s="281"/>
      <c r="U959" s="281"/>
      <c r="V959" s="281"/>
      <c r="W959" s="281"/>
      <c r="X959" s="281"/>
      <c r="Y959" s="281"/>
      <c r="Z959" s="281"/>
      <c r="AA959" s="281"/>
      <c r="AB959" s="281"/>
      <c r="AC959" s="281"/>
      <c r="AD959" s="281"/>
      <c r="AE959" s="281"/>
      <c r="AF959" s="281"/>
      <c r="AG959" s="281"/>
      <c r="AH959" s="281"/>
      <c r="AI959" s="281"/>
    </row>
    <row r="960" ht="12.75" customHeight="1">
      <c r="A960" s="281"/>
      <c r="B960" s="281"/>
      <c r="C960" s="281"/>
      <c r="D960" s="281"/>
      <c r="E960" s="281"/>
      <c r="F960" s="281"/>
      <c r="G960" s="281"/>
      <c r="H960" s="281"/>
      <c r="I960" s="281"/>
      <c r="J960" s="281"/>
      <c r="K960" s="281"/>
      <c r="L960" s="281"/>
      <c r="M960" s="281"/>
      <c r="N960" s="281"/>
      <c r="O960" s="281"/>
      <c r="P960" s="281"/>
      <c r="Q960" s="281"/>
      <c r="R960" s="281"/>
      <c r="S960" s="281"/>
      <c r="T960" s="281"/>
      <c r="U960" s="281"/>
      <c r="V960" s="281"/>
      <c r="W960" s="281"/>
      <c r="X960" s="281"/>
      <c r="Y960" s="281"/>
      <c r="Z960" s="281"/>
      <c r="AA960" s="281"/>
      <c r="AB960" s="281"/>
      <c r="AC960" s="281"/>
      <c r="AD960" s="281"/>
      <c r="AE960" s="281"/>
      <c r="AF960" s="281"/>
      <c r="AG960" s="281"/>
      <c r="AH960" s="281"/>
      <c r="AI960" s="281"/>
    </row>
    <row r="961" ht="12.75" customHeight="1">
      <c r="A961" s="281"/>
      <c r="B961" s="281"/>
      <c r="C961" s="281"/>
      <c r="D961" s="281"/>
      <c r="E961" s="281"/>
      <c r="F961" s="281"/>
      <c r="G961" s="281"/>
      <c r="H961" s="281"/>
      <c r="I961" s="281"/>
      <c r="J961" s="281"/>
      <c r="K961" s="281"/>
      <c r="L961" s="281"/>
      <c r="M961" s="281"/>
      <c r="N961" s="281"/>
      <c r="O961" s="281"/>
      <c r="P961" s="281"/>
      <c r="Q961" s="281"/>
      <c r="R961" s="281"/>
      <c r="S961" s="281"/>
      <c r="T961" s="281"/>
      <c r="U961" s="281"/>
      <c r="V961" s="281"/>
      <c r="W961" s="281"/>
      <c r="X961" s="281"/>
      <c r="Y961" s="281"/>
      <c r="Z961" s="281"/>
      <c r="AA961" s="281"/>
      <c r="AB961" s="281"/>
      <c r="AC961" s="281"/>
      <c r="AD961" s="281"/>
      <c r="AE961" s="281"/>
      <c r="AF961" s="281"/>
      <c r="AG961" s="281"/>
      <c r="AH961" s="281"/>
      <c r="AI961" s="281"/>
    </row>
    <row r="962" ht="12.75" customHeight="1">
      <c r="A962" s="281"/>
      <c r="B962" s="281"/>
      <c r="C962" s="281"/>
      <c r="D962" s="281"/>
      <c r="E962" s="281"/>
      <c r="F962" s="281"/>
      <c r="G962" s="281"/>
      <c r="H962" s="281"/>
      <c r="I962" s="281"/>
      <c r="J962" s="281"/>
      <c r="K962" s="281"/>
      <c r="L962" s="281"/>
      <c r="M962" s="281"/>
      <c r="N962" s="281"/>
      <c r="O962" s="281"/>
      <c r="P962" s="281"/>
      <c r="Q962" s="281"/>
      <c r="R962" s="281"/>
      <c r="S962" s="281"/>
      <c r="T962" s="281"/>
      <c r="U962" s="281"/>
      <c r="V962" s="281"/>
      <c r="W962" s="281"/>
      <c r="X962" s="281"/>
      <c r="Y962" s="281"/>
      <c r="Z962" s="281"/>
      <c r="AA962" s="281"/>
      <c r="AB962" s="281"/>
      <c r="AC962" s="281"/>
      <c r="AD962" s="281"/>
      <c r="AE962" s="281"/>
      <c r="AF962" s="281"/>
      <c r="AG962" s="281"/>
      <c r="AH962" s="281"/>
      <c r="AI962" s="281"/>
    </row>
    <row r="963" ht="12.75" customHeight="1">
      <c r="A963" s="281"/>
      <c r="B963" s="281"/>
      <c r="C963" s="281"/>
      <c r="D963" s="281"/>
      <c r="E963" s="281"/>
      <c r="F963" s="281"/>
      <c r="G963" s="281"/>
      <c r="H963" s="281"/>
      <c r="I963" s="281"/>
      <c r="J963" s="281"/>
      <c r="K963" s="281"/>
      <c r="L963" s="281"/>
      <c r="M963" s="281"/>
      <c r="N963" s="281"/>
      <c r="O963" s="281"/>
      <c r="P963" s="281"/>
      <c r="Q963" s="281"/>
      <c r="R963" s="281"/>
      <c r="S963" s="281"/>
      <c r="T963" s="281"/>
      <c r="U963" s="281"/>
      <c r="V963" s="281"/>
      <c r="W963" s="281"/>
      <c r="X963" s="281"/>
      <c r="Y963" s="281"/>
      <c r="Z963" s="281"/>
      <c r="AA963" s="281"/>
      <c r="AB963" s="281"/>
      <c r="AC963" s="281"/>
      <c r="AD963" s="281"/>
      <c r="AE963" s="281"/>
      <c r="AF963" s="281"/>
      <c r="AG963" s="281"/>
      <c r="AH963" s="281"/>
      <c r="AI963" s="281"/>
    </row>
    <row r="964" ht="12.75" customHeight="1">
      <c r="A964" s="281"/>
      <c r="B964" s="281"/>
      <c r="C964" s="281"/>
      <c r="D964" s="281"/>
      <c r="E964" s="281"/>
      <c r="F964" s="281"/>
      <c r="G964" s="281"/>
      <c r="H964" s="281"/>
      <c r="I964" s="281"/>
      <c r="J964" s="281"/>
      <c r="K964" s="281"/>
      <c r="L964" s="281"/>
      <c r="M964" s="281"/>
      <c r="N964" s="281"/>
      <c r="O964" s="281"/>
      <c r="P964" s="281"/>
      <c r="Q964" s="281"/>
      <c r="R964" s="281"/>
      <c r="S964" s="281"/>
      <c r="T964" s="281"/>
      <c r="U964" s="281"/>
      <c r="V964" s="281"/>
      <c r="W964" s="281"/>
      <c r="X964" s="281"/>
      <c r="Y964" s="281"/>
      <c r="Z964" s="281"/>
      <c r="AA964" s="281"/>
      <c r="AB964" s="281"/>
      <c r="AC964" s="281"/>
      <c r="AD964" s="281"/>
      <c r="AE964" s="281"/>
      <c r="AF964" s="281"/>
      <c r="AG964" s="281"/>
      <c r="AH964" s="281"/>
      <c r="AI964" s="281"/>
    </row>
    <row r="965" ht="12.75" customHeight="1">
      <c r="A965" s="281"/>
      <c r="B965" s="281"/>
      <c r="C965" s="281"/>
      <c r="D965" s="281"/>
      <c r="E965" s="281"/>
      <c r="F965" s="281"/>
      <c r="G965" s="281"/>
      <c r="H965" s="281"/>
      <c r="I965" s="281"/>
      <c r="J965" s="281"/>
      <c r="K965" s="281"/>
      <c r="L965" s="281"/>
      <c r="M965" s="281"/>
      <c r="N965" s="281"/>
      <c r="O965" s="281"/>
      <c r="P965" s="281"/>
      <c r="Q965" s="281"/>
      <c r="R965" s="281"/>
      <c r="S965" s="281"/>
      <c r="T965" s="281"/>
      <c r="U965" s="281"/>
      <c r="V965" s="281"/>
      <c r="W965" s="281"/>
      <c r="X965" s="281"/>
      <c r="Y965" s="281"/>
      <c r="Z965" s="281"/>
      <c r="AA965" s="281"/>
      <c r="AB965" s="281"/>
      <c r="AC965" s="281"/>
      <c r="AD965" s="281"/>
      <c r="AE965" s="281"/>
      <c r="AF965" s="281"/>
      <c r="AG965" s="281"/>
      <c r="AH965" s="281"/>
      <c r="AI965" s="281"/>
    </row>
    <row r="966" ht="12.75" customHeight="1">
      <c r="A966" s="281"/>
      <c r="B966" s="281"/>
      <c r="C966" s="281"/>
      <c r="D966" s="281"/>
      <c r="E966" s="281"/>
      <c r="F966" s="281"/>
      <c r="G966" s="281"/>
      <c r="H966" s="281"/>
      <c r="I966" s="281"/>
      <c r="J966" s="281"/>
      <c r="K966" s="281"/>
      <c r="L966" s="281"/>
      <c r="M966" s="281"/>
      <c r="N966" s="281"/>
      <c r="O966" s="281"/>
      <c r="P966" s="281"/>
      <c r="Q966" s="281"/>
      <c r="R966" s="281"/>
      <c r="S966" s="281"/>
      <c r="T966" s="281"/>
      <c r="U966" s="281"/>
      <c r="V966" s="281"/>
      <c r="W966" s="281"/>
      <c r="X966" s="281"/>
      <c r="Y966" s="281"/>
      <c r="Z966" s="281"/>
      <c r="AA966" s="281"/>
      <c r="AB966" s="281"/>
      <c r="AC966" s="281"/>
      <c r="AD966" s="281"/>
      <c r="AE966" s="281"/>
      <c r="AF966" s="281"/>
      <c r="AG966" s="281"/>
      <c r="AH966" s="281"/>
      <c r="AI966" s="281"/>
    </row>
    <row r="967" ht="12.75" customHeight="1">
      <c r="A967" s="281"/>
      <c r="B967" s="281"/>
      <c r="C967" s="281"/>
      <c r="D967" s="281"/>
      <c r="E967" s="281"/>
      <c r="F967" s="281"/>
      <c r="G967" s="281"/>
      <c r="H967" s="281"/>
      <c r="I967" s="281"/>
      <c r="J967" s="281"/>
      <c r="K967" s="281"/>
      <c r="L967" s="281"/>
      <c r="M967" s="281"/>
      <c r="N967" s="281"/>
      <c r="O967" s="281"/>
      <c r="P967" s="281"/>
      <c r="Q967" s="281"/>
      <c r="R967" s="281"/>
      <c r="S967" s="281"/>
      <c r="T967" s="281"/>
      <c r="U967" s="281"/>
      <c r="V967" s="281"/>
      <c r="W967" s="281"/>
      <c r="X967" s="281"/>
      <c r="Y967" s="281"/>
      <c r="Z967" s="281"/>
      <c r="AA967" s="281"/>
      <c r="AB967" s="281"/>
      <c r="AC967" s="281"/>
      <c r="AD967" s="281"/>
      <c r="AE967" s="281"/>
      <c r="AF967" s="281"/>
      <c r="AG967" s="281"/>
      <c r="AH967" s="281"/>
      <c r="AI967" s="281"/>
    </row>
    <row r="968" ht="12.75" customHeight="1">
      <c r="A968" s="281"/>
      <c r="B968" s="281"/>
      <c r="C968" s="281"/>
      <c r="D968" s="281"/>
      <c r="E968" s="281"/>
      <c r="F968" s="281"/>
      <c r="G968" s="281"/>
      <c r="H968" s="281"/>
      <c r="I968" s="281"/>
      <c r="J968" s="281"/>
      <c r="K968" s="281"/>
      <c r="L968" s="281"/>
      <c r="M968" s="281"/>
      <c r="N968" s="281"/>
      <c r="O968" s="281"/>
      <c r="P968" s="281"/>
      <c r="Q968" s="281"/>
      <c r="R968" s="281"/>
      <c r="S968" s="281"/>
      <c r="T968" s="281"/>
      <c r="U968" s="281"/>
      <c r="V968" s="281"/>
      <c r="W968" s="281"/>
      <c r="X968" s="281"/>
      <c r="Y968" s="281"/>
      <c r="Z968" s="281"/>
      <c r="AA968" s="281"/>
      <c r="AB968" s="281"/>
      <c r="AC968" s="281"/>
      <c r="AD968" s="281"/>
      <c r="AE968" s="281"/>
      <c r="AF968" s="281"/>
      <c r="AG968" s="281"/>
      <c r="AH968" s="281"/>
      <c r="AI968" s="281"/>
    </row>
    <row r="969" ht="12.75" customHeight="1">
      <c r="A969" s="281"/>
      <c r="B969" s="281"/>
      <c r="C969" s="281"/>
      <c r="D969" s="281"/>
      <c r="E969" s="281"/>
      <c r="F969" s="281"/>
      <c r="G969" s="281"/>
      <c r="H969" s="281"/>
      <c r="I969" s="281"/>
      <c r="J969" s="281"/>
      <c r="K969" s="281"/>
      <c r="L969" s="281"/>
      <c r="M969" s="281"/>
      <c r="N969" s="281"/>
      <c r="O969" s="281"/>
      <c r="P969" s="281"/>
      <c r="Q969" s="281"/>
      <c r="R969" s="281"/>
      <c r="S969" s="281"/>
      <c r="T969" s="281"/>
      <c r="U969" s="281"/>
      <c r="V969" s="281"/>
      <c r="W969" s="281"/>
      <c r="X969" s="281"/>
      <c r="Y969" s="281"/>
      <c r="Z969" s="281"/>
      <c r="AA969" s="281"/>
      <c r="AB969" s="281"/>
      <c r="AC969" s="281"/>
      <c r="AD969" s="281"/>
      <c r="AE969" s="281"/>
      <c r="AF969" s="281"/>
      <c r="AG969" s="281"/>
      <c r="AH969" s="281"/>
      <c r="AI969" s="281"/>
    </row>
    <row r="970" ht="12.75" customHeight="1">
      <c r="A970" s="281"/>
      <c r="B970" s="281"/>
      <c r="C970" s="281"/>
      <c r="D970" s="281"/>
      <c r="E970" s="281"/>
      <c r="F970" s="281"/>
      <c r="G970" s="281"/>
      <c r="H970" s="281"/>
      <c r="I970" s="281"/>
      <c r="J970" s="281"/>
      <c r="K970" s="281"/>
      <c r="L970" s="281"/>
      <c r="M970" s="281"/>
      <c r="N970" s="281"/>
      <c r="O970" s="281"/>
      <c r="P970" s="281"/>
      <c r="Q970" s="281"/>
      <c r="R970" s="281"/>
      <c r="S970" s="281"/>
      <c r="T970" s="281"/>
      <c r="U970" s="281"/>
      <c r="V970" s="281"/>
      <c r="W970" s="281"/>
      <c r="X970" s="281"/>
      <c r="Y970" s="281"/>
      <c r="Z970" s="281"/>
      <c r="AA970" s="281"/>
      <c r="AB970" s="281"/>
      <c r="AC970" s="281"/>
      <c r="AD970" s="281"/>
      <c r="AE970" s="281"/>
      <c r="AF970" s="281"/>
      <c r="AG970" s="281"/>
      <c r="AH970" s="281"/>
      <c r="AI970" s="281"/>
    </row>
    <row r="971" ht="12.75" customHeight="1">
      <c r="A971" s="281"/>
      <c r="B971" s="281"/>
      <c r="C971" s="281"/>
      <c r="D971" s="281"/>
      <c r="E971" s="281"/>
      <c r="F971" s="281"/>
      <c r="G971" s="281"/>
      <c r="H971" s="281"/>
      <c r="I971" s="281"/>
      <c r="J971" s="281"/>
      <c r="K971" s="281"/>
      <c r="L971" s="281"/>
      <c r="M971" s="281"/>
      <c r="N971" s="281"/>
      <c r="O971" s="281"/>
      <c r="P971" s="281"/>
      <c r="Q971" s="281"/>
      <c r="R971" s="281"/>
      <c r="S971" s="281"/>
      <c r="T971" s="281"/>
      <c r="U971" s="281"/>
      <c r="V971" s="281"/>
      <c r="W971" s="281"/>
      <c r="X971" s="281"/>
      <c r="Y971" s="281"/>
      <c r="Z971" s="281"/>
      <c r="AA971" s="281"/>
      <c r="AB971" s="281"/>
      <c r="AC971" s="281"/>
      <c r="AD971" s="281"/>
      <c r="AE971" s="281"/>
      <c r="AF971" s="281"/>
      <c r="AG971" s="281"/>
      <c r="AH971" s="281"/>
      <c r="AI971" s="281"/>
    </row>
    <row r="972" ht="12.75" customHeight="1">
      <c r="A972" s="281"/>
      <c r="B972" s="281"/>
      <c r="C972" s="281"/>
      <c r="D972" s="281"/>
      <c r="E972" s="281"/>
      <c r="F972" s="281"/>
      <c r="G972" s="281"/>
      <c r="H972" s="281"/>
      <c r="I972" s="281"/>
      <c r="J972" s="281"/>
      <c r="K972" s="281"/>
      <c r="L972" s="281"/>
      <c r="M972" s="281"/>
      <c r="N972" s="281"/>
      <c r="O972" s="281"/>
      <c r="P972" s="281"/>
      <c r="Q972" s="281"/>
      <c r="R972" s="281"/>
      <c r="S972" s="281"/>
      <c r="T972" s="281"/>
      <c r="U972" s="281"/>
      <c r="V972" s="281"/>
      <c r="W972" s="281"/>
      <c r="X972" s="281"/>
      <c r="Y972" s="281"/>
      <c r="Z972" s="281"/>
      <c r="AA972" s="281"/>
      <c r="AB972" s="281"/>
      <c r="AC972" s="281"/>
      <c r="AD972" s="281"/>
      <c r="AE972" s="281"/>
      <c r="AF972" s="281"/>
      <c r="AG972" s="281"/>
      <c r="AH972" s="281"/>
      <c r="AI972" s="281"/>
    </row>
    <row r="973" ht="12.75" customHeight="1">
      <c r="A973" s="281"/>
      <c r="B973" s="281"/>
      <c r="C973" s="281"/>
      <c r="D973" s="281"/>
      <c r="E973" s="281"/>
      <c r="F973" s="281"/>
      <c r="G973" s="281"/>
      <c r="H973" s="281"/>
      <c r="I973" s="281"/>
      <c r="J973" s="281"/>
      <c r="K973" s="281"/>
      <c r="L973" s="281"/>
      <c r="M973" s="281"/>
      <c r="N973" s="281"/>
      <c r="O973" s="281"/>
      <c r="P973" s="281"/>
      <c r="Q973" s="281"/>
      <c r="R973" s="281"/>
      <c r="S973" s="281"/>
      <c r="T973" s="281"/>
      <c r="U973" s="281"/>
      <c r="V973" s="281"/>
      <c r="W973" s="281"/>
      <c r="X973" s="281"/>
      <c r="Y973" s="281"/>
      <c r="Z973" s="281"/>
      <c r="AA973" s="281"/>
      <c r="AB973" s="281"/>
      <c r="AC973" s="281"/>
      <c r="AD973" s="281"/>
      <c r="AE973" s="281"/>
      <c r="AF973" s="281"/>
      <c r="AG973" s="281"/>
      <c r="AH973" s="281"/>
      <c r="AI973" s="281"/>
    </row>
    <row r="974" ht="12.75" customHeight="1">
      <c r="A974" s="281"/>
      <c r="B974" s="281"/>
      <c r="C974" s="281"/>
      <c r="D974" s="281"/>
      <c r="E974" s="281"/>
      <c r="F974" s="281"/>
      <c r="G974" s="281"/>
      <c r="H974" s="281"/>
      <c r="I974" s="281"/>
      <c r="J974" s="281"/>
      <c r="K974" s="281"/>
      <c r="L974" s="281"/>
      <c r="M974" s="281"/>
      <c r="N974" s="281"/>
      <c r="O974" s="281"/>
      <c r="P974" s="281"/>
      <c r="Q974" s="281"/>
      <c r="R974" s="281"/>
      <c r="S974" s="281"/>
      <c r="T974" s="281"/>
      <c r="U974" s="281"/>
      <c r="V974" s="281"/>
      <c r="W974" s="281"/>
      <c r="X974" s="281"/>
      <c r="Y974" s="281"/>
      <c r="Z974" s="281"/>
      <c r="AA974" s="281"/>
      <c r="AB974" s="281"/>
      <c r="AC974" s="281"/>
      <c r="AD974" s="281"/>
      <c r="AE974" s="281"/>
      <c r="AF974" s="281"/>
      <c r="AG974" s="281"/>
      <c r="AH974" s="281"/>
      <c r="AI974" s="281"/>
    </row>
    <row r="975" ht="12.75" customHeight="1">
      <c r="A975" s="281"/>
      <c r="B975" s="281"/>
      <c r="C975" s="281"/>
      <c r="D975" s="281"/>
      <c r="E975" s="281"/>
      <c r="F975" s="281"/>
      <c r="G975" s="281"/>
      <c r="H975" s="281"/>
      <c r="I975" s="281"/>
      <c r="J975" s="281"/>
      <c r="K975" s="281"/>
      <c r="L975" s="281"/>
      <c r="M975" s="281"/>
      <c r="N975" s="281"/>
      <c r="O975" s="281"/>
      <c r="P975" s="281"/>
      <c r="Q975" s="281"/>
      <c r="R975" s="281"/>
      <c r="S975" s="281"/>
      <c r="T975" s="281"/>
      <c r="U975" s="281"/>
      <c r="V975" s="281"/>
      <c r="W975" s="281"/>
      <c r="X975" s="281"/>
      <c r="Y975" s="281"/>
      <c r="Z975" s="281"/>
      <c r="AA975" s="281"/>
      <c r="AB975" s="281"/>
      <c r="AC975" s="281"/>
      <c r="AD975" s="281"/>
      <c r="AE975" s="281"/>
      <c r="AF975" s="281"/>
      <c r="AG975" s="281"/>
      <c r="AH975" s="281"/>
      <c r="AI975" s="281"/>
    </row>
    <row r="976" ht="12.75" customHeight="1">
      <c r="A976" s="281"/>
      <c r="B976" s="281"/>
      <c r="C976" s="281"/>
      <c r="D976" s="281"/>
      <c r="E976" s="281"/>
      <c r="F976" s="281"/>
      <c r="G976" s="281"/>
      <c r="H976" s="281"/>
      <c r="I976" s="281"/>
      <c r="J976" s="281"/>
      <c r="K976" s="281"/>
      <c r="L976" s="281"/>
      <c r="M976" s="281"/>
      <c r="N976" s="281"/>
      <c r="O976" s="281"/>
      <c r="P976" s="281"/>
      <c r="Q976" s="281"/>
      <c r="R976" s="281"/>
      <c r="S976" s="281"/>
      <c r="T976" s="281"/>
      <c r="U976" s="281"/>
      <c r="V976" s="281"/>
      <c r="W976" s="281"/>
      <c r="X976" s="281"/>
      <c r="Y976" s="281"/>
      <c r="Z976" s="281"/>
      <c r="AA976" s="281"/>
      <c r="AB976" s="281"/>
      <c r="AC976" s="281"/>
      <c r="AD976" s="281"/>
      <c r="AE976" s="281"/>
      <c r="AF976" s="281"/>
      <c r="AG976" s="281"/>
      <c r="AH976" s="281"/>
      <c r="AI976" s="281"/>
    </row>
    <row r="977" ht="12.75" customHeight="1">
      <c r="A977" s="281"/>
      <c r="B977" s="281"/>
      <c r="C977" s="281"/>
      <c r="D977" s="281"/>
      <c r="E977" s="281"/>
      <c r="F977" s="281"/>
      <c r="G977" s="281"/>
      <c r="H977" s="281"/>
      <c r="I977" s="281"/>
      <c r="J977" s="281"/>
      <c r="K977" s="281"/>
      <c r="L977" s="281"/>
      <c r="M977" s="281"/>
      <c r="N977" s="281"/>
      <c r="O977" s="281"/>
      <c r="P977" s="281"/>
      <c r="Q977" s="281"/>
      <c r="R977" s="281"/>
      <c r="S977" s="281"/>
      <c r="T977" s="281"/>
      <c r="U977" s="281"/>
      <c r="V977" s="281"/>
      <c r="W977" s="281"/>
      <c r="X977" s="281"/>
      <c r="Y977" s="281"/>
      <c r="Z977" s="281"/>
      <c r="AA977" s="281"/>
      <c r="AB977" s="281"/>
      <c r="AC977" s="281"/>
      <c r="AD977" s="281"/>
      <c r="AE977" s="281"/>
      <c r="AF977" s="281"/>
      <c r="AG977" s="281"/>
      <c r="AH977" s="281"/>
      <c r="AI977" s="281"/>
    </row>
    <row r="978" ht="12.75" customHeight="1">
      <c r="A978" s="281"/>
      <c r="B978" s="281"/>
      <c r="C978" s="281"/>
      <c r="D978" s="281"/>
      <c r="E978" s="281"/>
      <c r="F978" s="281"/>
      <c r="G978" s="281"/>
      <c r="H978" s="281"/>
      <c r="I978" s="281"/>
      <c r="J978" s="281"/>
      <c r="K978" s="281"/>
      <c r="L978" s="281"/>
      <c r="M978" s="281"/>
      <c r="N978" s="281"/>
      <c r="O978" s="281"/>
      <c r="P978" s="281"/>
      <c r="Q978" s="281"/>
      <c r="R978" s="281"/>
      <c r="S978" s="281"/>
      <c r="T978" s="281"/>
      <c r="U978" s="281"/>
      <c r="V978" s="281"/>
      <c r="W978" s="281"/>
      <c r="X978" s="281"/>
      <c r="Y978" s="281"/>
      <c r="Z978" s="281"/>
      <c r="AA978" s="281"/>
      <c r="AB978" s="281"/>
      <c r="AC978" s="281"/>
      <c r="AD978" s="281"/>
      <c r="AE978" s="281"/>
      <c r="AF978" s="281"/>
      <c r="AG978" s="281"/>
      <c r="AH978" s="281"/>
      <c r="AI978" s="281"/>
    </row>
    <row r="979" ht="12.75" customHeight="1">
      <c r="A979" s="281"/>
      <c r="B979" s="281"/>
      <c r="C979" s="281"/>
      <c r="D979" s="281"/>
      <c r="E979" s="281"/>
      <c r="F979" s="281"/>
      <c r="G979" s="281"/>
      <c r="H979" s="281"/>
      <c r="I979" s="281"/>
      <c r="J979" s="281"/>
      <c r="K979" s="281"/>
      <c r="L979" s="281"/>
      <c r="M979" s="281"/>
      <c r="N979" s="281"/>
      <c r="O979" s="281"/>
      <c r="P979" s="281"/>
      <c r="Q979" s="281"/>
      <c r="R979" s="281"/>
      <c r="S979" s="281"/>
      <c r="T979" s="281"/>
      <c r="U979" s="281"/>
      <c r="V979" s="281"/>
      <c r="W979" s="281"/>
      <c r="X979" s="281"/>
      <c r="Y979" s="281"/>
      <c r="Z979" s="281"/>
      <c r="AA979" s="281"/>
      <c r="AB979" s="281"/>
      <c r="AC979" s="281"/>
      <c r="AD979" s="281"/>
      <c r="AE979" s="281"/>
      <c r="AF979" s="281"/>
      <c r="AG979" s="281"/>
      <c r="AH979" s="281"/>
      <c r="AI979" s="281"/>
    </row>
    <row r="980" ht="12.75" customHeight="1">
      <c r="A980" s="281"/>
      <c r="B980" s="281"/>
      <c r="C980" s="281"/>
      <c r="D980" s="281"/>
      <c r="E980" s="281"/>
      <c r="F980" s="281"/>
      <c r="G980" s="281"/>
      <c r="H980" s="281"/>
      <c r="I980" s="281"/>
      <c r="J980" s="281"/>
      <c r="K980" s="281"/>
      <c r="L980" s="281"/>
      <c r="M980" s="281"/>
      <c r="N980" s="281"/>
      <c r="O980" s="281"/>
      <c r="P980" s="281"/>
      <c r="Q980" s="281"/>
      <c r="R980" s="281"/>
      <c r="S980" s="281"/>
      <c r="T980" s="281"/>
      <c r="U980" s="281"/>
      <c r="V980" s="281"/>
      <c r="W980" s="281"/>
      <c r="X980" s="281"/>
      <c r="Y980" s="281"/>
      <c r="Z980" s="281"/>
      <c r="AA980" s="281"/>
      <c r="AB980" s="281"/>
      <c r="AC980" s="281"/>
      <c r="AD980" s="281"/>
      <c r="AE980" s="281"/>
      <c r="AF980" s="281"/>
      <c r="AG980" s="281"/>
      <c r="AH980" s="281"/>
      <c r="AI980" s="281"/>
    </row>
    <row r="981" ht="12.75" customHeight="1">
      <c r="A981" s="281"/>
      <c r="B981" s="281"/>
      <c r="C981" s="281"/>
      <c r="D981" s="281"/>
      <c r="E981" s="281"/>
      <c r="F981" s="281"/>
      <c r="G981" s="281"/>
      <c r="H981" s="281"/>
      <c r="I981" s="281"/>
      <c r="J981" s="281"/>
      <c r="K981" s="281"/>
      <c r="L981" s="281"/>
      <c r="M981" s="281"/>
      <c r="N981" s="281"/>
      <c r="O981" s="281"/>
      <c r="P981" s="281"/>
      <c r="Q981" s="281"/>
      <c r="R981" s="281"/>
      <c r="S981" s="281"/>
      <c r="T981" s="281"/>
      <c r="U981" s="281"/>
      <c r="V981" s="281"/>
      <c r="W981" s="281"/>
      <c r="X981" s="281"/>
      <c r="Y981" s="281"/>
      <c r="Z981" s="281"/>
      <c r="AA981" s="281"/>
      <c r="AB981" s="281"/>
      <c r="AC981" s="281"/>
      <c r="AD981" s="281"/>
      <c r="AE981" s="281"/>
      <c r="AF981" s="281"/>
      <c r="AG981" s="281"/>
      <c r="AH981" s="281"/>
      <c r="AI981" s="281"/>
    </row>
    <row r="982" ht="12.75" customHeight="1">
      <c r="A982" s="281"/>
      <c r="B982" s="281"/>
      <c r="C982" s="281"/>
      <c r="D982" s="281"/>
      <c r="E982" s="281"/>
      <c r="F982" s="281"/>
      <c r="G982" s="281"/>
      <c r="H982" s="281"/>
      <c r="I982" s="281"/>
      <c r="J982" s="281"/>
      <c r="K982" s="281"/>
      <c r="L982" s="281"/>
      <c r="M982" s="281"/>
      <c r="N982" s="281"/>
      <c r="O982" s="281"/>
      <c r="P982" s="281"/>
      <c r="Q982" s="281"/>
      <c r="R982" s="281"/>
      <c r="S982" s="281"/>
      <c r="T982" s="281"/>
      <c r="U982" s="281"/>
      <c r="V982" s="281"/>
      <c r="W982" s="281"/>
      <c r="X982" s="281"/>
      <c r="Y982" s="281"/>
      <c r="Z982" s="281"/>
      <c r="AA982" s="281"/>
      <c r="AB982" s="281"/>
      <c r="AC982" s="281"/>
      <c r="AD982" s="281"/>
      <c r="AE982" s="281"/>
      <c r="AF982" s="281"/>
      <c r="AG982" s="281"/>
      <c r="AH982" s="281"/>
      <c r="AI982" s="281"/>
    </row>
    <row r="983" ht="12.75" customHeight="1">
      <c r="A983" s="281"/>
      <c r="B983" s="281"/>
      <c r="C983" s="281"/>
      <c r="D983" s="281"/>
      <c r="E983" s="281"/>
      <c r="F983" s="281"/>
      <c r="G983" s="281"/>
      <c r="H983" s="281"/>
      <c r="I983" s="281"/>
      <c r="J983" s="281"/>
      <c r="K983" s="281"/>
      <c r="L983" s="281"/>
      <c r="M983" s="281"/>
      <c r="N983" s="281"/>
      <c r="O983" s="281"/>
      <c r="P983" s="281"/>
      <c r="Q983" s="281"/>
      <c r="R983" s="281"/>
      <c r="S983" s="281"/>
      <c r="T983" s="281"/>
      <c r="U983" s="281"/>
      <c r="V983" s="281"/>
      <c r="W983" s="281"/>
      <c r="X983" s="281"/>
      <c r="Y983" s="281"/>
      <c r="Z983" s="281"/>
      <c r="AA983" s="281"/>
      <c r="AB983" s="281"/>
      <c r="AC983" s="281"/>
      <c r="AD983" s="281"/>
      <c r="AE983" s="281"/>
      <c r="AF983" s="281"/>
      <c r="AG983" s="281"/>
      <c r="AH983" s="281"/>
      <c r="AI983" s="281"/>
    </row>
    <row r="984" ht="12.75" customHeight="1">
      <c r="A984" s="281"/>
      <c r="B984" s="281"/>
      <c r="C984" s="281"/>
      <c r="D984" s="281"/>
      <c r="E984" s="281"/>
      <c r="F984" s="281"/>
      <c r="G984" s="281"/>
      <c r="H984" s="281"/>
      <c r="I984" s="281"/>
      <c r="J984" s="281"/>
      <c r="K984" s="281"/>
      <c r="L984" s="281"/>
      <c r="M984" s="281"/>
      <c r="N984" s="281"/>
      <c r="O984" s="281"/>
      <c r="P984" s="281"/>
      <c r="Q984" s="281"/>
      <c r="R984" s="281"/>
      <c r="S984" s="281"/>
      <c r="T984" s="281"/>
      <c r="U984" s="281"/>
      <c r="V984" s="281"/>
      <c r="W984" s="281"/>
      <c r="X984" s="281"/>
      <c r="Y984" s="281"/>
      <c r="Z984" s="281"/>
      <c r="AA984" s="281"/>
      <c r="AB984" s="281"/>
      <c r="AC984" s="281"/>
      <c r="AD984" s="281"/>
      <c r="AE984" s="281"/>
      <c r="AF984" s="281"/>
      <c r="AG984" s="281"/>
      <c r="AH984" s="281"/>
      <c r="AI984" s="281"/>
    </row>
    <row r="985" ht="12.75" customHeight="1">
      <c r="A985" s="281"/>
      <c r="B985" s="281"/>
      <c r="C985" s="281"/>
      <c r="D985" s="281"/>
      <c r="E985" s="281"/>
      <c r="F985" s="281"/>
      <c r="G985" s="281"/>
      <c r="H985" s="281"/>
      <c r="I985" s="281"/>
      <c r="J985" s="281"/>
      <c r="K985" s="281"/>
      <c r="L985" s="281"/>
      <c r="M985" s="281"/>
      <c r="N985" s="281"/>
      <c r="O985" s="281"/>
      <c r="P985" s="281"/>
      <c r="Q985" s="281"/>
      <c r="R985" s="281"/>
      <c r="S985" s="281"/>
      <c r="T985" s="281"/>
      <c r="U985" s="281"/>
      <c r="V985" s="281"/>
      <c r="W985" s="281"/>
      <c r="X985" s="281"/>
      <c r="Y985" s="281"/>
      <c r="Z985" s="281"/>
      <c r="AA985" s="281"/>
      <c r="AB985" s="281"/>
      <c r="AC985" s="281"/>
      <c r="AD985" s="281"/>
      <c r="AE985" s="281"/>
      <c r="AF985" s="281"/>
      <c r="AG985" s="281"/>
      <c r="AH985" s="281"/>
      <c r="AI985" s="281"/>
    </row>
    <row r="986" ht="12.75" customHeight="1">
      <c r="A986" s="281"/>
      <c r="B986" s="281"/>
      <c r="C986" s="281"/>
      <c r="D986" s="281"/>
      <c r="E986" s="281"/>
      <c r="F986" s="281"/>
      <c r="G986" s="281"/>
      <c r="H986" s="281"/>
      <c r="I986" s="281"/>
      <c r="J986" s="281"/>
      <c r="K986" s="281"/>
      <c r="L986" s="281"/>
      <c r="M986" s="281"/>
      <c r="N986" s="281"/>
      <c r="O986" s="281"/>
      <c r="P986" s="281"/>
      <c r="Q986" s="281"/>
      <c r="R986" s="281"/>
      <c r="S986" s="281"/>
      <c r="T986" s="281"/>
      <c r="U986" s="281"/>
      <c r="V986" s="281"/>
      <c r="W986" s="281"/>
      <c r="X986" s="281"/>
      <c r="Y986" s="281"/>
      <c r="Z986" s="281"/>
      <c r="AA986" s="281"/>
      <c r="AB986" s="281"/>
      <c r="AC986" s="281"/>
      <c r="AD986" s="281"/>
      <c r="AE986" s="281"/>
      <c r="AF986" s="281"/>
      <c r="AG986" s="281"/>
      <c r="AH986" s="281"/>
      <c r="AI986" s="281"/>
    </row>
    <row r="987" ht="12.75" customHeight="1">
      <c r="A987" s="281"/>
      <c r="B987" s="281"/>
      <c r="C987" s="281"/>
      <c r="D987" s="281"/>
      <c r="E987" s="281"/>
      <c r="F987" s="281"/>
      <c r="G987" s="281"/>
      <c r="H987" s="281"/>
      <c r="I987" s="281"/>
      <c r="J987" s="281"/>
      <c r="K987" s="281"/>
      <c r="L987" s="281"/>
      <c r="M987" s="281"/>
      <c r="N987" s="281"/>
      <c r="O987" s="281"/>
      <c r="P987" s="281"/>
      <c r="Q987" s="281"/>
      <c r="R987" s="281"/>
      <c r="S987" s="281"/>
      <c r="T987" s="281"/>
      <c r="U987" s="281"/>
      <c r="V987" s="281"/>
      <c r="W987" s="281"/>
      <c r="X987" s="281"/>
      <c r="Y987" s="281"/>
      <c r="Z987" s="281"/>
      <c r="AA987" s="281"/>
      <c r="AB987" s="281"/>
      <c r="AC987" s="281"/>
      <c r="AD987" s="281"/>
      <c r="AE987" s="281"/>
      <c r="AF987" s="281"/>
      <c r="AG987" s="281"/>
      <c r="AH987" s="281"/>
      <c r="AI987" s="281"/>
    </row>
    <row r="988" ht="12.75" customHeight="1">
      <c r="A988" s="281"/>
      <c r="B988" s="281"/>
      <c r="C988" s="281"/>
      <c r="D988" s="281"/>
      <c r="E988" s="281"/>
      <c r="F988" s="281"/>
      <c r="G988" s="281"/>
      <c r="H988" s="281"/>
      <c r="I988" s="281"/>
      <c r="J988" s="281"/>
      <c r="K988" s="281"/>
      <c r="L988" s="281"/>
      <c r="M988" s="281"/>
      <c r="N988" s="281"/>
      <c r="O988" s="281"/>
      <c r="P988" s="281"/>
      <c r="Q988" s="281"/>
      <c r="R988" s="281"/>
      <c r="S988" s="281"/>
      <c r="T988" s="281"/>
      <c r="U988" s="281"/>
      <c r="V988" s="281"/>
      <c r="W988" s="281"/>
      <c r="X988" s="281"/>
      <c r="Y988" s="281"/>
      <c r="Z988" s="281"/>
      <c r="AA988" s="281"/>
      <c r="AB988" s="281"/>
      <c r="AC988" s="281"/>
      <c r="AD988" s="281"/>
      <c r="AE988" s="281"/>
      <c r="AF988" s="281"/>
      <c r="AG988" s="281"/>
      <c r="AH988" s="281"/>
      <c r="AI988" s="281"/>
    </row>
    <row r="989" ht="12.75" customHeight="1">
      <c r="A989" s="281"/>
      <c r="B989" s="281"/>
      <c r="C989" s="281"/>
      <c r="D989" s="281"/>
      <c r="E989" s="281"/>
      <c r="F989" s="281"/>
      <c r="G989" s="281"/>
      <c r="H989" s="281"/>
      <c r="I989" s="281"/>
      <c r="J989" s="281"/>
      <c r="K989" s="281"/>
      <c r="L989" s="281"/>
      <c r="M989" s="281"/>
      <c r="N989" s="281"/>
      <c r="O989" s="281"/>
      <c r="P989" s="281"/>
      <c r="Q989" s="281"/>
      <c r="R989" s="281"/>
      <c r="S989" s="281"/>
      <c r="T989" s="281"/>
      <c r="U989" s="281"/>
      <c r="V989" s="281"/>
      <c r="W989" s="281"/>
      <c r="X989" s="281"/>
      <c r="Y989" s="281"/>
      <c r="Z989" s="281"/>
      <c r="AA989" s="281"/>
      <c r="AB989" s="281"/>
      <c r="AC989" s="281"/>
      <c r="AD989" s="281"/>
      <c r="AE989" s="281"/>
      <c r="AF989" s="281"/>
      <c r="AG989" s="281"/>
      <c r="AH989" s="281"/>
      <c r="AI989" s="281"/>
    </row>
    <row r="990" ht="12.75" customHeight="1">
      <c r="A990" s="281"/>
      <c r="B990" s="281"/>
      <c r="C990" s="281"/>
      <c r="D990" s="281"/>
      <c r="E990" s="281"/>
      <c r="F990" s="281"/>
      <c r="G990" s="281"/>
      <c r="H990" s="281"/>
      <c r="I990" s="281"/>
      <c r="J990" s="281"/>
      <c r="K990" s="281"/>
      <c r="L990" s="281"/>
      <c r="M990" s="281"/>
      <c r="N990" s="281"/>
      <c r="O990" s="281"/>
      <c r="P990" s="281"/>
      <c r="Q990" s="281"/>
      <c r="R990" s="281"/>
      <c r="S990" s="281"/>
      <c r="T990" s="281"/>
      <c r="U990" s="281"/>
      <c r="V990" s="281"/>
      <c r="W990" s="281"/>
      <c r="X990" s="281"/>
      <c r="Y990" s="281"/>
      <c r="Z990" s="281"/>
      <c r="AA990" s="281"/>
      <c r="AB990" s="281"/>
      <c r="AC990" s="281"/>
      <c r="AD990" s="281"/>
      <c r="AE990" s="281"/>
      <c r="AF990" s="281"/>
      <c r="AG990" s="281"/>
      <c r="AH990" s="281"/>
      <c r="AI990" s="281"/>
    </row>
    <row r="991" ht="12.75" customHeight="1">
      <c r="A991" s="281"/>
      <c r="B991" s="281"/>
      <c r="C991" s="281"/>
      <c r="D991" s="281"/>
      <c r="E991" s="281"/>
      <c r="F991" s="281"/>
      <c r="G991" s="281"/>
      <c r="H991" s="281"/>
      <c r="I991" s="281"/>
      <c r="J991" s="281"/>
      <c r="K991" s="281"/>
      <c r="L991" s="281"/>
      <c r="M991" s="281"/>
      <c r="N991" s="281"/>
      <c r="O991" s="281"/>
      <c r="P991" s="281"/>
      <c r="Q991" s="281"/>
      <c r="R991" s="281"/>
      <c r="S991" s="281"/>
      <c r="T991" s="281"/>
      <c r="U991" s="281"/>
      <c r="V991" s="281"/>
      <c r="W991" s="281"/>
      <c r="X991" s="281"/>
      <c r="Y991" s="281"/>
      <c r="Z991" s="281"/>
      <c r="AA991" s="281"/>
      <c r="AB991" s="281"/>
      <c r="AC991" s="281"/>
      <c r="AD991" s="281"/>
      <c r="AE991" s="281"/>
      <c r="AF991" s="281"/>
      <c r="AG991" s="281"/>
      <c r="AH991" s="281"/>
      <c r="AI991" s="281"/>
    </row>
    <row r="992" ht="12.75" customHeight="1">
      <c r="A992" s="281"/>
      <c r="B992" s="281"/>
      <c r="C992" s="281"/>
      <c r="D992" s="281"/>
      <c r="E992" s="281"/>
      <c r="F992" s="281"/>
      <c r="G992" s="281"/>
      <c r="H992" s="281"/>
      <c r="I992" s="281"/>
      <c r="J992" s="281"/>
      <c r="K992" s="281"/>
      <c r="L992" s="281"/>
      <c r="M992" s="281"/>
      <c r="N992" s="281"/>
      <c r="O992" s="281"/>
      <c r="P992" s="281"/>
      <c r="Q992" s="281"/>
      <c r="R992" s="281"/>
      <c r="S992" s="281"/>
      <c r="T992" s="281"/>
      <c r="U992" s="281"/>
      <c r="V992" s="281"/>
      <c r="W992" s="281"/>
      <c r="X992" s="281"/>
      <c r="Y992" s="281"/>
      <c r="Z992" s="281"/>
      <c r="AA992" s="281"/>
      <c r="AB992" s="281"/>
      <c r="AC992" s="281"/>
      <c r="AD992" s="281"/>
      <c r="AE992" s="281"/>
      <c r="AF992" s="281"/>
      <c r="AG992" s="281"/>
      <c r="AH992" s="281"/>
      <c r="AI992" s="281"/>
    </row>
    <row r="993" ht="12.75" customHeight="1">
      <c r="A993" s="281"/>
      <c r="B993" s="281"/>
      <c r="C993" s="281"/>
      <c r="D993" s="281"/>
      <c r="E993" s="281"/>
      <c r="F993" s="281"/>
      <c r="G993" s="281"/>
      <c r="H993" s="281"/>
      <c r="I993" s="281"/>
      <c r="J993" s="281"/>
      <c r="K993" s="281"/>
      <c r="L993" s="281"/>
      <c r="M993" s="281"/>
      <c r="N993" s="281"/>
      <c r="O993" s="281"/>
      <c r="P993" s="281"/>
      <c r="Q993" s="281"/>
      <c r="R993" s="281"/>
      <c r="S993" s="281"/>
      <c r="T993" s="281"/>
      <c r="U993" s="281"/>
      <c r="V993" s="281"/>
      <c r="W993" s="281"/>
      <c r="X993" s="281"/>
      <c r="Y993" s="281"/>
      <c r="Z993" s="281"/>
      <c r="AA993" s="281"/>
      <c r="AB993" s="281"/>
      <c r="AC993" s="281"/>
      <c r="AD993" s="281"/>
      <c r="AE993" s="281"/>
      <c r="AF993" s="281"/>
      <c r="AG993" s="281"/>
      <c r="AH993" s="281"/>
      <c r="AI993" s="281"/>
    </row>
    <row r="994" ht="12.75" customHeight="1">
      <c r="A994" s="281"/>
      <c r="B994" s="281"/>
      <c r="C994" s="281"/>
      <c r="D994" s="281"/>
      <c r="E994" s="281"/>
      <c r="F994" s="281"/>
      <c r="G994" s="281"/>
      <c r="H994" s="281"/>
      <c r="I994" s="281"/>
      <c r="J994" s="281"/>
      <c r="K994" s="281"/>
      <c r="L994" s="281"/>
      <c r="M994" s="281"/>
      <c r="N994" s="281"/>
      <c r="O994" s="281"/>
      <c r="P994" s="281"/>
      <c r="Q994" s="281"/>
      <c r="R994" s="281"/>
      <c r="S994" s="281"/>
      <c r="T994" s="281"/>
      <c r="U994" s="281"/>
      <c r="V994" s="281"/>
      <c r="W994" s="281"/>
      <c r="X994" s="281"/>
      <c r="Y994" s="281"/>
      <c r="Z994" s="281"/>
      <c r="AA994" s="281"/>
      <c r="AB994" s="281"/>
      <c r="AC994" s="281"/>
      <c r="AD994" s="281"/>
      <c r="AE994" s="281"/>
      <c r="AF994" s="281"/>
      <c r="AG994" s="281"/>
      <c r="AH994" s="281"/>
      <c r="AI994" s="281"/>
    </row>
    <row r="995" ht="12.75" customHeight="1">
      <c r="A995" s="281"/>
      <c r="B995" s="281"/>
      <c r="C995" s="281"/>
      <c r="D995" s="281"/>
      <c r="E995" s="281"/>
      <c r="F995" s="281"/>
      <c r="G995" s="281"/>
      <c r="H995" s="281"/>
      <c r="I995" s="281"/>
      <c r="J995" s="281"/>
      <c r="K995" s="281"/>
      <c r="L995" s="281"/>
      <c r="M995" s="281"/>
      <c r="N995" s="281"/>
      <c r="O995" s="281"/>
      <c r="P995" s="281"/>
      <c r="Q995" s="281"/>
      <c r="R995" s="281"/>
      <c r="S995" s="281"/>
      <c r="T995" s="281"/>
      <c r="U995" s="281"/>
      <c r="V995" s="281"/>
      <c r="W995" s="281"/>
      <c r="X995" s="281"/>
      <c r="Y995" s="281"/>
      <c r="Z995" s="281"/>
      <c r="AA995" s="281"/>
      <c r="AB995" s="281"/>
      <c r="AC995" s="281"/>
      <c r="AD995" s="281"/>
      <c r="AE995" s="281"/>
      <c r="AF995" s="281"/>
      <c r="AG995" s="281"/>
      <c r="AH995" s="281"/>
      <c r="AI995" s="281"/>
    </row>
    <row r="996" ht="12.75" customHeight="1">
      <c r="A996" s="281"/>
      <c r="B996" s="281"/>
      <c r="C996" s="281"/>
      <c r="D996" s="281"/>
      <c r="E996" s="281"/>
      <c r="F996" s="281"/>
      <c r="G996" s="281"/>
      <c r="H996" s="281"/>
      <c r="I996" s="281"/>
      <c r="J996" s="281"/>
      <c r="K996" s="281"/>
      <c r="L996" s="281"/>
      <c r="M996" s="281"/>
      <c r="N996" s="281"/>
      <c r="O996" s="281"/>
      <c r="P996" s="281"/>
      <c r="Q996" s="281"/>
      <c r="R996" s="281"/>
      <c r="S996" s="281"/>
      <c r="T996" s="281"/>
      <c r="U996" s="281"/>
      <c r="V996" s="281"/>
      <c r="W996" s="281"/>
      <c r="X996" s="281"/>
      <c r="Y996" s="281"/>
      <c r="Z996" s="281"/>
      <c r="AA996" s="281"/>
      <c r="AB996" s="281"/>
      <c r="AC996" s="281"/>
      <c r="AD996" s="281"/>
      <c r="AE996" s="281"/>
      <c r="AF996" s="281"/>
      <c r="AG996" s="281"/>
      <c r="AH996" s="281"/>
      <c r="AI996" s="281"/>
    </row>
    <row r="997" ht="12.75" customHeight="1">
      <c r="A997" s="281"/>
      <c r="B997" s="281"/>
      <c r="C997" s="281"/>
      <c r="D997" s="281"/>
      <c r="E997" s="281"/>
      <c r="F997" s="281"/>
      <c r="G997" s="281"/>
      <c r="H997" s="281"/>
      <c r="I997" s="281"/>
      <c r="J997" s="281"/>
      <c r="K997" s="281"/>
      <c r="L997" s="281"/>
      <c r="M997" s="281"/>
      <c r="N997" s="281"/>
      <c r="O997" s="281"/>
      <c r="P997" s="281"/>
      <c r="Q997" s="281"/>
      <c r="R997" s="281"/>
      <c r="S997" s="281"/>
      <c r="T997" s="281"/>
      <c r="U997" s="281"/>
      <c r="V997" s="281"/>
      <c r="W997" s="281"/>
      <c r="X997" s="281"/>
      <c r="Y997" s="281"/>
      <c r="Z997" s="281"/>
      <c r="AA997" s="281"/>
      <c r="AB997" s="281"/>
      <c r="AC997" s="281"/>
      <c r="AD997" s="281"/>
      <c r="AE997" s="281"/>
      <c r="AF997" s="281"/>
      <c r="AG997" s="281"/>
      <c r="AH997" s="281"/>
      <c r="AI997" s="281"/>
    </row>
    <row r="998" ht="12.75" customHeight="1">
      <c r="A998" s="281"/>
      <c r="B998" s="281"/>
      <c r="C998" s="281"/>
      <c r="D998" s="281"/>
      <c r="E998" s="281"/>
      <c r="F998" s="281"/>
      <c r="G998" s="281"/>
      <c r="H998" s="281"/>
      <c r="I998" s="281"/>
      <c r="J998" s="281"/>
      <c r="K998" s="281"/>
      <c r="L998" s="281"/>
      <c r="M998" s="281"/>
      <c r="N998" s="281"/>
      <c r="O998" s="281"/>
      <c r="P998" s="281"/>
      <c r="Q998" s="281"/>
      <c r="R998" s="281"/>
      <c r="S998" s="281"/>
      <c r="T998" s="281"/>
      <c r="U998" s="281"/>
      <c r="V998" s="281"/>
      <c r="W998" s="281"/>
      <c r="X998" s="281"/>
      <c r="Y998" s="281"/>
      <c r="Z998" s="281"/>
      <c r="AA998" s="281"/>
      <c r="AB998" s="281"/>
      <c r="AC998" s="281"/>
      <c r="AD998" s="281"/>
      <c r="AE998" s="281"/>
      <c r="AF998" s="281"/>
      <c r="AG998" s="281"/>
      <c r="AH998" s="281"/>
      <c r="AI998" s="281"/>
    </row>
    <row r="999" ht="12.75" customHeight="1">
      <c r="A999" s="281"/>
      <c r="B999" s="281"/>
      <c r="C999" s="281"/>
      <c r="D999" s="281"/>
      <c r="E999" s="281"/>
      <c r="F999" s="281"/>
      <c r="G999" s="281"/>
      <c r="H999" s="281"/>
      <c r="I999" s="281"/>
      <c r="J999" s="281"/>
      <c r="K999" s="281"/>
      <c r="L999" s="281"/>
      <c r="M999" s="281"/>
      <c r="N999" s="281"/>
      <c r="O999" s="281"/>
      <c r="P999" s="281"/>
      <c r="Q999" s="281"/>
      <c r="R999" s="281"/>
      <c r="S999" s="281"/>
      <c r="T999" s="281"/>
      <c r="U999" s="281"/>
      <c r="V999" s="281"/>
      <c r="W999" s="281"/>
      <c r="X999" s="281"/>
      <c r="Y999" s="281"/>
      <c r="Z999" s="281"/>
      <c r="AA999" s="281"/>
      <c r="AB999" s="281"/>
      <c r="AC999" s="281"/>
      <c r="AD999" s="281"/>
      <c r="AE999" s="281"/>
      <c r="AF999" s="281"/>
      <c r="AG999" s="281"/>
      <c r="AH999" s="281"/>
      <c r="AI999" s="281"/>
    </row>
    <row r="1000" ht="12.75" customHeight="1">
      <c r="A1000" s="281"/>
      <c r="B1000" s="281"/>
      <c r="C1000" s="281"/>
      <c r="D1000" s="281"/>
      <c r="E1000" s="281"/>
      <c r="F1000" s="281"/>
      <c r="G1000" s="281"/>
      <c r="H1000" s="281"/>
      <c r="I1000" s="281"/>
      <c r="J1000" s="281"/>
      <c r="K1000" s="281"/>
      <c r="L1000" s="281"/>
      <c r="M1000" s="281"/>
      <c r="N1000" s="281"/>
      <c r="O1000" s="281"/>
      <c r="P1000" s="281"/>
      <c r="Q1000" s="281"/>
      <c r="R1000" s="281"/>
      <c r="S1000" s="281"/>
      <c r="T1000" s="281"/>
      <c r="U1000" s="281"/>
      <c r="V1000" s="281"/>
      <c r="W1000" s="281"/>
      <c r="X1000" s="281"/>
      <c r="Y1000" s="281"/>
      <c r="Z1000" s="281"/>
      <c r="AA1000" s="281"/>
      <c r="AB1000" s="281"/>
      <c r="AC1000" s="281"/>
      <c r="AD1000" s="281"/>
      <c r="AE1000" s="281"/>
      <c r="AF1000" s="281"/>
      <c r="AG1000" s="281"/>
      <c r="AH1000" s="281"/>
      <c r="AI1000" s="281"/>
    </row>
  </sheetData>
  <mergeCells count="23">
    <mergeCell ref="L2:N2"/>
    <mergeCell ref="O2:Q2"/>
    <mergeCell ref="A75:B75"/>
    <mergeCell ref="A76:B76"/>
    <mergeCell ref="A1:B3"/>
    <mergeCell ref="C1:K1"/>
    <mergeCell ref="L1:R1"/>
    <mergeCell ref="S1:U1"/>
    <mergeCell ref="V1:AH1"/>
    <mergeCell ref="C2:C3"/>
    <mergeCell ref="D2:E2"/>
    <mergeCell ref="F2:H2"/>
    <mergeCell ref="I2:K2"/>
    <mergeCell ref="R2:R3"/>
    <mergeCell ref="S2:S3"/>
    <mergeCell ref="T2:T3"/>
    <mergeCell ref="U2:U3"/>
    <mergeCell ref="V2:W2"/>
    <mergeCell ref="X2:Y2"/>
    <mergeCell ref="Z2:AA2"/>
    <mergeCell ref="AB2:AC2"/>
    <mergeCell ref="AD2:AE2"/>
    <mergeCell ref="AF2:AH2"/>
  </mergeCells>
  <conditionalFormatting sqref="R75">
    <cfRule type="containsText" dxfId="0" priority="1" operator="containsText" text="Must">
      <formula>NOT(ISERROR(SEARCH(("Must"),(R75))))</formula>
    </cfRule>
  </conditionalFormatting>
  <conditionalFormatting sqref="U75">
    <cfRule type="containsText" dxfId="0" priority="2" operator="containsText" text="Must">
      <formula>NOT(ISERROR(SEARCH(("Must"),(U75))))</formula>
    </cfRule>
  </conditionalFormatting>
  <conditionalFormatting sqref="E75">
    <cfRule type="containsText" dxfId="0" priority="3" operator="containsText" text="Must">
      <formula>NOT(ISERROR(SEARCH(("Must"),(E75))))</formula>
    </cfRule>
  </conditionalFormatting>
  <conditionalFormatting sqref="H75">
    <cfRule type="containsText" dxfId="0" priority="4" operator="containsText" text="Must">
      <formula>NOT(ISERROR(SEARCH(("Must"),(H75))))</formula>
    </cfRule>
  </conditionalFormatting>
  <conditionalFormatting sqref="K75">
    <cfRule type="containsText" dxfId="0" priority="5" operator="containsText" text="Must">
      <formula>NOT(ISERROR(SEARCH(("Must"),(K75))))</formula>
    </cfRule>
  </conditionalFormatting>
  <conditionalFormatting sqref="N75">
    <cfRule type="containsText" dxfId="0" priority="6" operator="containsText" text="Must">
      <formula>NOT(ISERROR(SEARCH(("Must"),(N75))))</formula>
    </cfRule>
  </conditionalFormatting>
  <conditionalFormatting sqref="Q75">
    <cfRule type="containsText" dxfId="0" priority="7" operator="containsText" text="Must">
      <formula>NOT(ISERROR(SEARCH(("Must"),(Q75))))</formula>
    </cfRule>
  </conditionalFormatting>
  <conditionalFormatting sqref="R76">
    <cfRule type="expression" dxfId="1" priority="8">
      <formula>$A$76="Virtual Charter Schools Receive 90% per Charter Law"</formula>
    </cfRule>
  </conditionalFormatting>
  <conditionalFormatting sqref="R76">
    <cfRule type="containsText" dxfId="0" priority="9" operator="containsText" text="Must">
      <formula>NOT(ISERROR(SEARCH(("Must"),(R76))))</formula>
    </cfRule>
  </conditionalFormatting>
  <conditionalFormatting sqref="A76">
    <cfRule type="expression" dxfId="1" priority="10">
      <formula>$A$76="Virtual Charter Schools Receive 90% per Charter Law"</formula>
    </cfRule>
  </conditionalFormatting>
  <conditionalFormatting sqref="A76">
    <cfRule type="containsText" dxfId="0" priority="11" operator="containsText" text="Must">
      <formula>NOT(ISERROR(SEARCH(("Must"),(A76))))</formula>
    </cfRule>
  </conditionalFormatting>
  <conditionalFormatting sqref="U76">
    <cfRule type="expression" dxfId="1" priority="12">
      <formula>$A$76="Virtual Charter Schools Receive 90% per Charter Law"</formula>
    </cfRule>
  </conditionalFormatting>
  <conditionalFormatting sqref="U76">
    <cfRule type="containsText" dxfId="0" priority="13" operator="containsText" text="Must">
      <formula>NOT(ISERROR(SEARCH(("Must"),(U76))))</formula>
    </cfRule>
  </conditionalFormatting>
  <conditionalFormatting sqref="C75">
    <cfRule type="containsText" dxfId="0" priority="14" operator="containsText" text="Not">
      <formula>NOT(ISERROR(SEARCH(("Not"),(C75))))</formula>
    </cfRule>
  </conditionalFormatting>
  <conditionalFormatting sqref="C75">
    <cfRule type="containsText" dxfId="0" priority="15" operator="containsText" text="Must">
      <formula>NOT(ISERROR(SEARCH(("Must"),(C75))))</formula>
    </cfRule>
  </conditionalFormatting>
  <printOptions horizontalCentered="1"/>
  <pageMargins bottom="0.4" footer="0.0" header="0.0" left="0.3" right="0.3" top="0.4"/>
  <pageSetup scale="70" orientation="portrait"/>
  <headerFooter>
    <oddFooter>&amp;R&amp;P</oddFooter>
  </headerFooter>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0"/>
  <cols>
    <col customWidth="1" min="1" max="1" width="5.0"/>
    <col customWidth="1" min="2" max="2" width="20.13"/>
    <col customWidth="1" min="3" max="3" width="14.63"/>
    <col customWidth="1" min="4" max="4" width="13.88"/>
    <col customWidth="1" min="5" max="5" width="15.75"/>
    <col customWidth="1" min="6" max="6" width="10.63"/>
    <col customWidth="1" min="7" max="7" width="8.75"/>
    <col customWidth="1" min="8" max="8" width="15.75"/>
    <col customWidth="1" min="9" max="9" width="10.63"/>
    <col customWidth="1" min="10" max="10" width="8.75"/>
    <col customWidth="1" min="11" max="11" width="15.75"/>
    <col customWidth="1" min="12" max="12" width="10.63"/>
    <col customWidth="1" min="13" max="13" width="8.75"/>
    <col customWidth="1" min="14" max="14" width="15.75"/>
    <col customWidth="1" min="15" max="15" width="10.63"/>
    <col customWidth="1" min="16" max="16" width="8.75"/>
    <col customWidth="1" min="17" max="17" width="15.75"/>
    <col customWidth="1" min="18" max="18" width="18.75"/>
    <col customWidth="1" min="19" max="20" width="15.88"/>
    <col customWidth="1" min="21" max="21" width="18.38"/>
    <col customWidth="1" min="22" max="22" width="8.75"/>
    <col customWidth="1" min="23" max="23" width="15.75"/>
    <col customWidth="1" min="24" max="24" width="8.75"/>
    <col customWidth="1" min="25" max="25" width="15.75"/>
    <col customWidth="1" min="26" max="26" width="8.75"/>
    <col customWidth="1" min="27" max="27" width="15.75"/>
    <col customWidth="1" min="28" max="28" width="8.75"/>
    <col customWidth="1" min="29" max="29" width="15.75"/>
    <col customWidth="1" min="30" max="30" width="8.75"/>
    <col customWidth="1" min="31" max="31" width="15.75"/>
    <col customWidth="1" min="32" max="32" width="13.88"/>
    <col customWidth="1" min="33" max="33" width="8.75"/>
    <col customWidth="1" min="34" max="34" width="15.75"/>
  </cols>
  <sheetData>
    <row r="1" ht="19.5" customHeight="1">
      <c r="A1" s="252" t="s">
        <v>194</v>
      </c>
      <c r="B1" s="173"/>
      <c r="C1" s="253" t="s">
        <v>195</v>
      </c>
      <c r="D1" s="254"/>
      <c r="E1" s="254"/>
      <c r="F1" s="254"/>
      <c r="G1" s="254"/>
      <c r="H1" s="254"/>
      <c r="I1" s="254"/>
      <c r="J1" s="254"/>
      <c r="K1" s="255"/>
      <c r="L1" s="256" t="s">
        <v>196</v>
      </c>
      <c r="M1" s="254"/>
      <c r="N1" s="254"/>
      <c r="O1" s="254"/>
      <c r="P1" s="254"/>
      <c r="Q1" s="254"/>
      <c r="R1" s="255"/>
      <c r="S1" s="257" t="s">
        <v>197</v>
      </c>
      <c r="T1" s="14"/>
      <c r="U1" s="15"/>
      <c r="V1" s="258" t="s">
        <v>198</v>
      </c>
      <c r="W1" s="254"/>
      <c r="X1" s="254"/>
      <c r="Y1" s="254"/>
      <c r="Z1" s="254"/>
      <c r="AA1" s="254"/>
      <c r="AB1" s="254"/>
      <c r="AC1" s="254"/>
      <c r="AD1" s="254"/>
      <c r="AE1" s="254"/>
      <c r="AF1" s="254"/>
      <c r="AG1" s="254"/>
      <c r="AH1" s="255"/>
    </row>
    <row r="2" ht="21.0" customHeight="1">
      <c r="A2" s="179"/>
      <c r="B2" s="180"/>
      <c r="C2" s="259" t="s">
        <v>319</v>
      </c>
      <c r="D2" s="260" t="s">
        <v>200</v>
      </c>
      <c r="E2" s="261"/>
      <c r="F2" s="262" t="s">
        <v>201</v>
      </c>
      <c r="G2" s="126"/>
      <c r="H2" s="261"/>
      <c r="I2" s="262" t="s">
        <v>202</v>
      </c>
      <c r="J2" s="126"/>
      <c r="K2" s="261"/>
      <c r="L2" s="262" t="s">
        <v>203</v>
      </c>
      <c r="M2" s="126"/>
      <c r="N2" s="261"/>
      <c r="O2" s="262" t="s">
        <v>204</v>
      </c>
      <c r="P2" s="126"/>
      <c r="Q2" s="261"/>
      <c r="R2" s="263" t="s">
        <v>205</v>
      </c>
      <c r="S2" s="264" t="s">
        <v>320</v>
      </c>
      <c r="T2" s="264" t="s">
        <v>321</v>
      </c>
      <c r="U2" s="265" t="s">
        <v>208</v>
      </c>
      <c r="V2" s="266" t="s">
        <v>209</v>
      </c>
      <c r="W2" s="194"/>
      <c r="X2" s="266" t="s">
        <v>210</v>
      </c>
      <c r="Y2" s="194"/>
      <c r="Z2" s="266" t="s">
        <v>211</v>
      </c>
      <c r="AA2" s="194"/>
      <c r="AB2" s="266" t="s">
        <v>212</v>
      </c>
      <c r="AC2" s="194"/>
      <c r="AD2" s="266" t="s">
        <v>213</v>
      </c>
      <c r="AE2" s="194"/>
      <c r="AF2" s="266" t="s">
        <v>214</v>
      </c>
      <c r="AG2" s="267"/>
      <c r="AH2" s="194"/>
    </row>
    <row r="3" ht="82.5" customHeight="1">
      <c r="A3" s="193"/>
      <c r="B3" s="194"/>
      <c r="C3" s="194"/>
      <c r="D3" s="268" t="s">
        <v>215</v>
      </c>
      <c r="E3" s="269" t="s">
        <v>216</v>
      </c>
      <c r="F3" s="268" t="s">
        <v>217</v>
      </c>
      <c r="G3" s="268" t="s">
        <v>218</v>
      </c>
      <c r="H3" s="269" t="s">
        <v>216</v>
      </c>
      <c r="I3" s="268" t="s">
        <v>217</v>
      </c>
      <c r="J3" s="268" t="s">
        <v>218</v>
      </c>
      <c r="K3" s="269" t="s">
        <v>216</v>
      </c>
      <c r="L3" s="268" t="s">
        <v>217</v>
      </c>
      <c r="M3" s="268" t="s">
        <v>219</v>
      </c>
      <c r="N3" s="269" t="s">
        <v>216</v>
      </c>
      <c r="O3" s="268" t="s">
        <v>217</v>
      </c>
      <c r="P3" s="268" t="s">
        <v>219</v>
      </c>
      <c r="Q3" s="269" t="s">
        <v>216</v>
      </c>
      <c r="R3" s="194"/>
      <c r="S3" s="127"/>
      <c r="T3" s="127"/>
      <c r="U3" s="270"/>
      <c r="V3" s="271" t="s">
        <v>218</v>
      </c>
      <c r="W3" s="272" t="s">
        <v>220</v>
      </c>
      <c r="X3" s="271" t="s">
        <v>218</v>
      </c>
      <c r="Y3" s="272" t="s">
        <v>220</v>
      </c>
      <c r="Z3" s="271" t="s">
        <v>218</v>
      </c>
      <c r="AA3" s="272" t="s">
        <v>322</v>
      </c>
      <c r="AB3" s="271" t="s">
        <v>218</v>
      </c>
      <c r="AC3" s="272" t="s">
        <v>220</v>
      </c>
      <c r="AD3" s="271" t="s">
        <v>218</v>
      </c>
      <c r="AE3" s="272" t="s">
        <v>220</v>
      </c>
      <c r="AF3" s="271" t="s">
        <v>222</v>
      </c>
      <c r="AG3" s="271" t="s">
        <v>218</v>
      </c>
      <c r="AH3" s="272" t="s">
        <v>323</v>
      </c>
    </row>
    <row r="4" ht="15.75" customHeight="1">
      <c r="A4" s="282"/>
      <c r="B4" s="283"/>
      <c r="C4" s="284">
        <v>1.0</v>
      </c>
      <c r="D4" s="284">
        <f t="shared" ref="D4:AH4" si="1">C4+1</f>
        <v>2</v>
      </c>
      <c r="E4" s="284">
        <f t="shared" si="1"/>
        <v>3</v>
      </c>
      <c r="F4" s="284">
        <f t="shared" si="1"/>
        <v>4</v>
      </c>
      <c r="G4" s="284">
        <f t="shared" si="1"/>
        <v>5</v>
      </c>
      <c r="H4" s="284">
        <f t="shared" si="1"/>
        <v>6</v>
      </c>
      <c r="I4" s="284">
        <f t="shared" si="1"/>
        <v>7</v>
      </c>
      <c r="J4" s="284">
        <f t="shared" si="1"/>
        <v>8</v>
      </c>
      <c r="K4" s="284">
        <f t="shared" si="1"/>
        <v>9</v>
      </c>
      <c r="L4" s="284">
        <f t="shared" si="1"/>
        <v>10</v>
      </c>
      <c r="M4" s="284">
        <f t="shared" si="1"/>
        <v>11</v>
      </c>
      <c r="N4" s="284">
        <f t="shared" si="1"/>
        <v>12</v>
      </c>
      <c r="O4" s="284">
        <f t="shared" si="1"/>
        <v>13</v>
      </c>
      <c r="P4" s="284">
        <f t="shared" si="1"/>
        <v>14</v>
      </c>
      <c r="Q4" s="284">
        <f t="shared" si="1"/>
        <v>15</v>
      </c>
      <c r="R4" s="284">
        <f t="shared" si="1"/>
        <v>16</v>
      </c>
      <c r="S4" s="284">
        <f t="shared" si="1"/>
        <v>17</v>
      </c>
      <c r="T4" s="284">
        <f t="shared" si="1"/>
        <v>18</v>
      </c>
      <c r="U4" s="284">
        <f t="shared" si="1"/>
        <v>19</v>
      </c>
      <c r="V4" s="284">
        <f t="shared" si="1"/>
        <v>20</v>
      </c>
      <c r="W4" s="284">
        <f t="shared" si="1"/>
        <v>21</v>
      </c>
      <c r="X4" s="284">
        <f t="shared" si="1"/>
        <v>22</v>
      </c>
      <c r="Y4" s="284">
        <f t="shared" si="1"/>
        <v>23</v>
      </c>
      <c r="Z4" s="284">
        <f t="shared" si="1"/>
        <v>24</v>
      </c>
      <c r="AA4" s="284">
        <f t="shared" si="1"/>
        <v>25</v>
      </c>
      <c r="AB4" s="284">
        <f t="shared" si="1"/>
        <v>26</v>
      </c>
      <c r="AC4" s="284">
        <f t="shared" si="1"/>
        <v>27</v>
      </c>
      <c r="AD4" s="284">
        <f t="shared" si="1"/>
        <v>28</v>
      </c>
      <c r="AE4" s="284">
        <f t="shared" si="1"/>
        <v>29</v>
      </c>
      <c r="AF4" s="284">
        <f t="shared" si="1"/>
        <v>30</v>
      </c>
      <c r="AG4" s="284">
        <f t="shared" si="1"/>
        <v>31</v>
      </c>
      <c r="AH4" s="284">
        <f t="shared" si="1"/>
        <v>32</v>
      </c>
    </row>
    <row r="5" ht="72.0" customHeight="1">
      <c r="A5" s="282"/>
      <c r="B5" s="286" t="s">
        <v>224</v>
      </c>
      <c r="C5" s="286" t="s">
        <v>225</v>
      </c>
      <c r="D5" s="286" t="s">
        <v>226</v>
      </c>
      <c r="E5" s="286" t="s">
        <v>227</v>
      </c>
      <c r="F5" s="286" t="s">
        <v>225</v>
      </c>
      <c r="G5" s="286" t="s">
        <v>228</v>
      </c>
      <c r="H5" s="286" t="s">
        <v>229</v>
      </c>
      <c r="I5" s="286" t="s">
        <v>225</v>
      </c>
      <c r="J5" s="286" t="s">
        <v>230</v>
      </c>
      <c r="K5" s="286" t="s">
        <v>231</v>
      </c>
      <c r="L5" s="286" t="s">
        <v>225</v>
      </c>
      <c r="M5" s="286" t="s">
        <v>232</v>
      </c>
      <c r="N5" s="286" t="s">
        <v>233</v>
      </c>
      <c r="O5" s="286" t="s">
        <v>225</v>
      </c>
      <c r="P5" s="286" t="s">
        <v>234</v>
      </c>
      <c r="Q5" s="286" t="s">
        <v>235</v>
      </c>
      <c r="R5" s="286" t="s">
        <v>236</v>
      </c>
      <c r="S5" s="286" t="s">
        <v>237</v>
      </c>
      <c r="T5" s="286" t="s">
        <v>238</v>
      </c>
      <c r="U5" s="286" t="s">
        <v>225</v>
      </c>
      <c r="V5" s="283"/>
      <c r="W5" s="283"/>
      <c r="X5" s="283"/>
      <c r="Y5" s="283"/>
      <c r="Z5" s="283"/>
      <c r="AA5" s="283"/>
      <c r="AB5" s="283"/>
      <c r="AC5" s="283"/>
      <c r="AD5" s="283"/>
      <c r="AE5" s="283"/>
      <c r="AF5" s="283"/>
      <c r="AG5" s="283"/>
      <c r="AH5" s="283"/>
    </row>
    <row r="6" ht="25.5" customHeight="1">
      <c r="A6" s="278">
        <v>1.0</v>
      </c>
      <c r="B6" s="209" t="s">
        <v>239</v>
      </c>
      <c r="C6" s="210"/>
      <c r="D6" s="211">
        <v>5060.631686356253</v>
      </c>
      <c r="E6" s="212">
        <f t="shared" ref="E6:E74" si="2">C6*D6</f>
        <v>0</v>
      </c>
      <c r="F6" s="213">
        <f>$C6*'Enrollment Projection'!$E$30</f>
        <v>0</v>
      </c>
      <c r="G6" s="211">
        <v>671.9845220775123</v>
      </c>
      <c r="H6" s="214" t="str">
        <f>IF('Enrollment Projection'!$E$30="","Must Complete 'Enrollment Projection' Tab",F6*G6)</f>
        <v>Must Complete 'Enrollment Projection' Tab</v>
      </c>
      <c r="I6" s="213">
        <f>$C6*'Enrollment Projection'!$E$34</f>
        <v>0</v>
      </c>
      <c r="J6" s="211">
        <v>183.26850602113973</v>
      </c>
      <c r="K6" s="214" t="str">
        <f>IF('Enrollment Projection'!$E$34="","Must Complete 'Enrollment Projection' Tab",I6*J6)</f>
        <v>Must Complete 'Enrollment Projection' Tab</v>
      </c>
      <c r="L6" s="213">
        <f>$C6*'Enrollment Projection'!$E$31</f>
        <v>0</v>
      </c>
      <c r="M6" s="211">
        <v>4581.712650528493</v>
      </c>
      <c r="N6" s="214" t="str">
        <f>IF('Enrollment Projection'!$E$31="","Must Complete 'Enrollment Projection' Tab",L6*M6)</f>
        <v>Must Complete 'Enrollment Projection' Tab</v>
      </c>
      <c r="O6" s="213">
        <f>$C6*'Enrollment Projection'!$E$33</f>
        <v>0</v>
      </c>
      <c r="P6" s="211">
        <v>1832.6850602113973</v>
      </c>
      <c r="Q6" s="214" t="str">
        <f>IF('Enrollment Projection'!$E$33="","Must Complete 'Enrollment Projection' Tab",O6*P6)</f>
        <v>Must Complete 'Enrollment Projection' Tab</v>
      </c>
      <c r="R6" s="214" t="str">
        <f>IF(OR('Enrollment Projection'!$E$30="",'Enrollment Projection'!$E$31="",'Enrollment Projection'!$E$33="",'Enrollment Projection'!$E$34=""),"Must Complete 'Enrollment Projection' Tab",IF('School Information'!$A$13="","Must Complete 'School Information' Tab",ROUND(E6+H6+K6+N6+Q6,0)))</f>
        <v>Must Complete 'Enrollment Projection' Tab</v>
      </c>
      <c r="S6" s="215">
        <v>3090.0</v>
      </c>
      <c r="T6" s="211">
        <v>3090.0</v>
      </c>
      <c r="U6" s="216" t="str">
        <f>IF(OR('School Information'!$A$10="",'School Information'!$B$10=""),"Must Complete 'School Information' Tab",IF('School Information'!$B$10="No",$T6*C6,IF(AND('School Information'!$B$10="Yes",'School Information'!$A$10=$B6),$S6*C6,$T6*C6)))</f>
        <v>Must Complete 'School Information' Tab</v>
      </c>
      <c r="V6" s="217">
        <v>198.0</v>
      </c>
      <c r="W6" s="217">
        <f>IF('Enrollment Projection'!$E$31&gt;0,$C6*V6,0)</f>
        <v>0</v>
      </c>
      <c r="X6" s="217">
        <v>5.0</v>
      </c>
      <c r="Y6" s="216" t="str">
        <f>IF('Enrollment Projection'!$E$32="","Must Complete 'Enrollment Projection' Tab",IF('Enrollment Projection'!$E$32="Yes",$C6*X6,0))</f>
        <v>Must Complete 'Enrollment Projection' Tab</v>
      </c>
      <c r="Z6" s="217">
        <v>12.0</v>
      </c>
      <c r="AA6" s="216" t="str">
        <f>IF('Enrollment Projection'!$E$34="","Must Complete 'Enrollment Projection' Tab",IF(AND('Enrollment Projection'!$E$34&gt;0,SUM('Enrollment Projection'!$B$17:$E$20)&gt;0),$C6*Z6,0))</f>
        <v>Must Complete 'Enrollment Projection' Tab</v>
      </c>
      <c r="AB6" s="217">
        <v>519.0</v>
      </c>
      <c r="AC6" s="216" t="str">
        <f>IF('Enrollment Projection'!$E$38="","Must Complete 'Enrollment Projection' Tab",IF('Enrollment Projection'!$E$38&gt;=0.4,$C6*AB6,0))</f>
        <v>Must Complete 'Enrollment Projection' Tab</v>
      </c>
      <c r="AD6" s="217">
        <v>54.0</v>
      </c>
      <c r="AE6" s="217">
        <f t="shared" ref="AE6:AE74" si="3">$C6*AD6</f>
        <v>0</v>
      </c>
      <c r="AF6" s="213">
        <f>$C6*'Enrollment Projection'!$E$37</f>
        <v>0</v>
      </c>
      <c r="AG6" s="217">
        <v>126.0</v>
      </c>
      <c r="AH6" s="216" t="str">
        <f>IF('Enrollment Projection'!$E$37="","Must Complete 'Enrollment Projection' Tab",AF6*AG6)</f>
        <v>Must Complete 'Enrollment Projection' Tab</v>
      </c>
    </row>
    <row r="7" ht="25.5" customHeight="1">
      <c r="A7" s="279">
        <v>2.0</v>
      </c>
      <c r="B7" s="219" t="s">
        <v>240</v>
      </c>
      <c r="C7" s="220"/>
      <c r="D7" s="221">
        <v>5822.701765908233</v>
      </c>
      <c r="E7" s="222">
        <f t="shared" si="2"/>
        <v>0</v>
      </c>
      <c r="F7" s="223">
        <f>$C7*'Enrollment Projection'!$E$30</f>
        <v>0</v>
      </c>
      <c r="G7" s="221">
        <v>741.1151717458845</v>
      </c>
      <c r="H7" s="224" t="str">
        <f>IF('Enrollment Projection'!$E$30="","Must Complete 'Enrollment Projection' Tab",F7*G7)</f>
        <v>Must Complete 'Enrollment Projection' Tab</v>
      </c>
      <c r="I7" s="223">
        <f>$C7*'Enrollment Projection'!$E$34</f>
        <v>0</v>
      </c>
      <c r="J7" s="221">
        <v>202.12231956705944</v>
      </c>
      <c r="K7" s="224" t="str">
        <f>IF('Enrollment Projection'!$E$34="","Must Complete 'Enrollment Projection' Tab",I7*J7)</f>
        <v>Must Complete 'Enrollment Projection' Tab</v>
      </c>
      <c r="L7" s="223">
        <f>$C7*'Enrollment Projection'!$E$31</f>
        <v>0</v>
      </c>
      <c r="M7" s="221">
        <v>5053.057989176486</v>
      </c>
      <c r="N7" s="224" t="str">
        <f>IF('Enrollment Projection'!$E$31="","Must Complete 'Enrollment Projection' Tab",L7*M7)</f>
        <v>Must Complete 'Enrollment Projection' Tab</v>
      </c>
      <c r="O7" s="223">
        <f>$C7*'Enrollment Projection'!$E$33</f>
        <v>0</v>
      </c>
      <c r="P7" s="221">
        <v>2021.2231956705944</v>
      </c>
      <c r="Q7" s="224" t="str">
        <f>IF('Enrollment Projection'!$E$33="","Must Complete 'Enrollment Projection' Tab",O7*P7)</f>
        <v>Must Complete 'Enrollment Projection' Tab</v>
      </c>
      <c r="R7" s="224" t="str">
        <f>IF(OR('Enrollment Projection'!$E$30="",'Enrollment Projection'!$E$31="",'Enrollment Projection'!$E$33="",'Enrollment Projection'!$E$34=""),"Must Complete 'Enrollment Projection' Tab",IF('School Information'!$A$13="","Must Complete 'School Information' Tab",ROUND(E7+H7+K7+N7+Q7,0)))</f>
        <v>Must Complete 'Enrollment Projection' Tab</v>
      </c>
      <c r="S7" s="225">
        <v>3285.0</v>
      </c>
      <c r="T7" s="221">
        <v>3855.0</v>
      </c>
      <c r="U7" s="226" t="str">
        <f>IF(OR('School Information'!$A$10="",'School Information'!$B$10=""),"Must Complete 'School Information' Tab",IF('School Information'!$B$10="No",$T7*C7,IF(AND('School Information'!$B$10="Yes",'School Information'!$A$10=$B7),$S7*C7,$T7*C7)))</f>
        <v>Must Complete 'School Information' Tab</v>
      </c>
      <c r="V7" s="227">
        <v>216.0</v>
      </c>
      <c r="W7" s="227">
        <f>IF('Enrollment Projection'!$E$31&gt;0,$C7*V7,0)</f>
        <v>0</v>
      </c>
      <c r="X7" s="227">
        <v>7.0</v>
      </c>
      <c r="Y7" s="226" t="str">
        <f>IF('Enrollment Projection'!$E$32="","Must Complete 'Enrollment Projection' Tab",IF('Enrollment Projection'!$E$32="Yes",$C7*X7,0))</f>
        <v>Must Complete 'Enrollment Projection' Tab</v>
      </c>
      <c r="Z7" s="227">
        <v>14.0</v>
      </c>
      <c r="AA7" s="226" t="str">
        <f>IF('Enrollment Projection'!$E$34="","Must Complete 'Enrollment Projection' Tab",IF(AND('Enrollment Projection'!$E$34&gt;0,SUM('Enrollment Projection'!$B$17:$E$20)&gt;0),$C7*Z7,0))</f>
        <v>Must Complete 'Enrollment Projection' Tab</v>
      </c>
      <c r="AB7" s="227">
        <v>278.0</v>
      </c>
      <c r="AC7" s="226" t="str">
        <f>IF('Enrollment Projection'!$E$38="","Must Complete 'Enrollment Projection' Tab",IF('Enrollment Projection'!$E$38&gt;=0.4,$C7*AB7,0))</f>
        <v>Must Complete 'Enrollment Projection' Tab</v>
      </c>
      <c r="AD7" s="227">
        <v>62.0</v>
      </c>
      <c r="AE7" s="227">
        <f t="shared" si="3"/>
        <v>0</v>
      </c>
      <c r="AF7" s="223">
        <f>$C7*'Enrollment Projection'!$E$37</f>
        <v>0</v>
      </c>
      <c r="AG7" s="227">
        <v>126.0</v>
      </c>
      <c r="AH7" s="226" t="str">
        <f>IF('Enrollment Projection'!$E$37="","Must Complete 'Enrollment Projection' Tab",AF7*AG7)</f>
        <v>Must Complete 'Enrollment Projection' Tab</v>
      </c>
    </row>
    <row r="8" ht="25.5" customHeight="1">
      <c r="A8" s="279">
        <v>3.0</v>
      </c>
      <c r="B8" s="219" t="s">
        <v>241</v>
      </c>
      <c r="C8" s="220"/>
      <c r="D8" s="221">
        <v>4034.373837806394</v>
      </c>
      <c r="E8" s="222">
        <f t="shared" si="2"/>
        <v>0</v>
      </c>
      <c r="F8" s="223">
        <f>$C8*'Enrollment Projection'!$E$30</f>
        <v>0</v>
      </c>
      <c r="G8" s="221">
        <v>566.2486063707103</v>
      </c>
      <c r="H8" s="224" t="str">
        <f>IF('Enrollment Projection'!$E$30="","Must Complete 'Enrollment Projection' Tab",F8*G8)</f>
        <v>Must Complete 'Enrollment Projection' Tab</v>
      </c>
      <c r="I8" s="223">
        <f>$C8*'Enrollment Projection'!$E$34</f>
        <v>0</v>
      </c>
      <c r="J8" s="221">
        <v>154.43143810110277</v>
      </c>
      <c r="K8" s="224" t="str">
        <f>IF('Enrollment Projection'!$E$34="","Must Complete 'Enrollment Projection' Tab",I8*J8)</f>
        <v>Must Complete 'Enrollment Projection' Tab</v>
      </c>
      <c r="L8" s="223">
        <f>$C8*'Enrollment Projection'!$E$31</f>
        <v>0</v>
      </c>
      <c r="M8" s="221">
        <v>3860.7859525275703</v>
      </c>
      <c r="N8" s="224" t="str">
        <f>IF('Enrollment Projection'!$E$31="","Must Complete 'Enrollment Projection' Tab",L8*M8)</f>
        <v>Must Complete 'Enrollment Projection' Tab</v>
      </c>
      <c r="O8" s="223">
        <f>$C8*'Enrollment Projection'!$E$33</f>
        <v>0</v>
      </c>
      <c r="P8" s="221">
        <v>1544.3143810110278</v>
      </c>
      <c r="Q8" s="224" t="str">
        <f>IF('Enrollment Projection'!$E$33="","Must Complete 'Enrollment Projection' Tab",O8*P8)</f>
        <v>Must Complete 'Enrollment Projection' Tab</v>
      </c>
      <c r="R8" s="224" t="str">
        <f>IF(OR('Enrollment Projection'!$E$30="",'Enrollment Projection'!$E$31="",'Enrollment Projection'!$E$33="",'Enrollment Projection'!$E$34=""),"Must Complete 'Enrollment Projection' Tab",IF('School Information'!$A$13="","Must Complete 'School Information' Tab",ROUND(E8+H8+K8+N8+Q8,0)))</f>
        <v>Must Complete 'Enrollment Projection' Tab</v>
      </c>
      <c r="S8" s="225">
        <v>6489.0</v>
      </c>
      <c r="T8" s="221">
        <v>7463.0</v>
      </c>
      <c r="U8" s="226" t="str">
        <f>IF(OR('School Information'!$A$10="",'School Information'!$B$10=""),"Must Complete 'School Information' Tab",IF('School Information'!$B$10="No",$T8*C8,IF(AND('School Information'!$B$10="Yes",'School Information'!$A$10=$B8),$S8*C8,$T8*C8)))</f>
        <v>Must Complete 'School Information' Tab</v>
      </c>
      <c r="V8" s="227">
        <v>194.0</v>
      </c>
      <c r="W8" s="227">
        <f>IF('Enrollment Projection'!$E$31&gt;0,$C8*V8,0)</f>
        <v>0</v>
      </c>
      <c r="X8" s="227">
        <v>5.0</v>
      </c>
      <c r="Y8" s="226" t="str">
        <f>IF('Enrollment Projection'!$E$32="","Must Complete 'Enrollment Projection' Tab",IF('Enrollment Projection'!$E$32="Yes",$C8*X8,0))</f>
        <v>Must Complete 'Enrollment Projection' Tab</v>
      </c>
      <c r="Z8" s="227">
        <v>10.0</v>
      </c>
      <c r="AA8" s="226" t="str">
        <f>IF('Enrollment Projection'!$E$34="","Must Complete 'Enrollment Projection' Tab",IF(AND('Enrollment Projection'!$E$34&gt;0,SUM('Enrollment Projection'!$B$17:$E$20)&gt;0),$C8*Z8,0))</f>
        <v>Must Complete 'Enrollment Projection' Tab</v>
      </c>
      <c r="AB8" s="227">
        <v>163.0</v>
      </c>
      <c r="AC8" s="226" t="str">
        <f>IF('Enrollment Projection'!$E$38="","Must Complete 'Enrollment Projection' Tab",IF('Enrollment Projection'!$E$38&gt;=0.4,$C8*AB8,0))</f>
        <v>Must Complete 'Enrollment Projection' Tab</v>
      </c>
      <c r="AD8" s="227">
        <v>45.0</v>
      </c>
      <c r="AE8" s="227">
        <f t="shared" si="3"/>
        <v>0</v>
      </c>
      <c r="AF8" s="223">
        <f>$C8*'Enrollment Projection'!$E$37</f>
        <v>0</v>
      </c>
      <c r="AG8" s="227">
        <v>126.0</v>
      </c>
      <c r="AH8" s="226" t="str">
        <f>IF('Enrollment Projection'!$E$37="","Must Complete 'Enrollment Projection' Tab",AF8*AG8)</f>
        <v>Must Complete 'Enrollment Projection' Tab</v>
      </c>
    </row>
    <row r="9" ht="25.5" customHeight="1">
      <c r="A9" s="279">
        <v>4.0</v>
      </c>
      <c r="B9" s="219" t="s">
        <v>242</v>
      </c>
      <c r="C9" s="220"/>
      <c r="D9" s="221">
        <v>5033.586378868474</v>
      </c>
      <c r="E9" s="222">
        <f t="shared" si="2"/>
        <v>0</v>
      </c>
      <c r="F9" s="223">
        <f>$C9*'Enrollment Projection'!$E$30</f>
        <v>0</v>
      </c>
      <c r="G9" s="221">
        <v>667.9529912255795</v>
      </c>
      <c r="H9" s="224" t="str">
        <f>IF('Enrollment Projection'!$E$30="","Must Complete 'Enrollment Projection' Tab",F9*G9)</f>
        <v>Must Complete 'Enrollment Projection' Tab</v>
      </c>
      <c r="I9" s="223">
        <f>$C9*'Enrollment Projection'!$E$34</f>
        <v>0</v>
      </c>
      <c r="J9" s="221">
        <v>182.1689976069762</v>
      </c>
      <c r="K9" s="224" t="str">
        <f>IF('Enrollment Projection'!$E$34="","Must Complete 'Enrollment Projection' Tab",I9*J9)</f>
        <v>Must Complete 'Enrollment Projection' Tab</v>
      </c>
      <c r="L9" s="223">
        <f>$C9*'Enrollment Projection'!$E$31</f>
        <v>0</v>
      </c>
      <c r="M9" s="221">
        <v>4554.224940174406</v>
      </c>
      <c r="N9" s="224" t="str">
        <f>IF('Enrollment Projection'!$E$31="","Must Complete 'Enrollment Projection' Tab",L9*M9)</f>
        <v>Must Complete 'Enrollment Projection' Tab</v>
      </c>
      <c r="O9" s="223">
        <f>$C9*'Enrollment Projection'!$E$33</f>
        <v>0</v>
      </c>
      <c r="P9" s="221">
        <v>1821.689976069762</v>
      </c>
      <c r="Q9" s="224" t="str">
        <f>IF('Enrollment Projection'!$E$33="","Must Complete 'Enrollment Projection' Tab",O9*P9)</f>
        <v>Must Complete 'Enrollment Projection' Tab</v>
      </c>
      <c r="R9" s="224" t="str">
        <f>IF(OR('Enrollment Projection'!$E$30="",'Enrollment Projection'!$E$31="",'Enrollment Projection'!$E$33="",'Enrollment Projection'!$E$34=""),"Must Complete 'Enrollment Projection' Tab",IF('School Information'!$A$13="","Must Complete 'School Information' Tab",ROUND(E9+H9+K9+N9+Q9,0)))</f>
        <v>Must Complete 'Enrollment Projection' Tab</v>
      </c>
      <c r="S9" s="225">
        <v>4809.0</v>
      </c>
      <c r="T9" s="221">
        <v>4809.0</v>
      </c>
      <c r="U9" s="226" t="str">
        <f>IF(OR('School Information'!$A$10="",'School Information'!$B$10=""),"Must Complete 'School Information' Tab",IF('School Information'!$B$10="No",$T9*C9,IF(AND('School Information'!$B$10="Yes",'School Information'!$A$10=$B9),$S9*C9,$T9*C9)))</f>
        <v>Must Complete 'School Information' Tab</v>
      </c>
      <c r="V9" s="227">
        <v>244.0</v>
      </c>
      <c r="W9" s="227">
        <f>IF('Enrollment Projection'!$E$31&gt;0,$C9*V9,0)</f>
        <v>0</v>
      </c>
      <c r="X9" s="227">
        <v>20.0</v>
      </c>
      <c r="Y9" s="226" t="str">
        <f>IF('Enrollment Projection'!$E$32="","Must Complete 'Enrollment Projection' Tab",IF('Enrollment Projection'!$E$32="Yes",$C9*X9,0))</f>
        <v>Must Complete 'Enrollment Projection' Tab</v>
      </c>
      <c r="Z9" s="227">
        <v>14.0</v>
      </c>
      <c r="AA9" s="226" t="str">
        <f>IF('Enrollment Projection'!$E$34="","Must Complete 'Enrollment Projection' Tab",IF(AND('Enrollment Projection'!$E$34&gt;0,SUM('Enrollment Projection'!$B$17:$E$20)&gt;0),$C9*Z9,0))</f>
        <v>Must Complete 'Enrollment Projection' Tab</v>
      </c>
      <c r="AB9" s="227">
        <v>372.0</v>
      </c>
      <c r="AC9" s="226" t="str">
        <f>IF('Enrollment Projection'!$E$38="","Must Complete 'Enrollment Projection' Tab",IF('Enrollment Projection'!$E$38&gt;=0.4,$C9*AB9,0))</f>
        <v>Must Complete 'Enrollment Projection' Tab</v>
      </c>
      <c r="AD9" s="227">
        <v>61.0</v>
      </c>
      <c r="AE9" s="227">
        <f t="shared" si="3"/>
        <v>0</v>
      </c>
      <c r="AF9" s="223">
        <f>$C9*'Enrollment Projection'!$E$37</f>
        <v>0</v>
      </c>
      <c r="AG9" s="227">
        <v>126.0</v>
      </c>
      <c r="AH9" s="226" t="str">
        <f>IF('Enrollment Projection'!$E$37="","Must Complete 'Enrollment Projection' Tab",AF9*AG9)</f>
        <v>Must Complete 'Enrollment Projection' Tab</v>
      </c>
    </row>
    <row r="10" ht="25.5" customHeight="1">
      <c r="A10" s="280">
        <v>5.0</v>
      </c>
      <c r="B10" s="229" t="s">
        <v>243</v>
      </c>
      <c r="C10" s="230"/>
      <c r="D10" s="231">
        <v>5030.65604725432</v>
      </c>
      <c r="E10" s="232">
        <f t="shared" si="2"/>
        <v>0</v>
      </c>
      <c r="F10" s="233">
        <f>$C10*'Enrollment Projection'!$E$30</f>
        <v>0</v>
      </c>
      <c r="G10" s="231">
        <v>709.2952676047975</v>
      </c>
      <c r="H10" s="234" t="str">
        <f>IF('Enrollment Projection'!$E$30="","Must Complete 'Enrollment Projection' Tab",F10*G10)</f>
        <v>Must Complete 'Enrollment Projection' Tab</v>
      </c>
      <c r="I10" s="233">
        <f>$C10*'Enrollment Projection'!$E$34</f>
        <v>0</v>
      </c>
      <c r="J10" s="231">
        <v>193.44416389221746</v>
      </c>
      <c r="K10" s="234" t="str">
        <f>IF('Enrollment Projection'!$E$34="","Must Complete 'Enrollment Projection' Tab",I10*J10)</f>
        <v>Must Complete 'Enrollment Projection' Tab</v>
      </c>
      <c r="L10" s="233">
        <f>$C10*'Enrollment Projection'!$E$31</f>
        <v>0</v>
      </c>
      <c r="M10" s="231">
        <v>4836.104097305437</v>
      </c>
      <c r="N10" s="234" t="str">
        <f>IF('Enrollment Projection'!$E$31="","Must Complete 'Enrollment Projection' Tab",L10*M10)</f>
        <v>Must Complete 'Enrollment Projection' Tab</v>
      </c>
      <c r="O10" s="233">
        <f>$C10*'Enrollment Projection'!$E$33</f>
        <v>0</v>
      </c>
      <c r="P10" s="231">
        <v>1934.4416389221744</v>
      </c>
      <c r="Q10" s="234" t="str">
        <f>IF('Enrollment Projection'!$E$33="","Must Complete 'Enrollment Projection' Tab",O10*P10)</f>
        <v>Must Complete 'Enrollment Projection' Tab</v>
      </c>
      <c r="R10" s="234" t="str">
        <f>IF(OR('Enrollment Projection'!$E$30="",'Enrollment Projection'!$E$31="",'Enrollment Projection'!$E$33="",'Enrollment Projection'!$E$34=""),"Must Complete 'Enrollment Projection' Tab",IF('School Information'!$A$13="","Must Complete 'School Information' Tab",ROUND(E10+H10+K10+N10+Q10,0)))</f>
        <v>Must Complete 'Enrollment Projection' Tab</v>
      </c>
      <c r="S10" s="235">
        <v>2811.0</v>
      </c>
      <c r="T10" s="231">
        <v>2811.0</v>
      </c>
      <c r="U10" s="236" t="str">
        <f>IF(OR('School Information'!$A$10="",'School Information'!$B$10=""),"Must Complete 'School Information' Tab",IF('School Information'!$B$10="No",$T10*C10,IF(AND('School Information'!$B$10="Yes",'School Information'!$A$10=$B10),$S10*C10,$T10*C10)))</f>
        <v>Must Complete 'School Information' Tab</v>
      </c>
      <c r="V10" s="237">
        <v>204.0</v>
      </c>
      <c r="W10" s="237">
        <f>IF('Enrollment Projection'!$E$31&gt;0,$C10*V10,0)</f>
        <v>0</v>
      </c>
      <c r="X10" s="237">
        <v>5.0</v>
      </c>
      <c r="Y10" s="236" t="str">
        <f>IF('Enrollment Projection'!$E$32="","Must Complete 'Enrollment Projection' Tab",IF('Enrollment Projection'!$E$32="Yes",$C10*X10,0))</f>
        <v>Must Complete 'Enrollment Projection' Tab</v>
      </c>
      <c r="Z10" s="237">
        <v>14.0</v>
      </c>
      <c r="AA10" s="236" t="str">
        <f>IF('Enrollment Projection'!$E$34="","Must Complete 'Enrollment Projection' Tab",IF(AND('Enrollment Projection'!$E$34&gt;0,SUM('Enrollment Projection'!$B$17:$E$20)&gt;0),$C10*Z10,0))</f>
        <v>Must Complete 'Enrollment Projection' Tab</v>
      </c>
      <c r="AB10" s="237">
        <v>521.0</v>
      </c>
      <c r="AC10" s="236" t="str">
        <f>IF('Enrollment Projection'!$E$38="","Must Complete 'Enrollment Projection' Tab",IF('Enrollment Projection'!$E$38&gt;=0.4,$C10*AB10,0))</f>
        <v>Must Complete 'Enrollment Projection' Tab</v>
      </c>
      <c r="AD10" s="237">
        <v>63.0</v>
      </c>
      <c r="AE10" s="237">
        <f t="shared" si="3"/>
        <v>0</v>
      </c>
      <c r="AF10" s="233">
        <f>$C10*'Enrollment Projection'!$E$37</f>
        <v>0</v>
      </c>
      <c r="AG10" s="237">
        <v>126.0</v>
      </c>
      <c r="AH10" s="236" t="str">
        <f>IF('Enrollment Projection'!$E$37="","Must Complete 'Enrollment Projection' Tab",AF10*AG10)</f>
        <v>Must Complete 'Enrollment Projection' Tab</v>
      </c>
    </row>
    <row r="11" ht="25.5" customHeight="1">
      <c r="A11" s="278">
        <v>6.0</v>
      </c>
      <c r="B11" s="209" t="s">
        <v>244</v>
      </c>
      <c r="C11" s="210"/>
      <c r="D11" s="211">
        <v>4682.592696762298</v>
      </c>
      <c r="E11" s="212">
        <f t="shared" si="2"/>
        <v>0</v>
      </c>
      <c r="F11" s="213">
        <f>$C11*'Enrollment Projection'!$E$30</f>
        <v>0</v>
      </c>
      <c r="G11" s="211">
        <v>641.3959650779406</v>
      </c>
      <c r="H11" s="214" t="str">
        <f>IF('Enrollment Projection'!$E$30="","Must Complete 'Enrollment Projection' Tab",F11*G11)</f>
        <v>Must Complete 'Enrollment Projection' Tab</v>
      </c>
      <c r="I11" s="213">
        <f>$C11*'Enrollment Projection'!$E$34</f>
        <v>0</v>
      </c>
      <c r="J11" s="211">
        <v>174.92617229398383</v>
      </c>
      <c r="K11" s="214" t="str">
        <f>IF('Enrollment Projection'!$E$34="","Must Complete 'Enrollment Projection' Tab",I11*J11)</f>
        <v>Must Complete 'Enrollment Projection' Tab</v>
      </c>
      <c r="L11" s="213">
        <f>$C11*'Enrollment Projection'!$E$31</f>
        <v>0</v>
      </c>
      <c r="M11" s="211">
        <v>4373.154307349595</v>
      </c>
      <c r="N11" s="214" t="str">
        <f>IF('Enrollment Projection'!$E$31="","Must Complete 'Enrollment Projection' Tab",L11*M11)</f>
        <v>Must Complete 'Enrollment Projection' Tab</v>
      </c>
      <c r="O11" s="213">
        <f>$C11*'Enrollment Projection'!$E$33</f>
        <v>0</v>
      </c>
      <c r="P11" s="211">
        <v>1749.261722939838</v>
      </c>
      <c r="Q11" s="214" t="str">
        <f>IF('Enrollment Projection'!$E$33="","Must Complete 'Enrollment Projection' Tab",O11*P11)</f>
        <v>Must Complete 'Enrollment Projection' Tab</v>
      </c>
      <c r="R11" s="214" t="str">
        <f>IF(OR('Enrollment Projection'!$E$30="",'Enrollment Projection'!$E$31="",'Enrollment Projection'!$E$33="",'Enrollment Projection'!$E$34=""),"Must Complete 'Enrollment Projection' Tab",IF('School Information'!$A$13="","Must Complete 'School Information' Tab",ROUND(E11+H11+K11+N11+Q11,0)))</f>
        <v>Must Complete 'Enrollment Projection' Tab</v>
      </c>
      <c r="S11" s="215">
        <v>4524.0</v>
      </c>
      <c r="T11" s="211">
        <v>5400.0</v>
      </c>
      <c r="U11" s="216" t="str">
        <f>IF(OR('School Information'!$A$10="",'School Information'!$B$10=""),"Must Complete 'School Information' Tab",IF('School Information'!$B$10="No",$T11*C11,IF(AND('School Information'!$B$10="Yes",'School Information'!$A$10=$B11),$S11*C11,$T11*C11)))</f>
        <v>Must Complete 'School Information' Tab</v>
      </c>
      <c r="V11" s="217">
        <v>246.0</v>
      </c>
      <c r="W11" s="217">
        <f>IF('Enrollment Projection'!$E$31&gt;0,$C11*V11,0)</f>
        <v>0</v>
      </c>
      <c r="X11" s="217">
        <v>11.0</v>
      </c>
      <c r="Y11" s="216" t="str">
        <f>IF('Enrollment Projection'!$E$32="","Must Complete 'Enrollment Projection' Tab",IF('Enrollment Projection'!$E$32="Yes",$C11*X11,0))</f>
        <v>Must Complete 'Enrollment Projection' Tab</v>
      </c>
      <c r="Z11" s="217">
        <v>13.0</v>
      </c>
      <c r="AA11" s="216" t="str">
        <f>IF('Enrollment Projection'!$E$34="","Must Complete 'Enrollment Projection' Tab",IF(AND('Enrollment Projection'!$E$34&gt;0,SUM('Enrollment Projection'!$B$17:$E$20)&gt;0),$C11*Z11,0))</f>
        <v>Must Complete 'Enrollment Projection' Tab</v>
      </c>
      <c r="AB11" s="217">
        <v>239.0</v>
      </c>
      <c r="AC11" s="216" t="str">
        <f>IF('Enrollment Projection'!$E$38="","Must Complete 'Enrollment Projection' Tab",IF('Enrollment Projection'!$E$38&gt;=0.4,$C11*AB11,0))</f>
        <v>Must Complete 'Enrollment Projection' Tab</v>
      </c>
      <c r="AD11" s="217">
        <v>56.0</v>
      </c>
      <c r="AE11" s="217">
        <f t="shared" si="3"/>
        <v>0</v>
      </c>
      <c r="AF11" s="213">
        <f>$C11*'Enrollment Projection'!$E$37</f>
        <v>0</v>
      </c>
      <c r="AG11" s="217">
        <v>126.0</v>
      </c>
      <c r="AH11" s="216" t="str">
        <f>IF('Enrollment Projection'!$E$37="","Must Complete 'Enrollment Projection' Tab",AF11*AG11)</f>
        <v>Must Complete 'Enrollment Projection' Tab</v>
      </c>
    </row>
    <row r="12" ht="25.5" customHeight="1">
      <c r="A12" s="279">
        <v>7.0</v>
      </c>
      <c r="B12" s="219" t="s">
        <v>245</v>
      </c>
      <c r="C12" s="220"/>
      <c r="D12" s="221">
        <v>3205.3389200690062</v>
      </c>
      <c r="E12" s="222">
        <f t="shared" si="2"/>
        <v>0</v>
      </c>
      <c r="F12" s="223">
        <f>$C12*'Enrollment Projection'!$E$30</f>
        <v>0</v>
      </c>
      <c r="G12" s="221">
        <v>437.52333888576976</v>
      </c>
      <c r="H12" s="224" t="str">
        <f>IF('Enrollment Projection'!$E$30="","Must Complete 'Enrollment Projection' Tab",F12*G12)</f>
        <v>Must Complete 'Enrollment Projection' Tab</v>
      </c>
      <c r="I12" s="223">
        <f>$C12*'Enrollment Projection'!$E$34</f>
        <v>0</v>
      </c>
      <c r="J12" s="221">
        <v>119.32454696884628</v>
      </c>
      <c r="K12" s="224" t="str">
        <f>IF('Enrollment Projection'!$E$34="","Must Complete 'Enrollment Projection' Tab",I12*J12)</f>
        <v>Must Complete 'Enrollment Projection' Tab</v>
      </c>
      <c r="L12" s="223">
        <f>$C12*'Enrollment Projection'!$E$31</f>
        <v>0</v>
      </c>
      <c r="M12" s="221">
        <v>2983.113674221157</v>
      </c>
      <c r="N12" s="224" t="str">
        <f>IF('Enrollment Projection'!$E$31="","Must Complete 'Enrollment Projection' Tab",L12*M12)</f>
        <v>Must Complete 'Enrollment Projection' Tab</v>
      </c>
      <c r="O12" s="223">
        <f>$C12*'Enrollment Projection'!$E$33</f>
        <v>0</v>
      </c>
      <c r="P12" s="221">
        <v>1193.2454696884627</v>
      </c>
      <c r="Q12" s="224" t="str">
        <f>IF('Enrollment Projection'!$E$33="","Must Complete 'Enrollment Projection' Tab",O12*P12)</f>
        <v>Must Complete 'Enrollment Projection' Tab</v>
      </c>
      <c r="R12" s="224" t="str">
        <f>IF(OR('Enrollment Projection'!$E$30="",'Enrollment Projection'!$E$31="",'Enrollment Projection'!$E$33="",'Enrollment Projection'!$E$34=""),"Must Complete 'Enrollment Projection' Tab",IF('School Information'!$A$13="","Must Complete 'School Information' Tab",ROUND(E12+H12+K12+N12+Q12,0)))</f>
        <v>Must Complete 'Enrollment Projection' Tab</v>
      </c>
      <c r="S12" s="225">
        <v>14349.0</v>
      </c>
      <c r="T12" s="221">
        <v>15567.0</v>
      </c>
      <c r="U12" s="226" t="str">
        <f>IF(OR('School Information'!$A$10="",'School Information'!$B$10=""),"Must Complete 'School Information' Tab",IF('School Information'!$B$10="No",$T12*C12,IF(AND('School Information'!$B$10="Yes",'School Information'!$A$10=$B12),$S12*C12,$T12*C12)))</f>
        <v>Must Complete 'School Information' Tab</v>
      </c>
      <c r="V12" s="227">
        <v>209.0</v>
      </c>
      <c r="W12" s="227">
        <f>IF('Enrollment Projection'!$E$31&gt;0,$C12*V12,0)</f>
        <v>0</v>
      </c>
      <c r="X12" s="227">
        <v>9.0</v>
      </c>
      <c r="Y12" s="226" t="str">
        <f>IF('Enrollment Projection'!$E$32="","Must Complete 'Enrollment Projection' Tab",IF('Enrollment Projection'!$E$32="Yes",$C12*X12,0))</f>
        <v>Must Complete 'Enrollment Projection' Tab</v>
      </c>
      <c r="Z12" s="227">
        <v>15.0</v>
      </c>
      <c r="AA12" s="226" t="str">
        <f>IF('Enrollment Projection'!$E$34="","Must Complete 'Enrollment Projection' Tab",IF(AND('Enrollment Projection'!$E$34&gt;0,SUM('Enrollment Projection'!$B$17:$E$20)&gt;0),$C12*Z12,0))</f>
        <v>Must Complete 'Enrollment Projection' Tab</v>
      </c>
      <c r="AB12" s="227">
        <v>512.0</v>
      </c>
      <c r="AC12" s="226" t="str">
        <f>IF('Enrollment Projection'!$E$38="","Must Complete 'Enrollment Projection' Tab",IF('Enrollment Projection'!$E$38&gt;=0.4,$C12*AB12,0))</f>
        <v>Must Complete 'Enrollment Projection' Tab</v>
      </c>
      <c r="AD12" s="227">
        <v>66.0</v>
      </c>
      <c r="AE12" s="227">
        <f t="shared" si="3"/>
        <v>0</v>
      </c>
      <c r="AF12" s="223">
        <f>$C12*'Enrollment Projection'!$E$37</f>
        <v>0</v>
      </c>
      <c r="AG12" s="227">
        <v>126.0</v>
      </c>
      <c r="AH12" s="226" t="str">
        <f>IF('Enrollment Projection'!$E$37="","Must Complete 'Enrollment Projection' Tab",AF12*AG12)</f>
        <v>Must Complete 'Enrollment Projection' Tab</v>
      </c>
    </row>
    <row r="13" ht="25.5" customHeight="1">
      <c r="A13" s="279">
        <v>8.0</v>
      </c>
      <c r="B13" s="219" t="s">
        <v>246</v>
      </c>
      <c r="C13" s="220"/>
      <c r="D13" s="221">
        <v>4810.272902273136</v>
      </c>
      <c r="E13" s="222">
        <f t="shared" si="2"/>
        <v>0</v>
      </c>
      <c r="F13" s="223">
        <f>$C13*'Enrollment Projection'!$E$30</f>
        <v>0</v>
      </c>
      <c r="G13" s="221">
        <v>639.9439958591122</v>
      </c>
      <c r="H13" s="224" t="str">
        <f>IF('Enrollment Projection'!$E$30="","Must Complete 'Enrollment Projection' Tab",F13*G13)</f>
        <v>Must Complete 'Enrollment Projection' Tab</v>
      </c>
      <c r="I13" s="223">
        <f>$C13*'Enrollment Projection'!$E$34</f>
        <v>0</v>
      </c>
      <c r="J13" s="221">
        <v>174.53018068884876</v>
      </c>
      <c r="K13" s="224" t="str">
        <f>IF('Enrollment Projection'!$E$34="","Must Complete 'Enrollment Projection' Tab",I13*J13)</f>
        <v>Must Complete 'Enrollment Projection' Tab</v>
      </c>
      <c r="L13" s="223">
        <f>$C13*'Enrollment Projection'!$E$31</f>
        <v>0</v>
      </c>
      <c r="M13" s="221">
        <v>4363.254517221219</v>
      </c>
      <c r="N13" s="224" t="str">
        <f>IF('Enrollment Projection'!$E$31="","Must Complete 'Enrollment Projection' Tab",L13*M13)</f>
        <v>Must Complete 'Enrollment Projection' Tab</v>
      </c>
      <c r="O13" s="223">
        <f>$C13*'Enrollment Projection'!$E$33</f>
        <v>0</v>
      </c>
      <c r="P13" s="221">
        <v>1745.3018068884874</v>
      </c>
      <c r="Q13" s="224" t="str">
        <f>IF('Enrollment Projection'!$E$33="","Must Complete 'Enrollment Projection' Tab",O13*P13)</f>
        <v>Must Complete 'Enrollment Projection' Tab</v>
      </c>
      <c r="R13" s="224" t="str">
        <f>IF(OR('Enrollment Projection'!$E$30="",'Enrollment Projection'!$E$31="",'Enrollment Projection'!$E$33="",'Enrollment Projection'!$E$34=""),"Must Complete 'Enrollment Projection' Tab",IF('School Information'!$A$13="","Must Complete 'School Information' Tab",ROUND(E13+H13+K13+N13+Q13,0)))</f>
        <v>Must Complete 'Enrollment Projection' Tab</v>
      </c>
      <c r="S13" s="225">
        <v>4848.0</v>
      </c>
      <c r="T13" s="221">
        <v>5441.0</v>
      </c>
      <c r="U13" s="226" t="str">
        <f>IF(OR('School Information'!$A$10="",'School Information'!$B$10=""),"Must Complete 'School Information' Tab",IF('School Information'!$B$10="No",$T13*C13,IF(AND('School Information'!$B$10="Yes",'School Information'!$A$10=$B13),$S13*C13,$T13*C13)))</f>
        <v>Must Complete 'School Information' Tab</v>
      </c>
      <c r="V13" s="227">
        <v>219.0</v>
      </c>
      <c r="W13" s="227">
        <f>IF('Enrollment Projection'!$E$31&gt;0,$C13*V13,0)</f>
        <v>0</v>
      </c>
      <c r="X13" s="227">
        <v>5.0</v>
      </c>
      <c r="Y13" s="226" t="str">
        <f>IF('Enrollment Projection'!$E$32="","Must Complete 'Enrollment Projection' Tab",IF('Enrollment Projection'!$E$32="Yes",$C13*X13,0))</f>
        <v>Must Complete 'Enrollment Projection' Tab</v>
      </c>
      <c r="Z13" s="227">
        <v>11.0</v>
      </c>
      <c r="AA13" s="226" t="str">
        <f>IF('Enrollment Projection'!$E$34="","Must Complete 'Enrollment Projection' Tab",IF(AND('Enrollment Projection'!$E$34&gt;0,SUM('Enrollment Projection'!$B$17:$E$20)&gt;0),$C13*Z13,0))</f>
        <v>Must Complete 'Enrollment Projection' Tab</v>
      </c>
      <c r="AB13" s="227">
        <v>283.0</v>
      </c>
      <c r="AC13" s="226" t="str">
        <f>IF('Enrollment Projection'!$E$38="","Must Complete 'Enrollment Projection' Tab",IF('Enrollment Projection'!$E$38&gt;=0.4,$C13*AB13,0))</f>
        <v>Must Complete 'Enrollment Projection' Tab</v>
      </c>
      <c r="AD13" s="227">
        <v>49.0</v>
      </c>
      <c r="AE13" s="227">
        <f t="shared" si="3"/>
        <v>0</v>
      </c>
      <c r="AF13" s="223">
        <f>$C13*'Enrollment Projection'!$E$37</f>
        <v>0</v>
      </c>
      <c r="AG13" s="227">
        <v>126.0</v>
      </c>
      <c r="AH13" s="226" t="str">
        <f>IF('Enrollment Projection'!$E$37="","Must Complete 'Enrollment Projection' Tab",AF13*AG13)</f>
        <v>Must Complete 'Enrollment Projection' Tab</v>
      </c>
    </row>
    <row r="14" ht="25.5" customHeight="1">
      <c r="A14" s="279">
        <v>9.0</v>
      </c>
      <c r="B14" s="219" t="s">
        <v>247</v>
      </c>
      <c r="C14" s="220"/>
      <c r="D14" s="221">
        <v>4409.207157305573</v>
      </c>
      <c r="E14" s="222">
        <f t="shared" si="2"/>
        <v>0</v>
      </c>
      <c r="F14" s="223">
        <f>$C14*'Enrollment Projection'!$E$30</f>
        <v>0</v>
      </c>
      <c r="G14" s="221">
        <v>589.1095308376758</v>
      </c>
      <c r="H14" s="224" t="str">
        <f>IF('Enrollment Projection'!$E$30="","Must Complete 'Enrollment Projection' Tab",F14*G14)</f>
        <v>Must Complete 'Enrollment Projection' Tab</v>
      </c>
      <c r="I14" s="223">
        <f>$C14*'Enrollment Projection'!$E$34</f>
        <v>0</v>
      </c>
      <c r="J14" s="221">
        <v>160.6662356830025</v>
      </c>
      <c r="K14" s="224" t="str">
        <f>IF('Enrollment Projection'!$E$34="","Must Complete 'Enrollment Projection' Tab",I14*J14)</f>
        <v>Must Complete 'Enrollment Projection' Tab</v>
      </c>
      <c r="L14" s="223">
        <f>$C14*'Enrollment Projection'!$E$31</f>
        <v>0</v>
      </c>
      <c r="M14" s="221">
        <v>4016.6558920750626</v>
      </c>
      <c r="N14" s="224" t="str">
        <f>IF('Enrollment Projection'!$E$31="","Must Complete 'Enrollment Projection' Tab",L14*M14)</f>
        <v>Must Complete 'Enrollment Projection' Tab</v>
      </c>
      <c r="O14" s="223">
        <f>$C14*'Enrollment Projection'!$E$33</f>
        <v>0</v>
      </c>
      <c r="P14" s="221">
        <v>1606.662356830025</v>
      </c>
      <c r="Q14" s="224" t="str">
        <f>IF('Enrollment Projection'!$E$33="","Must Complete 'Enrollment Projection' Tab",O14*P14)</f>
        <v>Must Complete 'Enrollment Projection' Tab</v>
      </c>
      <c r="R14" s="224" t="str">
        <f>IF(OR('Enrollment Projection'!$E$30="",'Enrollment Projection'!$E$31="",'Enrollment Projection'!$E$33="",'Enrollment Projection'!$E$34=""),"Must Complete 'Enrollment Projection' Tab",IF('School Information'!$A$13="","Must Complete 'School Information' Tab",ROUND(E14+H14+K14+N14+Q14,0)))</f>
        <v>Must Complete 'Enrollment Projection' Tab</v>
      </c>
      <c r="S14" s="225">
        <v>5848.0</v>
      </c>
      <c r="T14" s="221">
        <v>6734.0</v>
      </c>
      <c r="U14" s="226" t="str">
        <f>IF(OR('School Information'!$A$10="",'School Information'!$B$10=""),"Must Complete 'School Information' Tab",IF('School Information'!$B$10="No",$T14*C14,IF(AND('School Information'!$B$10="Yes",'School Information'!$A$10=$B14),$S14*C14,$T14*C14)))</f>
        <v>Must Complete 'School Information' Tab</v>
      </c>
      <c r="V14" s="227">
        <v>208.0</v>
      </c>
      <c r="W14" s="227">
        <f>IF('Enrollment Projection'!$E$31&gt;0,$C14*V14,0)</f>
        <v>0</v>
      </c>
      <c r="X14" s="227">
        <v>5.0</v>
      </c>
      <c r="Y14" s="226" t="str">
        <f>IF('Enrollment Projection'!$E$32="","Must Complete 'Enrollment Projection' Tab",IF('Enrollment Projection'!$E$32="Yes",$C14*X14,0))</f>
        <v>Must Complete 'Enrollment Projection' Tab</v>
      </c>
      <c r="Z14" s="227">
        <v>13.0</v>
      </c>
      <c r="AA14" s="226" t="str">
        <f>IF('Enrollment Projection'!$E$34="","Must Complete 'Enrollment Projection' Tab",IF(AND('Enrollment Projection'!$E$34&gt;0,SUM('Enrollment Projection'!$B$17:$E$20)&gt;0),$C14*Z14,0))</f>
        <v>Must Complete 'Enrollment Projection' Tab</v>
      </c>
      <c r="AB14" s="227">
        <v>556.0</v>
      </c>
      <c r="AC14" s="226" t="str">
        <f>IF('Enrollment Projection'!$E$38="","Must Complete 'Enrollment Projection' Tab",IF('Enrollment Projection'!$E$38&gt;=0.4,$C14*AB14,0))</f>
        <v>Must Complete 'Enrollment Projection' Tab</v>
      </c>
      <c r="AD14" s="227">
        <v>59.0</v>
      </c>
      <c r="AE14" s="227">
        <f t="shared" si="3"/>
        <v>0</v>
      </c>
      <c r="AF14" s="223">
        <f>$C14*'Enrollment Projection'!$E$37</f>
        <v>0</v>
      </c>
      <c r="AG14" s="227">
        <v>126.0</v>
      </c>
      <c r="AH14" s="226" t="str">
        <f>IF('Enrollment Projection'!$E$37="","Must Complete 'Enrollment Projection' Tab",AF14*AG14)</f>
        <v>Must Complete 'Enrollment Projection' Tab</v>
      </c>
    </row>
    <row r="15" ht="25.5" customHeight="1">
      <c r="A15" s="280">
        <v>10.0</v>
      </c>
      <c r="B15" s="229" t="s">
        <v>248</v>
      </c>
      <c r="C15" s="230"/>
      <c r="D15" s="231">
        <v>3193.0648299560794</v>
      </c>
      <c r="E15" s="232">
        <f t="shared" si="2"/>
        <v>0</v>
      </c>
      <c r="F15" s="233">
        <f>$C15*'Enrollment Projection'!$E$30</f>
        <v>0</v>
      </c>
      <c r="G15" s="231">
        <v>457.45661958940366</v>
      </c>
      <c r="H15" s="234" t="str">
        <f>IF('Enrollment Projection'!$E$30="","Must Complete 'Enrollment Projection' Tab",F15*G15)</f>
        <v>Must Complete 'Enrollment Projection' Tab</v>
      </c>
      <c r="I15" s="233">
        <f>$C15*'Enrollment Projection'!$E$34</f>
        <v>0</v>
      </c>
      <c r="J15" s="231">
        <v>124.76089625165552</v>
      </c>
      <c r="K15" s="234" t="str">
        <f>IF('Enrollment Projection'!$E$34="","Must Complete 'Enrollment Projection' Tab",I15*J15)</f>
        <v>Must Complete 'Enrollment Projection' Tab</v>
      </c>
      <c r="L15" s="233">
        <f>$C15*'Enrollment Projection'!$E$31</f>
        <v>0</v>
      </c>
      <c r="M15" s="231">
        <v>3119.022406291388</v>
      </c>
      <c r="N15" s="234" t="str">
        <f>IF('Enrollment Projection'!$E$31="","Must Complete 'Enrollment Projection' Tab",L15*M15)</f>
        <v>Must Complete 'Enrollment Projection' Tab</v>
      </c>
      <c r="O15" s="233">
        <f>$C15*'Enrollment Projection'!$E$33</f>
        <v>0</v>
      </c>
      <c r="P15" s="231">
        <v>1247.608962516555</v>
      </c>
      <c r="Q15" s="234" t="str">
        <f>IF('Enrollment Projection'!$E$33="","Must Complete 'Enrollment Projection' Tab",O15*P15)</f>
        <v>Must Complete 'Enrollment Projection' Tab</v>
      </c>
      <c r="R15" s="234" t="str">
        <f>IF(OR('Enrollment Projection'!$E$30="",'Enrollment Projection'!$E$31="",'Enrollment Projection'!$E$33="",'Enrollment Projection'!$E$34=""),"Must Complete 'Enrollment Projection' Tab",IF('School Information'!$A$13="","Must Complete 'School Information' Tab",ROUND(E15+H15+K15+N15+Q15,0)))</f>
        <v>Must Complete 'Enrollment Projection' Tab</v>
      </c>
      <c r="S15" s="235">
        <v>7768.0</v>
      </c>
      <c r="T15" s="231">
        <v>8575.0</v>
      </c>
      <c r="U15" s="236" t="str">
        <f>IF(OR('School Information'!$A$10="",'School Information'!$B$10=""),"Must Complete 'School Information' Tab",IF('School Information'!$B$10="No",$T15*C15,IF(AND('School Information'!$B$10="Yes",'School Information'!$A$10=$B15),$S15*C15,$T15*C15)))</f>
        <v>Must Complete 'School Information' Tab</v>
      </c>
      <c r="V15" s="237">
        <v>232.0</v>
      </c>
      <c r="W15" s="237">
        <f>IF('Enrollment Projection'!$E$31&gt;0,$C15*V15,0)</f>
        <v>0</v>
      </c>
      <c r="X15" s="237">
        <v>8.0</v>
      </c>
      <c r="Y15" s="236" t="str">
        <f>IF('Enrollment Projection'!$E$32="","Must Complete 'Enrollment Projection' Tab",IF('Enrollment Projection'!$E$32="Yes",$C15*X15,0))</f>
        <v>Must Complete 'Enrollment Projection' Tab</v>
      </c>
      <c r="Z15" s="237">
        <v>12.0</v>
      </c>
      <c r="AA15" s="236" t="str">
        <f>IF('Enrollment Projection'!$E$34="","Must Complete 'Enrollment Projection' Tab",IF(AND('Enrollment Projection'!$E$34&gt;0,SUM('Enrollment Projection'!$B$17:$E$20)&gt;0),$C15*Z15,0))</f>
        <v>Must Complete 'Enrollment Projection' Tab</v>
      </c>
      <c r="AB15" s="237">
        <v>366.0</v>
      </c>
      <c r="AC15" s="236" t="str">
        <f>IF('Enrollment Projection'!$E$38="","Must Complete 'Enrollment Projection' Tab",IF('Enrollment Projection'!$E$38&gt;=0.4,$C15*AB15,0))</f>
        <v>Must Complete 'Enrollment Projection' Tab</v>
      </c>
      <c r="AD15" s="237">
        <v>53.0</v>
      </c>
      <c r="AE15" s="237">
        <f t="shared" si="3"/>
        <v>0</v>
      </c>
      <c r="AF15" s="233">
        <f>$C15*'Enrollment Projection'!$E$37</f>
        <v>0</v>
      </c>
      <c r="AG15" s="237">
        <v>126.0</v>
      </c>
      <c r="AH15" s="236" t="str">
        <f>IF('Enrollment Projection'!$E$37="","Must Complete 'Enrollment Projection' Tab",AF15*AG15)</f>
        <v>Must Complete 'Enrollment Projection' Tab</v>
      </c>
    </row>
    <row r="16" ht="25.5" customHeight="1">
      <c r="A16" s="278">
        <v>11.0</v>
      </c>
      <c r="B16" s="209" t="s">
        <v>249</v>
      </c>
      <c r="C16" s="210"/>
      <c r="D16" s="211">
        <v>5754.501244372753</v>
      </c>
      <c r="E16" s="212">
        <f t="shared" si="2"/>
        <v>0</v>
      </c>
      <c r="F16" s="213">
        <f>$C16*'Enrollment Projection'!$E$30</f>
        <v>0</v>
      </c>
      <c r="G16" s="211">
        <v>725.4005032702021</v>
      </c>
      <c r="H16" s="214" t="str">
        <f>IF('Enrollment Projection'!$E$30="","Must Complete 'Enrollment Projection' Tab",F16*G16)</f>
        <v>Must Complete 'Enrollment Projection' Tab</v>
      </c>
      <c r="I16" s="213">
        <f>$C16*'Enrollment Projection'!$E$34</f>
        <v>0</v>
      </c>
      <c r="J16" s="211">
        <v>197.8365008918733</v>
      </c>
      <c r="K16" s="214" t="str">
        <f>IF('Enrollment Projection'!$E$34="","Must Complete 'Enrollment Projection' Tab",I16*J16)</f>
        <v>Must Complete 'Enrollment Projection' Tab</v>
      </c>
      <c r="L16" s="213">
        <f>$C16*'Enrollment Projection'!$E$31</f>
        <v>0</v>
      </c>
      <c r="M16" s="211">
        <v>4945.912522296832</v>
      </c>
      <c r="N16" s="214" t="str">
        <f>IF('Enrollment Projection'!$E$31="","Must Complete 'Enrollment Projection' Tab",L16*M16)</f>
        <v>Must Complete 'Enrollment Projection' Tab</v>
      </c>
      <c r="O16" s="213">
        <f>$C16*'Enrollment Projection'!$E$33</f>
        <v>0</v>
      </c>
      <c r="P16" s="211">
        <v>1978.3650089187329</v>
      </c>
      <c r="Q16" s="214" t="str">
        <f>IF('Enrollment Projection'!$E$33="","Must Complete 'Enrollment Projection' Tab",O16*P16)</f>
        <v>Must Complete 'Enrollment Projection' Tab</v>
      </c>
      <c r="R16" s="214" t="str">
        <f>IF(OR('Enrollment Projection'!$E$30="",'Enrollment Projection'!$E$31="",'Enrollment Projection'!$E$33="",'Enrollment Projection'!$E$34=""),"Must Complete 'Enrollment Projection' Tab",IF('School Information'!$A$13="","Must Complete 'School Information' Tab",ROUND(E16+H16+K16+N16+Q16,0)))</f>
        <v>Must Complete 'Enrollment Projection' Tab</v>
      </c>
      <c r="S16" s="215">
        <v>3583.0</v>
      </c>
      <c r="T16" s="211">
        <v>4241.0</v>
      </c>
      <c r="U16" s="216" t="str">
        <f>IF(OR('School Information'!$A$10="",'School Information'!$B$10=""),"Must Complete 'School Information' Tab",IF('School Information'!$B$10="No",$T16*C16,IF(AND('School Information'!$B$10="Yes",'School Information'!$A$10=$B16),$S16*C16,$T16*C16)))</f>
        <v>Must Complete 'School Information' Tab</v>
      </c>
      <c r="V16" s="217">
        <v>211.0</v>
      </c>
      <c r="W16" s="217">
        <f>IF('Enrollment Projection'!$E$31&gt;0,$C16*V16,0)</f>
        <v>0</v>
      </c>
      <c r="X16" s="217">
        <v>10.0</v>
      </c>
      <c r="Y16" s="216" t="str">
        <f>IF('Enrollment Projection'!$E$32="","Must Complete 'Enrollment Projection' Tab",IF('Enrollment Projection'!$E$32="Yes",$C16*X16,0))</f>
        <v>Must Complete 'Enrollment Projection' Tab</v>
      </c>
      <c r="Z16" s="217">
        <v>14.0</v>
      </c>
      <c r="AA16" s="216" t="str">
        <f>IF('Enrollment Projection'!$E$34="","Must Complete 'Enrollment Projection' Tab",IF(AND('Enrollment Projection'!$E$34&gt;0,SUM('Enrollment Projection'!$B$17:$E$20)&gt;0),$C16*Z16,0))</f>
        <v>Must Complete 'Enrollment Projection' Tab</v>
      </c>
      <c r="AB16" s="217">
        <v>402.0</v>
      </c>
      <c r="AC16" s="216" t="str">
        <f>IF('Enrollment Projection'!$E$38="","Must Complete 'Enrollment Projection' Tab",IF('Enrollment Projection'!$E$38&gt;=0.4,$C16*AB16,0))</f>
        <v>Must Complete 'Enrollment Projection' Tab</v>
      </c>
      <c r="AD16" s="217">
        <v>63.0</v>
      </c>
      <c r="AE16" s="217">
        <f t="shared" si="3"/>
        <v>0</v>
      </c>
      <c r="AF16" s="213">
        <f>$C16*'Enrollment Projection'!$E$37</f>
        <v>0</v>
      </c>
      <c r="AG16" s="217">
        <v>126.0</v>
      </c>
      <c r="AH16" s="216" t="str">
        <f>IF('Enrollment Projection'!$E$37="","Must Complete 'Enrollment Projection' Tab",AF16*AG16)</f>
        <v>Must Complete 'Enrollment Projection' Tab</v>
      </c>
    </row>
    <row r="17" ht="25.5" customHeight="1">
      <c r="A17" s="279">
        <v>12.0</v>
      </c>
      <c r="B17" s="219" t="s">
        <v>250</v>
      </c>
      <c r="C17" s="220"/>
      <c r="D17" s="221">
        <v>2239.7361126378437</v>
      </c>
      <c r="E17" s="222">
        <f t="shared" si="2"/>
        <v>0</v>
      </c>
      <c r="F17" s="223">
        <f>$C17*'Enrollment Projection'!$E$30</f>
        <v>0</v>
      </c>
      <c r="G17" s="221">
        <v>220.82498094268715</v>
      </c>
      <c r="H17" s="224" t="str">
        <f>IF('Enrollment Projection'!$E$30="","Must Complete 'Enrollment Projection' Tab",F17*G17)</f>
        <v>Must Complete 'Enrollment Projection' Tab</v>
      </c>
      <c r="I17" s="223">
        <f>$C17*'Enrollment Projection'!$E$34</f>
        <v>0</v>
      </c>
      <c r="J17" s="221">
        <v>60.22499480255105</v>
      </c>
      <c r="K17" s="224" t="str">
        <f>IF('Enrollment Projection'!$E$34="","Must Complete 'Enrollment Projection' Tab",I17*J17)</f>
        <v>Must Complete 'Enrollment Projection' Tab</v>
      </c>
      <c r="L17" s="223">
        <f>$C17*'Enrollment Projection'!$E$31</f>
        <v>0</v>
      </c>
      <c r="M17" s="221">
        <v>1505.6248700637761</v>
      </c>
      <c r="N17" s="224" t="str">
        <f>IF('Enrollment Projection'!$E$31="","Must Complete 'Enrollment Projection' Tab",L17*M17)</f>
        <v>Must Complete 'Enrollment Projection' Tab</v>
      </c>
      <c r="O17" s="223">
        <f>$C17*'Enrollment Projection'!$E$33</f>
        <v>0</v>
      </c>
      <c r="P17" s="221">
        <v>602.2499480255105</v>
      </c>
      <c r="Q17" s="224" t="str">
        <f>IF('Enrollment Projection'!$E$33="","Must Complete 'Enrollment Projection' Tab",O17*P17)</f>
        <v>Must Complete 'Enrollment Projection' Tab</v>
      </c>
      <c r="R17" s="224" t="str">
        <f>IF(OR('Enrollment Projection'!$E$30="",'Enrollment Projection'!$E$31="",'Enrollment Projection'!$E$33="",'Enrollment Projection'!$E$34=""),"Must Complete 'Enrollment Projection' Tab",IF('School Information'!$A$13="","Must Complete 'School Information' Tab",ROUND(E17+H17+K17+N17+Q17,0)))</f>
        <v>Must Complete 'Enrollment Projection' Tab</v>
      </c>
      <c r="S17" s="225">
        <v>14658.0</v>
      </c>
      <c r="T17" s="221">
        <v>15791.0</v>
      </c>
      <c r="U17" s="226" t="str">
        <f>IF(OR('School Information'!$A$10="",'School Information'!$B$10=""),"Must Complete 'School Information' Tab",IF('School Information'!$B$10="No",$T17*C17,IF(AND('School Information'!$B$10="Yes",'School Information'!$A$10=$B17),$S17*C17,$T17*C17)))</f>
        <v>Must Complete 'School Information' Tab</v>
      </c>
      <c r="V17" s="227">
        <v>247.0</v>
      </c>
      <c r="W17" s="227">
        <f>IF('Enrollment Projection'!$E$31&gt;0,$C17*V17,0)</f>
        <v>0</v>
      </c>
      <c r="X17" s="227">
        <v>10.0</v>
      </c>
      <c r="Y17" s="226" t="str">
        <f>IF('Enrollment Projection'!$E$32="","Must Complete 'Enrollment Projection' Tab",IF('Enrollment Projection'!$E$32="Yes",$C17*X17,0))</f>
        <v>Must Complete 'Enrollment Projection' Tab</v>
      </c>
      <c r="Z17" s="227">
        <v>12.0</v>
      </c>
      <c r="AA17" s="226" t="str">
        <f>IF('Enrollment Projection'!$E$34="","Must Complete 'Enrollment Projection' Tab",IF(AND('Enrollment Projection'!$E$34&gt;0,SUM('Enrollment Projection'!$B$17:$E$20)&gt;0),$C17*Z17,0))</f>
        <v>Must Complete 'Enrollment Projection' Tab</v>
      </c>
      <c r="AB17" s="227">
        <v>155.0</v>
      </c>
      <c r="AC17" s="226" t="str">
        <f>IF('Enrollment Projection'!$E$38="","Must Complete 'Enrollment Projection' Tab",IF('Enrollment Projection'!$E$38&gt;=0.4,$C17*AB17,0))</f>
        <v>Must Complete 'Enrollment Projection' Tab</v>
      </c>
      <c r="AD17" s="227">
        <v>50.0</v>
      </c>
      <c r="AE17" s="227">
        <f t="shared" si="3"/>
        <v>0</v>
      </c>
      <c r="AF17" s="223">
        <f>$C17*'Enrollment Projection'!$E$37</f>
        <v>0</v>
      </c>
      <c r="AG17" s="227">
        <v>126.0</v>
      </c>
      <c r="AH17" s="226" t="str">
        <f>IF('Enrollment Projection'!$E$37="","Must Complete 'Enrollment Projection' Tab",AF17*AG17)</f>
        <v>Must Complete 'Enrollment Projection' Tab</v>
      </c>
    </row>
    <row r="18" ht="25.5" customHeight="1">
      <c r="A18" s="279">
        <v>13.0</v>
      </c>
      <c r="B18" s="219" t="s">
        <v>251</v>
      </c>
      <c r="C18" s="220"/>
      <c r="D18" s="221">
        <v>5642.355797599069</v>
      </c>
      <c r="E18" s="222">
        <f t="shared" si="2"/>
        <v>0</v>
      </c>
      <c r="F18" s="223">
        <f>$C18*'Enrollment Projection'!$E$30</f>
        <v>0</v>
      </c>
      <c r="G18" s="221">
        <v>714.3947462521943</v>
      </c>
      <c r="H18" s="224" t="str">
        <f>IF('Enrollment Projection'!$E$30="","Must Complete 'Enrollment Projection' Tab",F18*G18)</f>
        <v>Must Complete 'Enrollment Projection' Tab</v>
      </c>
      <c r="I18" s="223">
        <f>$C18*'Enrollment Projection'!$E$34</f>
        <v>0</v>
      </c>
      <c r="J18" s="221">
        <v>194.83493079605296</v>
      </c>
      <c r="K18" s="224" t="str">
        <f>IF('Enrollment Projection'!$E$34="","Must Complete 'Enrollment Projection' Tab",I18*J18)</f>
        <v>Must Complete 'Enrollment Projection' Tab</v>
      </c>
      <c r="L18" s="223">
        <f>$C18*'Enrollment Projection'!$E$31</f>
        <v>0</v>
      </c>
      <c r="M18" s="221">
        <v>4870.873269901324</v>
      </c>
      <c r="N18" s="224" t="str">
        <f>IF('Enrollment Projection'!$E$31="","Must Complete 'Enrollment Projection' Tab",L18*M18)</f>
        <v>Must Complete 'Enrollment Projection' Tab</v>
      </c>
      <c r="O18" s="223">
        <f>$C18*'Enrollment Projection'!$E$33</f>
        <v>0</v>
      </c>
      <c r="P18" s="221">
        <v>1948.3493079605296</v>
      </c>
      <c r="Q18" s="224" t="str">
        <f>IF('Enrollment Projection'!$E$33="","Must Complete 'Enrollment Projection' Tab",O18*P18)</f>
        <v>Must Complete 'Enrollment Projection' Tab</v>
      </c>
      <c r="R18" s="224" t="str">
        <f>IF(OR('Enrollment Projection'!$E$30="",'Enrollment Projection'!$E$31="",'Enrollment Projection'!$E$33="",'Enrollment Projection'!$E$34=""),"Must Complete 'Enrollment Projection' Tab",IF('School Information'!$A$13="","Must Complete 'School Information' Tab",ROUND(E18+H18+K18+N18+Q18,0)))</f>
        <v>Must Complete 'Enrollment Projection' Tab</v>
      </c>
      <c r="S18" s="225">
        <v>3812.0</v>
      </c>
      <c r="T18" s="221">
        <v>3857.0</v>
      </c>
      <c r="U18" s="226" t="str">
        <f>IF(OR('School Information'!$A$10="",'School Information'!$B$10=""),"Must Complete 'School Information' Tab",IF('School Information'!$B$10="No",$T18*C18,IF(AND('School Information'!$B$10="Yes",'School Information'!$A$10=$B18),$S18*C18,$T18*C18)))</f>
        <v>Must Complete 'School Information' Tab</v>
      </c>
      <c r="V18" s="227">
        <v>236.0</v>
      </c>
      <c r="W18" s="227">
        <f>IF('Enrollment Projection'!$E$31&gt;0,$C18*V18,0)</f>
        <v>0</v>
      </c>
      <c r="X18" s="227">
        <v>8.0</v>
      </c>
      <c r="Y18" s="226" t="str">
        <f>IF('Enrollment Projection'!$E$32="","Must Complete 'Enrollment Projection' Tab",IF('Enrollment Projection'!$E$32="Yes",$C18*X18,0))</f>
        <v>Must Complete 'Enrollment Projection' Tab</v>
      </c>
      <c r="Z18" s="227">
        <v>16.0</v>
      </c>
      <c r="AA18" s="226" t="str">
        <f>IF('Enrollment Projection'!$E$34="","Must Complete 'Enrollment Projection' Tab",IF(AND('Enrollment Projection'!$E$34&gt;0,SUM('Enrollment Projection'!$B$17:$E$20)&gt;0),$C18*Z18,0))</f>
        <v>Must Complete 'Enrollment Projection' Tab</v>
      </c>
      <c r="AB18" s="227">
        <v>696.0</v>
      </c>
      <c r="AC18" s="226" t="str">
        <f>IF('Enrollment Projection'!$E$38="","Must Complete 'Enrollment Projection' Tab",IF('Enrollment Projection'!$E$38&gt;=0.4,$C18*AB18,0))</f>
        <v>Must Complete 'Enrollment Projection' Tab</v>
      </c>
      <c r="AD18" s="227">
        <v>72.0</v>
      </c>
      <c r="AE18" s="227">
        <f t="shared" si="3"/>
        <v>0</v>
      </c>
      <c r="AF18" s="223">
        <f>$C18*'Enrollment Projection'!$E$37</f>
        <v>0</v>
      </c>
      <c r="AG18" s="227">
        <v>126.0</v>
      </c>
      <c r="AH18" s="226" t="str">
        <f>IF('Enrollment Projection'!$E$37="","Must Complete 'Enrollment Projection' Tab",AF18*AG18)</f>
        <v>Must Complete 'Enrollment Projection' Tab</v>
      </c>
    </row>
    <row r="19" ht="25.5" customHeight="1">
      <c r="A19" s="279">
        <v>14.0</v>
      </c>
      <c r="B19" s="219" t="s">
        <v>252</v>
      </c>
      <c r="C19" s="220"/>
      <c r="D19" s="221">
        <v>5573.634997080987</v>
      </c>
      <c r="E19" s="222">
        <f t="shared" si="2"/>
        <v>0</v>
      </c>
      <c r="F19" s="223">
        <f>$C19*'Enrollment Projection'!$E$30</f>
        <v>0</v>
      </c>
      <c r="G19" s="221">
        <v>686.1752570076135</v>
      </c>
      <c r="H19" s="224" t="str">
        <f>IF('Enrollment Projection'!$E$30="","Must Complete 'Enrollment Projection' Tab",F19*G19)</f>
        <v>Must Complete 'Enrollment Projection' Tab</v>
      </c>
      <c r="I19" s="223">
        <f>$C19*'Enrollment Projection'!$E$34</f>
        <v>0</v>
      </c>
      <c r="J19" s="221">
        <v>187.13870645662183</v>
      </c>
      <c r="K19" s="224" t="str">
        <f>IF('Enrollment Projection'!$E$34="","Must Complete 'Enrollment Projection' Tab",I19*J19)</f>
        <v>Must Complete 'Enrollment Projection' Tab</v>
      </c>
      <c r="L19" s="223">
        <f>$C19*'Enrollment Projection'!$E$31</f>
        <v>0</v>
      </c>
      <c r="M19" s="221">
        <v>4678.467661415546</v>
      </c>
      <c r="N19" s="224" t="str">
        <f>IF('Enrollment Projection'!$E$31="","Must Complete 'Enrollment Projection' Tab",L19*M19)</f>
        <v>Must Complete 'Enrollment Projection' Tab</v>
      </c>
      <c r="O19" s="223">
        <f>$C19*'Enrollment Projection'!$E$33</f>
        <v>0</v>
      </c>
      <c r="P19" s="221">
        <v>1871.3870645662184</v>
      </c>
      <c r="Q19" s="224" t="str">
        <f>IF('Enrollment Projection'!$E$33="","Must Complete 'Enrollment Projection' Tab",O19*P19)</f>
        <v>Must Complete 'Enrollment Projection' Tab</v>
      </c>
      <c r="R19" s="224" t="str">
        <f>IF(OR('Enrollment Projection'!$E$30="",'Enrollment Projection'!$E$31="",'Enrollment Projection'!$E$33="",'Enrollment Projection'!$E$34=""),"Must Complete 'Enrollment Projection' Tab",IF('School Information'!$A$13="","Must Complete 'School Information' Tab",ROUND(E19+H19+K19+N19+Q19,0)))</f>
        <v>Must Complete 'Enrollment Projection' Tab</v>
      </c>
      <c r="S19" s="225">
        <v>3995.0</v>
      </c>
      <c r="T19" s="221">
        <v>4211.0</v>
      </c>
      <c r="U19" s="226" t="str">
        <f>IF(OR('School Information'!$A$10="",'School Information'!$B$10=""),"Must Complete 'School Information' Tab",IF('School Information'!$B$10="No",$T19*C19,IF(AND('School Information'!$B$10="Yes",'School Information'!$A$10=$B19),$S19*C19,$T19*C19)))</f>
        <v>Must Complete 'School Information' Tab</v>
      </c>
      <c r="V19" s="227">
        <v>260.0</v>
      </c>
      <c r="W19" s="227">
        <f>IF('Enrollment Projection'!$E$31&gt;0,$C19*V19,0)</f>
        <v>0</v>
      </c>
      <c r="X19" s="227">
        <v>19.0</v>
      </c>
      <c r="Y19" s="226" t="str">
        <f>IF('Enrollment Projection'!$E$32="","Must Complete 'Enrollment Projection' Tab",IF('Enrollment Projection'!$E$32="Yes",$C19*X19,0))</f>
        <v>Must Complete 'Enrollment Projection' Tab</v>
      </c>
      <c r="Z19" s="227">
        <v>14.0</v>
      </c>
      <c r="AA19" s="226" t="str">
        <f>IF('Enrollment Projection'!$E$34="","Must Complete 'Enrollment Projection' Tab",IF(AND('Enrollment Projection'!$E$34&gt;0,SUM('Enrollment Projection'!$B$17:$E$20)&gt;0),$C19*Z19,0))</f>
        <v>Must Complete 'Enrollment Projection' Tab</v>
      </c>
      <c r="AB19" s="227">
        <v>731.0</v>
      </c>
      <c r="AC19" s="226" t="str">
        <f>IF('Enrollment Projection'!$E$38="","Must Complete 'Enrollment Projection' Tab",IF('Enrollment Projection'!$E$38&gt;=0.4,$C19*AB19,0))</f>
        <v>Must Complete 'Enrollment Projection' Tab</v>
      </c>
      <c r="AD19" s="227">
        <v>63.0</v>
      </c>
      <c r="AE19" s="227">
        <f t="shared" si="3"/>
        <v>0</v>
      </c>
      <c r="AF19" s="223">
        <f>$C19*'Enrollment Projection'!$E$37</f>
        <v>0</v>
      </c>
      <c r="AG19" s="227">
        <v>126.0</v>
      </c>
      <c r="AH19" s="226" t="str">
        <f>IF('Enrollment Projection'!$E$37="","Must Complete 'Enrollment Projection' Tab",AF19*AG19)</f>
        <v>Must Complete 'Enrollment Projection' Tab</v>
      </c>
    </row>
    <row r="20" ht="25.5" customHeight="1">
      <c r="A20" s="280">
        <v>15.0</v>
      </c>
      <c r="B20" s="229" t="s">
        <v>253</v>
      </c>
      <c r="C20" s="230"/>
      <c r="D20" s="231">
        <v>5221.239419755181</v>
      </c>
      <c r="E20" s="232">
        <f t="shared" si="2"/>
        <v>0</v>
      </c>
      <c r="F20" s="233">
        <f>$C20*'Enrollment Projection'!$E$30</f>
        <v>0</v>
      </c>
      <c r="G20" s="231">
        <v>704.75667234614</v>
      </c>
      <c r="H20" s="234" t="str">
        <f>IF('Enrollment Projection'!$E$30="","Must Complete 'Enrollment Projection' Tab",F20*G20)</f>
        <v>Must Complete 'Enrollment Projection' Tab</v>
      </c>
      <c r="I20" s="233">
        <f>$C20*'Enrollment Projection'!$E$34</f>
        <v>0</v>
      </c>
      <c r="J20" s="231">
        <v>192.2063651853109</v>
      </c>
      <c r="K20" s="234" t="str">
        <f>IF('Enrollment Projection'!$E$34="","Must Complete 'Enrollment Projection' Tab",I20*J20)</f>
        <v>Must Complete 'Enrollment Projection' Tab</v>
      </c>
      <c r="L20" s="233">
        <f>$C20*'Enrollment Projection'!$E$31</f>
        <v>0</v>
      </c>
      <c r="M20" s="231">
        <v>4805.159129632772</v>
      </c>
      <c r="N20" s="234" t="str">
        <f>IF('Enrollment Projection'!$E$31="","Must Complete 'Enrollment Projection' Tab",L20*M20)</f>
        <v>Must Complete 'Enrollment Projection' Tab</v>
      </c>
      <c r="O20" s="233">
        <f>$C20*'Enrollment Projection'!$E$33</f>
        <v>0</v>
      </c>
      <c r="P20" s="231">
        <v>1922.0636518531087</v>
      </c>
      <c r="Q20" s="234" t="str">
        <f>IF('Enrollment Projection'!$E$33="","Must Complete 'Enrollment Projection' Tab",O20*P20)</f>
        <v>Must Complete 'Enrollment Projection' Tab</v>
      </c>
      <c r="R20" s="234" t="str">
        <f>IF(OR('Enrollment Projection'!$E$30="",'Enrollment Projection'!$E$31="",'Enrollment Projection'!$E$33="",'Enrollment Projection'!$E$34=""),"Must Complete 'Enrollment Projection' Tab",IF('School Information'!$A$13="","Must Complete 'School Information' Tab",ROUND(E20+H20+K20+N20+Q20,0)))</f>
        <v>Must Complete 'Enrollment Projection' Tab</v>
      </c>
      <c r="S20" s="235">
        <v>3655.0</v>
      </c>
      <c r="T20" s="231">
        <v>3655.0</v>
      </c>
      <c r="U20" s="236" t="str">
        <f>IF(OR('School Information'!$A$10="",'School Information'!$B$10=""),"Must Complete 'School Information' Tab",IF('School Information'!$B$10="No",$T20*C20,IF(AND('School Information'!$B$10="Yes",'School Information'!$A$10=$B20),$S20*C20,$T20*C20)))</f>
        <v>Must Complete 'School Information' Tab</v>
      </c>
      <c r="V20" s="237">
        <v>226.0</v>
      </c>
      <c r="W20" s="237">
        <f>IF('Enrollment Projection'!$E$31&gt;0,$C20*V20,0)</f>
        <v>0</v>
      </c>
      <c r="X20" s="237">
        <v>9.0</v>
      </c>
      <c r="Y20" s="236" t="str">
        <f>IF('Enrollment Projection'!$E$32="","Must Complete 'Enrollment Projection' Tab",IF('Enrollment Projection'!$E$32="Yes",$C20*X20,0))</f>
        <v>Must Complete 'Enrollment Projection' Tab</v>
      </c>
      <c r="Z20" s="237">
        <v>16.0</v>
      </c>
      <c r="AA20" s="236" t="str">
        <f>IF('Enrollment Projection'!$E$34="","Must Complete 'Enrollment Projection' Tab",IF(AND('Enrollment Projection'!$E$34&gt;0,SUM('Enrollment Projection'!$B$17:$E$20)&gt;0),$C20*Z20,0))</f>
        <v>Must Complete 'Enrollment Projection' Tab</v>
      </c>
      <c r="AB20" s="237">
        <v>618.0</v>
      </c>
      <c r="AC20" s="236" t="str">
        <f>IF('Enrollment Projection'!$E$38="","Must Complete 'Enrollment Projection' Tab",IF('Enrollment Projection'!$E$38&gt;=0.4,$C20*AB20,0))</f>
        <v>Must Complete 'Enrollment Projection' Tab</v>
      </c>
      <c r="AD20" s="237">
        <v>75.0</v>
      </c>
      <c r="AE20" s="237">
        <f t="shared" si="3"/>
        <v>0</v>
      </c>
      <c r="AF20" s="233">
        <f>$C20*'Enrollment Projection'!$E$37</f>
        <v>0</v>
      </c>
      <c r="AG20" s="237">
        <v>126.0</v>
      </c>
      <c r="AH20" s="236" t="str">
        <f>IF('Enrollment Projection'!$E$37="","Must Complete 'Enrollment Projection' Tab",AF20*AG20)</f>
        <v>Must Complete 'Enrollment Projection' Tab</v>
      </c>
    </row>
    <row r="21" ht="25.5" customHeight="1">
      <c r="A21" s="278">
        <v>16.0</v>
      </c>
      <c r="B21" s="209" t="s">
        <v>254</v>
      </c>
      <c r="C21" s="210"/>
      <c r="D21" s="211">
        <v>2455.1240226934915</v>
      </c>
      <c r="E21" s="212">
        <f t="shared" si="2"/>
        <v>0</v>
      </c>
      <c r="F21" s="213">
        <f>$C21*'Enrollment Projection'!$E$30</f>
        <v>0</v>
      </c>
      <c r="G21" s="211">
        <v>351.05784897970636</v>
      </c>
      <c r="H21" s="214" t="str">
        <f>IF('Enrollment Projection'!$E$30="","Must Complete 'Enrollment Projection' Tab",F21*G21)</f>
        <v>Must Complete 'Enrollment Projection' Tab</v>
      </c>
      <c r="I21" s="213">
        <f>$C21*'Enrollment Projection'!$E$34</f>
        <v>0</v>
      </c>
      <c r="J21" s="211">
        <v>95.7430497217381</v>
      </c>
      <c r="K21" s="214" t="str">
        <f>IF('Enrollment Projection'!$E$34="","Must Complete 'Enrollment Projection' Tab",I21*J21)</f>
        <v>Must Complete 'Enrollment Projection' Tab</v>
      </c>
      <c r="L21" s="213">
        <f>$C21*'Enrollment Projection'!$E$31</f>
        <v>0</v>
      </c>
      <c r="M21" s="211">
        <v>2393.576243043453</v>
      </c>
      <c r="N21" s="214" t="str">
        <f>IF('Enrollment Projection'!$E$31="","Must Complete 'Enrollment Projection' Tab",L21*M21)</f>
        <v>Must Complete 'Enrollment Projection' Tab</v>
      </c>
      <c r="O21" s="213">
        <f>$C21*'Enrollment Projection'!$E$33</f>
        <v>0</v>
      </c>
      <c r="P21" s="211">
        <v>957.4304972173811</v>
      </c>
      <c r="Q21" s="214" t="str">
        <f>IF('Enrollment Projection'!$E$33="","Must Complete 'Enrollment Projection' Tab",O21*P21)</f>
        <v>Must Complete 'Enrollment Projection' Tab</v>
      </c>
      <c r="R21" s="214" t="str">
        <f>IF(OR('Enrollment Projection'!$E$30="",'Enrollment Projection'!$E$31="",'Enrollment Projection'!$E$33="",'Enrollment Projection'!$E$34=""),"Must Complete 'Enrollment Projection' Tab",IF('School Information'!$A$13="","Must Complete 'School Information' Tab",ROUND(E21+H21+K21+N21+Q21,0)))</f>
        <v>Must Complete 'Enrollment Projection' Tab</v>
      </c>
      <c r="S21" s="215">
        <v>11337.0</v>
      </c>
      <c r="T21" s="211">
        <v>13985.0</v>
      </c>
      <c r="U21" s="216" t="str">
        <f>IF(OR('School Information'!$A$10="",'School Information'!$B$10=""),"Must Complete 'School Information' Tab",IF('School Information'!$B$10="No",$T21*C21,IF(AND('School Information'!$B$10="Yes",'School Information'!$A$10=$B21),$S21*C21,$T21*C21)))</f>
        <v>Must Complete 'School Information' Tab</v>
      </c>
      <c r="V21" s="217">
        <v>213.0</v>
      </c>
      <c r="W21" s="217">
        <f>IF('Enrollment Projection'!$E$31&gt;0,$C21*V21,0)</f>
        <v>0</v>
      </c>
      <c r="X21" s="217">
        <v>8.0</v>
      </c>
      <c r="Y21" s="216" t="str">
        <f>IF('Enrollment Projection'!$E$32="","Must Complete 'Enrollment Projection' Tab",IF('Enrollment Projection'!$E$32="Yes",$C21*X21,0))</f>
        <v>Must Complete 'Enrollment Projection' Tab</v>
      </c>
      <c r="Z21" s="217">
        <v>13.0</v>
      </c>
      <c r="AA21" s="216" t="str">
        <f>IF('Enrollment Projection'!$E$34="","Must Complete 'Enrollment Projection' Tab",IF(AND('Enrollment Projection'!$E$34&gt;0,SUM('Enrollment Projection'!$B$17:$E$20)&gt;0),$C21*Z21,0))</f>
        <v>Must Complete 'Enrollment Projection' Tab</v>
      </c>
      <c r="AB21" s="217">
        <v>475.0</v>
      </c>
      <c r="AC21" s="216" t="str">
        <f>IF('Enrollment Projection'!$E$38="","Must Complete 'Enrollment Projection' Tab",IF('Enrollment Projection'!$E$38&gt;=0.4,$C21*AB21,0))</f>
        <v>Must Complete 'Enrollment Projection' Tab</v>
      </c>
      <c r="AD21" s="217">
        <v>56.0</v>
      </c>
      <c r="AE21" s="217">
        <f t="shared" si="3"/>
        <v>0</v>
      </c>
      <c r="AF21" s="213">
        <f>$C21*'Enrollment Projection'!$E$37</f>
        <v>0</v>
      </c>
      <c r="AG21" s="217">
        <v>126.0</v>
      </c>
      <c r="AH21" s="216" t="str">
        <f>IF('Enrollment Projection'!$E$37="","Must Complete 'Enrollment Projection' Tab",AF21*AG21)</f>
        <v>Must Complete 'Enrollment Projection' Tab</v>
      </c>
    </row>
    <row r="22" ht="25.5" customHeight="1">
      <c r="A22" s="279">
        <v>17.0</v>
      </c>
      <c r="B22" s="219" t="s">
        <v>255</v>
      </c>
      <c r="C22" s="220"/>
      <c r="D22" s="221">
        <v>3580.6888533489464</v>
      </c>
      <c r="E22" s="222">
        <f t="shared" si="2"/>
        <v>0</v>
      </c>
      <c r="F22" s="223">
        <f>$C22*'Enrollment Projection'!$E$30</f>
        <v>0</v>
      </c>
      <c r="G22" s="221">
        <v>454.1153396677322</v>
      </c>
      <c r="H22" s="224" t="str">
        <f>IF('Enrollment Projection'!$E$30="","Must Complete 'Enrollment Projection' Tab",F22*G22)</f>
        <v>Must Complete 'Enrollment Projection' Tab</v>
      </c>
      <c r="I22" s="223">
        <f>$C22*'Enrollment Projection'!$E$34</f>
        <v>0</v>
      </c>
      <c r="J22" s="221">
        <v>123.84963809119967</v>
      </c>
      <c r="K22" s="224" t="str">
        <f>IF('Enrollment Projection'!$E$34="","Must Complete 'Enrollment Projection' Tab",I22*J22)</f>
        <v>Must Complete 'Enrollment Projection' Tab</v>
      </c>
      <c r="L22" s="223">
        <f>$C22*'Enrollment Projection'!$E$31</f>
        <v>0</v>
      </c>
      <c r="M22" s="221">
        <v>3096.2409522799917</v>
      </c>
      <c r="N22" s="224" t="str">
        <f>IF('Enrollment Projection'!$E$31="","Must Complete 'Enrollment Projection' Tab",L22*M22)</f>
        <v>Must Complete 'Enrollment Projection' Tab</v>
      </c>
      <c r="O22" s="223">
        <f>$C22*'Enrollment Projection'!$E$33</f>
        <v>0</v>
      </c>
      <c r="P22" s="221">
        <v>1238.4963809119968</v>
      </c>
      <c r="Q22" s="224" t="str">
        <f>IF('Enrollment Projection'!$E$33="","Must Complete 'Enrollment Projection' Tab",O22*P22)</f>
        <v>Must Complete 'Enrollment Projection' Tab</v>
      </c>
      <c r="R22" s="224" t="str">
        <f>IF(OR('Enrollment Projection'!$E$30="",'Enrollment Projection'!$E$31="",'Enrollment Projection'!$E$33="",'Enrollment Projection'!$E$34=""),"Must Complete 'Enrollment Projection' Tab",IF('School Information'!$A$13="","Must Complete 'School Information' Tab",ROUND(E22+H22+K22+N22+Q22,0)))</f>
        <v>Must Complete 'Enrollment Projection' Tab</v>
      </c>
      <c r="S22" s="225">
        <v>7467.0</v>
      </c>
      <c r="T22" s="221">
        <v>8513.0</v>
      </c>
      <c r="U22" s="226" t="str">
        <f>IF(OR('School Information'!$A$10="",'School Information'!$B$10=""),"Must Complete 'School Information' Tab",IF('School Information'!$B$10="No",$T22*C22,IF(AND('School Information'!$B$10="Yes",'School Information'!$A$10=$B22),$S22*C22,$T22*C22)))</f>
        <v>Must Complete 'School Information' Tab</v>
      </c>
      <c r="V22" s="227">
        <v>189.0</v>
      </c>
      <c r="W22" s="227">
        <f>IF('Enrollment Projection'!$E$31&gt;0,$C22*V22,0)</f>
        <v>0</v>
      </c>
      <c r="X22" s="227">
        <v>4.0</v>
      </c>
      <c r="Y22" s="226" t="str">
        <f>IF('Enrollment Projection'!$E$32="","Must Complete 'Enrollment Projection' Tab",IF('Enrollment Projection'!$E$32="Yes",$C22*X22,0))</f>
        <v>Must Complete 'Enrollment Projection' Tab</v>
      </c>
      <c r="Z22" s="227">
        <v>11.0</v>
      </c>
      <c r="AA22" s="226" t="str">
        <f>IF('Enrollment Projection'!$E$34="","Must Complete 'Enrollment Projection' Tab",IF(AND('Enrollment Projection'!$E$34&gt;0,SUM('Enrollment Projection'!$B$17:$E$20)&gt;0),$C22*Z22,0))</f>
        <v>Must Complete 'Enrollment Projection' Tab</v>
      </c>
      <c r="AB22" s="227">
        <v>400.0</v>
      </c>
      <c r="AC22" s="226" t="str">
        <f>IF('Enrollment Projection'!$E$38="","Must Complete 'Enrollment Projection' Tab",IF('Enrollment Projection'!$E$38&gt;=0.4,$C22*AB22,0))</f>
        <v>Must Complete 'Enrollment Projection' Tab</v>
      </c>
      <c r="AD22" s="227">
        <v>49.0</v>
      </c>
      <c r="AE22" s="227">
        <f t="shared" si="3"/>
        <v>0</v>
      </c>
      <c r="AF22" s="223">
        <f>$C22*'Enrollment Projection'!$E$37</f>
        <v>0</v>
      </c>
      <c r="AG22" s="227">
        <v>126.0</v>
      </c>
      <c r="AH22" s="226" t="str">
        <f>IF('Enrollment Projection'!$E$37="","Must Complete 'Enrollment Projection' Tab",AF22*AG22)</f>
        <v>Must Complete 'Enrollment Projection' Tab</v>
      </c>
    </row>
    <row r="23" ht="25.5" customHeight="1">
      <c r="A23" s="279">
        <v>18.0</v>
      </c>
      <c r="B23" s="219" t="s">
        <v>256</v>
      </c>
      <c r="C23" s="220"/>
      <c r="D23" s="221">
        <v>5351.4063923678805</v>
      </c>
      <c r="E23" s="222">
        <f t="shared" si="2"/>
        <v>0</v>
      </c>
      <c r="F23" s="223">
        <f>$C23*'Enrollment Projection'!$E$30</f>
        <v>0</v>
      </c>
      <c r="G23" s="221">
        <v>670.2914479876005</v>
      </c>
      <c r="H23" s="224" t="str">
        <f>IF('Enrollment Projection'!$E$30="","Must Complete 'Enrollment Projection' Tab",F23*G23)</f>
        <v>Must Complete 'Enrollment Projection' Tab</v>
      </c>
      <c r="I23" s="223">
        <f>$C23*'Enrollment Projection'!$E$34</f>
        <v>0</v>
      </c>
      <c r="J23" s="221">
        <v>182.80675854207286</v>
      </c>
      <c r="K23" s="224" t="str">
        <f>IF('Enrollment Projection'!$E$34="","Must Complete 'Enrollment Projection' Tab",I23*J23)</f>
        <v>Must Complete 'Enrollment Projection' Tab</v>
      </c>
      <c r="L23" s="223">
        <f>$C23*'Enrollment Projection'!$E$31</f>
        <v>0</v>
      </c>
      <c r="M23" s="221">
        <v>4570.168963551821</v>
      </c>
      <c r="N23" s="224" t="str">
        <f>IF('Enrollment Projection'!$E$31="","Must Complete 'Enrollment Projection' Tab",L23*M23)</f>
        <v>Must Complete 'Enrollment Projection' Tab</v>
      </c>
      <c r="O23" s="223">
        <f>$C23*'Enrollment Projection'!$E$33</f>
        <v>0</v>
      </c>
      <c r="P23" s="221">
        <v>0.0</v>
      </c>
      <c r="Q23" s="224" t="str">
        <f>IF('Enrollment Projection'!$E$33="","Must Complete 'Enrollment Projection' Tab",O23*P23)</f>
        <v>Must Complete 'Enrollment Projection' Tab</v>
      </c>
      <c r="R23" s="224" t="str">
        <f>IF(OR('Enrollment Projection'!$E$30="",'Enrollment Projection'!$E$31="",'Enrollment Projection'!$E$33="",'Enrollment Projection'!$E$34=""),"Must Complete 'Enrollment Projection' Tab",IF('School Information'!$A$13="","Must Complete 'School Information' Tab",ROUND(E23+H23+K23+N23+Q23,0)))</f>
        <v>Must Complete 'Enrollment Projection' Tab</v>
      </c>
      <c r="S23" s="225">
        <v>3925.0</v>
      </c>
      <c r="T23" s="221">
        <v>3925.0</v>
      </c>
      <c r="U23" s="226" t="str">
        <f>IF(OR('School Information'!$A$10="",'School Information'!$B$10=""),"Must Complete 'School Information' Tab",IF('School Information'!$B$10="No",$T23*C23,IF(AND('School Information'!$B$10="Yes",'School Information'!$A$10=$B23),$S23*C23,$T23*C23)))</f>
        <v>Must Complete 'School Information' Tab</v>
      </c>
      <c r="V23" s="227">
        <v>231.0</v>
      </c>
      <c r="W23" s="227">
        <f>IF('Enrollment Projection'!$E$31&gt;0,$C23*V23,0)</f>
        <v>0</v>
      </c>
      <c r="X23" s="227">
        <v>8.0</v>
      </c>
      <c r="Y23" s="226" t="str">
        <f>IF('Enrollment Projection'!$E$32="","Must Complete 'Enrollment Projection' Tab",IF('Enrollment Projection'!$E$32="Yes",$C23*X23,0))</f>
        <v>Must Complete 'Enrollment Projection' Tab</v>
      </c>
      <c r="Z23" s="227">
        <v>16.0</v>
      </c>
      <c r="AA23" s="226" t="str">
        <f>IF('Enrollment Projection'!$E$34="","Must Complete 'Enrollment Projection' Tab",IF(AND('Enrollment Projection'!$E$34&gt;0,SUM('Enrollment Projection'!$B$17:$E$20)&gt;0),$C23*Z23,0))</f>
        <v>Must Complete 'Enrollment Projection' Tab</v>
      </c>
      <c r="AB23" s="227">
        <v>1257.0</v>
      </c>
      <c r="AC23" s="226" t="str">
        <f>IF('Enrollment Projection'!$E$38="","Must Complete 'Enrollment Projection' Tab",IF('Enrollment Projection'!$E$38&gt;=0.4,$C23*AB23,0))</f>
        <v>Must Complete 'Enrollment Projection' Tab</v>
      </c>
      <c r="AD23" s="227">
        <v>72.0</v>
      </c>
      <c r="AE23" s="227">
        <f t="shared" si="3"/>
        <v>0</v>
      </c>
      <c r="AF23" s="223">
        <f>$C23*'Enrollment Projection'!$E$37</f>
        <v>0</v>
      </c>
      <c r="AG23" s="227">
        <v>126.0</v>
      </c>
      <c r="AH23" s="226" t="str">
        <f>IF('Enrollment Projection'!$E$37="","Must Complete 'Enrollment Projection' Tab",AF23*AG23)</f>
        <v>Must Complete 'Enrollment Projection' Tab</v>
      </c>
    </row>
    <row r="24" ht="25.5" customHeight="1">
      <c r="A24" s="279">
        <v>19.0</v>
      </c>
      <c r="B24" s="219" t="s">
        <v>257</v>
      </c>
      <c r="C24" s="220"/>
      <c r="D24" s="221">
        <v>4372.066587447834</v>
      </c>
      <c r="E24" s="222">
        <f t="shared" si="2"/>
        <v>0</v>
      </c>
      <c r="F24" s="223">
        <f>$C24*'Enrollment Projection'!$E$30</f>
        <v>0</v>
      </c>
      <c r="G24" s="221">
        <v>554.1712257091115</v>
      </c>
      <c r="H24" s="224" t="str">
        <f>IF('Enrollment Projection'!$E$30="","Must Complete 'Enrollment Projection' Tab",F24*G24)</f>
        <v>Must Complete 'Enrollment Projection' Tab</v>
      </c>
      <c r="I24" s="223">
        <f>$C24*'Enrollment Projection'!$E$34</f>
        <v>0</v>
      </c>
      <c r="J24" s="221">
        <v>151.13760701157588</v>
      </c>
      <c r="K24" s="224" t="str">
        <f>IF('Enrollment Projection'!$E$34="","Must Complete 'Enrollment Projection' Tab",I24*J24)</f>
        <v>Must Complete 'Enrollment Projection' Tab</v>
      </c>
      <c r="L24" s="223">
        <f>$C24*'Enrollment Projection'!$E$31</f>
        <v>0</v>
      </c>
      <c r="M24" s="221">
        <v>3778.440175289397</v>
      </c>
      <c r="N24" s="224" t="str">
        <f>IF('Enrollment Projection'!$E$31="","Must Complete 'Enrollment Projection' Tab",L24*M24)</f>
        <v>Must Complete 'Enrollment Projection' Tab</v>
      </c>
      <c r="O24" s="223">
        <f>$C24*'Enrollment Projection'!$E$33</f>
        <v>0</v>
      </c>
      <c r="P24" s="221">
        <v>1511.3760701157587</v>
      </c>
      <c r="Q24" s="224" t="str">
        <f>IF('Enrollment Projection'!$E$33="","Must Complete 'Enrollment Projection' Tab",O24*P24)</f>
        <v>Must Complete 'Enrollment Projection' Tab</v>
      </c>
      <c r="R24" s="224" t="str">
        <f>IF(OR('Enrollment Projection'!$E$30="",'Enrollment Projection'!$E$31="",'Enrollment Projection'!$E$33="",'Enrollment Projection'!$E$34=""),"Must Complete 'Enrollment Projection' Tab",IF('School Information'!$A$13="","Must Complete 'School Information' Tab",ROUND(E24+H24+K24+N24+Q24,0)))</f>
        <v>Must Complete 'Enrollment Projection' Tab</v>
      </c>
      <c r="S24" s="225">
        <v>5642.0</v>
      </c>
      <c r="T24" s="221">
        <v>5642.0</v>
      </c>
      <c r="U24" s="226" t="str">
        <f>IF(OR('School Information'!$A$10="",'School Information'!$B$10=""),"Must Complete 'School Information' Tab",IF('School Information'!$B$10="No",$T24*C24,IF(AND('School Information'!$B$10="Yes",'School Information'!$A$10=$B24),$S24*C24,$T24*C24)))</f>
        <v>Must Complete 'School Information' Tab</v>
      </c>
      <c r="V24" s="227">
        <v>217.0</v>
      </c>
      <c r="W24" s="227">
        <f>IF('Enrollment Projection'!$E$31&gt;0,$C24*V24,0)</f>
        <v>0</v>
      </c>
      <c r="X24" s="227">
        <v>10.0</v>
      </c>
      <c r="Y24" s="226" t="str">
        <f>IF('Enrollment Projection'!$E$32="","Must Complete 'Enrollment Projection' Tab",IF('Enrollment Projection'!$E$32="Yes",$C24*X24,0))</f>
        <v>Must Complete 'Enrollment Projection' Tab</v>
      </c>
      <c r="Z24" s="227">
        <v>12.0</v>
      </c>
      <c r="AA24" s="226" t="str">
        <f>IF('Enrollment Projection'!$E$34="","Must Complete 'Enrollment Projection' Tab",IF(AND('Enrollment Projection'!$E$34&gt;0,SUM('Enrollment Projection'!$B$17:$E$20)&gt;0),$C24*Z24,0))</f>
        <v>Must Complete 'Enrollment Projection' Tab</v>
      </c>
      <c r="AB24" s="227">
        <v>370.0</v>
      </c>
      <c r="AC24" s="226" t="str">
        <f>IF('Enrollment Projection'!$E$38="","Must Complete 'Enrollment Projection' Tab",IF('Enrollment Projection'!$E$38&gt;=0.4,$C24*AB24,0))</f>
        <v>Must Complete 'Enrollment Projection' Tab</v>
      </c>
      <c r="AD24" s="227">
        <v>53.0</v>
      </c>
      <c r="AE24" s="227">
        <f t="shared" si="3"/>
        <v>0</v>
      </c>
      <c r="AF24" s="223">
        <f>$C24*'Enrollment Projection'!$E$37</f>
        <v>0</v>
      </c>
      <c r="AG24" s="227">
        <v>126.0</v>
      </c>
      <c r="AH24" s="226" t="str">
        <f>IF('Enrollment Projection'!$E$37="","Must Complete 'Enrollment Projection' Tab",AF24*AG24)</f>
        <v>Must Complete 'Enrollment Projection' Tab</v>
      </c>
    </row>
    <row r="25" ht="25.5" customHeight="1">
      <c r="A25" s="280">
        <v>20.0</v>
      </c>
      <c r="B25" s="229" t="s">
        <v>258</v>
      </c>
      <c r="C25" s="230"/>
      <c r="D25" s="231">
        <v>5290.180532756529</v>
      </c>
      <c r="E25" s="232">
        <f t="shared" si="2"/>
        <v>0</v>
      </c>
      <c r="F25" s="233">
        <f>$C25*'Enrollment Projection'!$E$30</f>
        <v>0</v>
      </c>
      <c r="G25" s="231">
        <v>713.0223172064362</v>
      </c>
      <c r="H25" s="234" t="str">
        <f>IF('Enrollment Projection'!$E$30="","Must Complete 'Enrollment Projection' Tab",F25*G25)</f>
        <v>Must Complete 'Enrollment Projection' Tab</v>
      </c>
      <c r="I25" s="233">
        <f>$C25*'Enrollment Projection'!$E$34</f>
        <v>0</v>
      </c>
      <c r="J25" s="231">
        <v>194.46063196539166</v>
      </c>
      <c r="K25" s="234" t="str">
        <f>IF('Enrollment Projection'!$E$34="","Must Complete 'Enrollment Projection' Tab",I25*J25)</f>
        <v>Must Complete 'Enrollment Projection' Tab</v>
      </c>
      <c r="L25" s="233">
        <f>$C25*'Enrollment Projection'!$E$31</f>
        <v>0</v>
      </c>
      <c r="M25" s="231">
        <v>4861.515799134792</v>
      </c>
      <c r="N25" s="234" t="str">
        <f>IF('Enrollment Projection'!$E$31="","Must Complete 'Enrollment Projection' Tab",L25*M25)</f>
        <v>Must Complete 'Enrollment Projection' Tab</v>
      </c>
      <c r="O25" s="233">
        <f>$C25*'Enrollment Projection'!$E$33</f>
        <v>0</v>
      </c>
      <c r="P25" s="231">
        <v>1944.6063196539167</v>
      </c>
      <c r="Q25" s="234" t="str">
        <f>IF('Enrollment Projection'!$E$33="","Must Complete 'Enrollment Projection' Tab",O25*P25)</f>
        <v>Must Complete 'Enrollment Projection' Tab</v>
      </c>
      <c r="R25" s="234" t="str">
        <f>IF(OR('Enrollment Projection'!$E$30="",'Enrollment Projection'!$E$31="",'Enrollment Projection'!$E$33="",'Enrollment Projection'!$E$34=""),"Must Complete 'Enrollment Projection' Tab",IF('School Information'!$A$13="","Must Complete 'School Information' Tab",ROUND(E25+H25+K25+N25+Q25,0)))</f>
        <v>Must Complete 'Enrollment Projection' Tab</v>
      </c>
      <c r="S25" s="235">
        <v>2971.0</v>
      </c>
      <c r="T25" s="231">
        <v>3083.0</v>
      </c>
      <c r="U25" s="236" t="str">
        <f>IF(OR('School Information'!$A$10="",'School Information'!$B$10=""),"Must Complete 'School Information' Tab",IF('School Information'!$B$10="No",$T25*C25,IF(AND('School Information'!$B$10="Yes",'School Information'!$A$10=$B25),$S25*C25,$T25*C25)))</f>
        <v>Must Complete 'School Information' Tab</v>
      </c>
      <c r="V25" s="237">
        <v>232.0</v>
      </c>
      <c r="W25" s="237">
        <f>IF('Enrollment Projection'!$E$31&gt;0,$C25*V25,0)</f>
        <v>0</v>
      </c>
      <c r="X25" s="237">
        <v>5.0</v>
      </c>
      <c r="Y25" s="236" t="str">
        <f>IF('Enrollment Projection'!$E$32="","Must Complete 'Enrollment Projection' Tab",IF('Enrollment Projection'!$E$32="Yes",$C25*X25,0))</f>
        <v>Must Complete 'Enrollment Projection' Tab</v>
      </c>
      <c r="Z25" s="237">
        <v>13.0</v>
      </c>
      <c r="AA25" s="236" t="str">
        <f>IF('Enrollment Projection'!$E$34="","Must Complete 'Enrollment Projection' Tab",IF(AND('Enrollment Projection'!$E$34&gt;0,SUM('Enrollment Projection'!$B$17:$E$20)&gt;0),$C25*Z25,0))</f>
        <v>Must Complete 'Enrollment Projection' Tab</v>
      </c>
      <c r="AB25" s="237">
        <v>556.0</v>
      </c>
      <c r="AC25" s="236" t="str">
        <f>IF('Enrollment Projection'!$E$38="","Must Complete 'Enrollment Projection' Tab",IF('Enrollment Projection'!$E$38&gt;=0.4,$C25*AB25,0))</f>
        <v>Must Complete 'Enrollment Projection' Tab</v>
      </c>
      <c r="AD25" s="237">
        <v>60.0</v>
      </c>
      <c r="AE25" s="237">
        <f t="shared" si="3"/>
        <v>0</v>
      </c>
      <c r="AF25" s="233">
        <f>$C25*'Enrollment Projection'!$E$37</f>
        <v>0</v>
      </c>
      <c r="AG25" s="237">
        <v>126.0</v>
      </c>
      <c r="AH25" s="236" t="str">
        <f>IF('Enrollment Projection'!$E$37="","Must Complete 'Enrollment Projection' Tab",AF25*AG25)</f>
        <v>Must Complete 'Enrollment Projection' Tab</v>
      </c>
    </row>
    <row r="26" ht="25.5" customHeight="1">
      <c r="A26" s="278">
        <v>21.0</v>
      </c>
      <c r="B26" s="209" t="s">
        <v>259</v>
      </c>
      <c r="C26" s="210"/>
      <c r="D26" s="211">
        <v>5330.750485790206</v>
      </c>
      <c r="E26" s="212">
        <f t="shared" si="2"/>
        <v>0</v>
      </c>
      <c r="F26" s="213">
        <f>$C26*'Enrollment Projection'!$E$30</f>
        <v>0</v>
      </c>
      <c r="G26" s="211">
        <v>709.219280962914</v>
      </c>
      <c r="H26" s="214" t="str">
        <f>IF('Enrollment Projection'!$E$30="","Must Complete 'Enrollment Projection' Tab",F26*G26)</f>
        <v>Must Complete 'Enrollment Projection' Tab</v>
      </c>
      <c r="I26" s="213">
        <f>$C26*'Enrollment Projection'!$E$34</f>
        <v>0</v>
      </c>
      <c r="J26" s="211">
        <v>193.42344026261287</v>
      </c>
      <c r="K26" s="214" t="str">
        <f>IF('Enrollment Projection'!$E$34="","Must Complete 'Enrollment Projection' Tab",I26*J26)</f>
        <v>Must Complete 'Enrollment Projection' Tab</v>
      </c>
      <c r="L26" s="213">
        <f>$C26*'Enrollment Projection'!$E$31</f>
        <v>0</v>
      </c>
      <c r="M26" s="211">
        <v>4835.586006565322</v>
      </c>
      <c r="N26" s="214" t="str">
        <f>IF('Enrollment Projection'!$E$31="","Must Complete 'Enrollment Projection' Tab",L26*M26)</f>
        <v>Must Complete 'Enrollment Projection' Tab</v>
      </c>
      <c r="O26" s="213">
        <f>$C26*'Enrollment Projection'!$E$33</f>
        <v>0</v>
      </c>
      <c r="P26" s="211">
        <v>1934.2344026261287</v>
      </c>
      <c r="Q26" s="214" t="str">
        <f>IF('Enrollment Projection'!$E$33="","Must Complete 'Enrollment Projection' Tab",O26*P26)</f>
        <v>Must Complete 'Enrollment Projection' Tab</v>
      </c>
      <c r="R26" s="214" t="str">
        <f>IF(OR('Enrollment Projection'!$E$30="",'Enrollment Projection'!$E$31="",'Enrollment Projection'!$E$33="",'Enrollment Projection'!$E$34=""),"Must Complete 'Enrollment Projection' Tab",IF('School Information'!$A$13="","Must Complete 'School Information' Tab",ROUND(E26+H26+K26+N26+Q26,0)))</f>
        <v>Must Complete 'Enrollment Projection' Tab</v>
      </c>
      <c r="S26" s="215">
        <v>2310.0</v>
      </c>
      <c r="T26" s="211">
        <v>3335.0</v>
      </c>
      <c r="U26" s="216" t="str">
        <f>IF(OR('School Information'!$A$10="",'School Information'!$B$10=""),"Must Complete 'School Information' Tab",IF('School Information'!$B$10="No",$T26*C26,IF(AND('School Information'!$B$10="Yes",'School Information'!$A$10=$B26),$S26*C26,$T26*C26)))</f>
        <v>Must Complete 'School Information' Tab</v>
      </c>
      <c r="V26" s="217">
        <v>221.0</v>
      </c>
      <c r="W26" s="217">
        <f>IF('Enrollment Projection'!$E$31&gt;0,$C26*V26,0)</f>
        <v>0</v>
      </c>
      <c r="X26" s="217">
        <v>8.0</v>
      </c>
      <c r="Y26" s="216" t="str">
        <f>IF('Enrollment Projection'!$E$32="","Must Complete 'Enrollment Projection' Tab",IF('Enrollment Projection'!$E$32="Yes",$C26*X26,0))</f>
        <v>Must Complete 'Enrollment Projection' Tab</v>
      </c>
      <c r="Z26" s="217">
        <v>13.0</v>
      </c>
      <c r="AA26" s="216" t="str">
        <f>IF('Enrollment Projection'!$E$34="","Must Complete 'Enrollment Projection' Tab",IF(AND('Enrollment Projection'!$E$34&gt;0,SUM('Enrollment Projection'!$B$17:$E$20)&gt;0),$C26*Z26,0))</f>
        <v>Must Complete 'Enrollment Projection' Tab</v>
      </c>
      <c r="AB26" s="217">
        <v>651.0</v>
      </c>
      <c r="AC26" s="216" t="str">
        <f>IF('Enrollment Projection'!$E$38="","Must Complete 'Enrollment Projection' Tab",IF('Enrollment Projection'!$E$38&gt;=0.4,$C26*AB26,0))</f>
        <v>Must Complete 'Enrollment Projection' Tab</v>
      </c>
      <c r="AD26" s="217">
        <v>60.0</v>
      </c>
      <c r="AE26" s="217">
        <f t="shared" si="3"/>
        <v>0</v>
      </c>
      <c r="AF26" s="213">
        <f>$C26*'Enrollment Projection'!$E$37</f>
        <v>0</v>
      </c>
      <c r="AG26" s="217">
        <v>126.0</v>
      </c>
      <c r="AH26" s="216" t="str">
        <f>IF('Enrollment Projection'!$E$37="","Must Complete 'Enrollment Projection' Tab",AF26*AG26)</f>
        <v>Must Complete 'Enrollment Projection' Tab</v>
      </c>
    </row>
    <row r="27" ht="25.5" customHeight="1">
      <c r="A27" s="279">
        <v>22.0</v>
      </c>
      <c r="B27" s="219" t="s">
        <v>260</v>
      </c>
      <c r="C27" s="220"/>
      <c r="D27" s="221">
        <v>5647.15439569324</v>
      </c>
      <c r="E27" s="222">
        <f t="shared" si="2"/>
        <v>0</v>
      </c>
      <c r="F27" s="223">
        <f>$C27*'Enrollment Projection'!$E$30</f>
        <v>0</v>
      </c>
      <c r="G27" s="221">
        <v>776.4059341994869</v>
      </c>
      <c r="H27" s="224" t="str">
        <f>IF('Enrollment Projection'!$E$30="","Must Complete 'Enrollment Projection' Tab",F27*G27)</f>
        <v>Must Complete 'Enrollment Projection' Tab</v>
      </c>
      <c r="I27" s="223">
        <f>$C27*'Enrollment Projection'!$E$34</f>
        <v>0</v>
      </c>
      <c r="J27" s="221">
        <v>211.74707296349644</v>
      </c>
      <c r="K27" s="224" t="str">
        <f>IF('Enrollment Projection'!$E$34="","Must Complete 'Enrollment Projection' Tab",I27*J27)</f>
        <v>Must Complete 'Enrollment Projection' Tab</v>
      </c>
      <c r="L27" s="223">
        <f>$C27*'Enrollment Projection'!$E$31</f>
        <v>0</v>
      </c>
      <c r="M27" s="221">
        <v>5293.676824087411</v>
      </c>
      <c r="N27" s="224" t="str">
        <f>IF('Enrollment Projection'!$E$31="","Must Complete 'Enrollment Projection' Tab",L27*M27)</f>
        <v>Must Complete 'Enrollment Projection' Tab</v>
      </c>
      <c r="O27" s="223">
        <f>$C27*'Enrollment Projection'!$E$33</f>
        <v>0</v>
      </c>
      <c r="P27" s="221">
        <v>2117.4707296349643</v>
      </c>
      <c r="Q27" s="224" t="str">
        <f>IF('Enrollment Projection'!$E$33="","Must Complete 'Enrollment Projection' Tab",O27*P27)</f>
        <v>Must Complete 'Enrollment Projection' Tab</v>
      </c>
      <c r="R27" s="224" t="str">
        <f>IF(OR('Enrollment Projection'!$E$30="",'Enrollment Projection'!$E$31="",'Enrollment Projection'!$E$33="",'Enrollment Projection'!$E$34=""),"Must Complete 'Enrollment Projection' Tab",IF('School Information'!$A$13="","Must Complete 'School Information' Tab",ROUND(E27+H27+K27+N27+Q27,0)))</f>
        <v>Must Complete 'Enrollment Projection' Tab</v>
      </c>
      <c r="S27" s="225">
        <v>1249.0</v>
      </c>
      <c r="T27" s="221">
        <v>2048.0</v>
      </c>
      <c r="U27" s="226" t="str">
        <f>IF(OR('School Information'!$A$10="",'School Information'!$B$10=""),"Must Complete 'School Information' Tab",IF('School Information'!$B$10="No",$T27*C27,IF(AND('School Information'!$B$10="Yes",'School Information'!$A$10=$B27),$S27*C27,$T27*C27)))</f>
        <v>Must Complete 'School Information' Tab</v>
      </c>
      <c r="V27" s="227">
        <v>227.0</v>
      </c>
      <c r="W27" s="227">
        <f>IF('Enrollment Projection'!$E$31&gt;0,$C27*V27,0)</f>
        <v>0</v>
      </c>
      <c r="X27" s="227">
        <v>11.0</v>
      </c>
      <c r="Y27" s="226" t="str">
        <f>IF('Enrollment Projection'!$E$32="","Must Complete 'Enrollment Projection' Tab",IF('Enrollment Projection'!$E$32="Yes",$C27*X27,0))</f>
        <v>Must Complete 'Enrollment Projection' Tab</v>
      </c>
      <c r="Z27" s="227">
        <v>14.0</v>
      </c>
      <c r="AA27" s="226" t="str">
        <f>IF('Enrollment Projection'!$E$34="","Must Complete 'Enrollment Projection' Tab",IF(AND('Enrollment Projection'!$E$34&gt;0,SUM('Enrollment Projection'!$B$17:$E$20)&gt;0),$C27*Z27,0))</f>
        <v>Must Complete 'Enrollment Projection' Tab</v>
      </c>
      <c r="AB27" s="227">
        <v>347.0</v>
      </c>
      <c r="AC27" s="226" t="str">
        <f>IF('Enrollment Projection'!$E$38="","Must Complete 'Enrollment Projection' Tab",IF('Enrollment Projection'!$E$38&gt;=0.4,$C27*AB27,0))</f>
        <v>Must Complete 'Enrollment Projection' Tab</v>
      </c>
      <c r="AD27" s="227">
        <v>61.0</v>
      </c>
      <c r="AE27" s="227">
        <f t="shared" si="3"/>
        <v>0</v>
      </c>
      <c r="AF27" s="223">
        <f>$C27*'Enrollment Projection'!$E$37</f>
        <v>0</v>
      </c>
      <c r="AG27" s="227">
        <v>126.0</v>
      </c>
      <c r="AH27" s="226" t="str">
        <f>IF('Enrollment Projection'!$E$37="","Must Complete 'Enrollment Projection' Tab",AF27*AG27)</f>
        <v>Must Complete 'Enrollment Projection' Tab</v>
      </c>
    </row>
    <row r="28" ht="25.5" customHeight="1">
      <c r="A28" s="279">
        <v>23.0</v>
      </c>
      <c r="B28" s="219" t="s">
        <v>261</v>
      </c>
      <c r="C28" s="220"/>
      <c r="D28" s="221">
        <v>4819.044886372874</v>
      </c>
      <c r="E28" s="222">
        <f t="shared" si="2"/>
        <v>0</v>
      </c>
      <c r="F28" s="223">
        <f>$C28*'Enrollment Projection'!$E$30</f>
        <v>0</v>
      </c>
      <c r="G28" s="221">
        <v>642.793437626854</v>
      </c>
      <c r="H28" s="224" t="str">
        <f>IF('Enrollment Projection'!$E$30="","Must Complete 'Enrollment Projection' Tab",F28*G28)</f>
        <v>Must Complete 'Enrollment Projection' Tab</v>
      </c>
      <c r="I28" s="223">
        <f>$C28*'Enrollment Projection'!$E$34</f>
        <v>0</v>
      </c>
      <c r="J28" s="221">
        <v>175.3073011709602</v>
      </c>
      <c r="K28" s="224" t="str">
        <f>IF('Enrollment Projection'!$E$34="","Must Complete 'Enrollment Projection' Tab",I28*J28)</f>
        <v>Must Complete 'Enrollment Projection' Tab</v>
      </c>
      <c r="L28" s="223">
        <f>$C28*'Enrollment Projection'!$E$31</f>
        <v>0</v>
      </c>
      <c r="M28" s="221">
        <v>4382.682529274004</v>
      </c>
      <c r="N28" s="224" t="str">
        <f>IF('Enrollment Projection'!$E$31="","Must Complete 'Enrollment Projection' Tab",L28*M28)</f>
        <v>Must Complete 'Enrollment Projection' Tab</v>
      </c>
      <c r="O28" s="223">
        <f>$C28*'Enrollment Projection'!$E$33</f>
        <v>0</v>
      </c>
      <c r="P28" s="221">
        <v>1753.0730117096018</v>
      </c>
      <c r="Q28" s="224" t="str">
        <f>IF('Enrollment Projection'!$E$33="","Must Complete 'Enrollment Projection' Tab",O28*P28)</f>
        <v>Must Complete 'Enrollment Projection' Tab</v>
      </c>
      <c r="R28" s="224" t="str">
        <f>IF(OR('Enrollment Projection'!$E$30="",'Enrollment Projection'!$E$31="",'Enrollment Projection'!$E$33="",'Enrollment Projection'!$E$34=""),"Must Complete 'Enrollment Projection' Tab",IF('School Information'!$A$13="","Must Complete 'School Information' Tab",ROUND(E28+H28+K28+N28+Q28,0)))</f>
        <v>Must Complete 'Enrollment Projection' Tab</v>
      </c>
      <c r="S28" s="225">
        <v>3104.0</v>
      </c>
      <c r="T28" s="221">
        <v>4352.0</v>
      </c>
      <c r="U28" s="226" t="str">
        <f>IF(OR('School Information'!$A$10="",'School Information'!$B$10=""),"Must Complete 'School Information' Tab",IF('School Information'!$B$10="No",$T28*C28,IF(AND('School Information'!$B$10="Yes",'School Information'!$A$10=$B28),$S28*C28,$T28*C28)))</f>
        <v>Must Complete 'School Information' Tab</v>
      </c>
      <c r="V28" s="227">
        <v>220.0</v>
      </c>
      <c r="W28" s="227">
        <f>IF('Enrollment Projection'!$E$31&gt;0,$C28*V28,0)</f>
        <v>0</v>
      </c>
      <c r="X28" s="227">
        <v>8.0</v>
      </c>
      <c r="Y28" s="226" t="str">
        <f>IF('Enrollment Projection'!$E$32="","Must Complete 'Enrollment Projection' Tab",IF('Enrollment Projection'!$E$32="Yes",$C28*X28,0))</f>
        <v>Must Complete 'Enrollment Projection' Tab</v>
      </c>
      <c r="Z28" s="227">
        <v>13.0</v>
      </c>
      <c r="AA28" s="226" t="str">
        <f>IF('Enrollment Projection'!$E$34="","Must Complete 'Enrollment Projection' Tab",IF(AND('Enrollment Projection'!$E$34&gt;0,SUM('Enrollment Projection'!$B$17:$E$20)&gt;0),$C28*Z28,0))</f>
        <v>Must Complete 'Enrollment Projection' Tab</v>
      </c>
      <c r="AB28" s="227">
        <v>418.0</v>
      </c>
      <c r="AC28" s="226" t="str">
        <f>IF('Enrollment Projection'!$E$38="","Must Complete 'Enrollment Projection' Tab",IF('Enrollment Projection'!$E$38&gt;=0.4,$C28*AB28,0))</f>
        <v>Must Complete 'Enrollment Projection' Tab</v>
      </c>
      <c r="AD28" s="227">
        <v>59.0</v>
      </c>
      <c r="AE28" s="227">
        <f t="shared" si="3"/>
        <v>0</v>
      </c>
      <c r="AF28" s="223">
        <f>$C28*'Enrollment Projection'!$E$37</f>
        <v>0</v>
      </c>
      <c r="AG28" s="227">
        <v>126.0</v>
      </c>
      <c r="AH28" s="226" t="str">
        <f>IF('Enrollment Projection'!$E$37="","Must Complete 'Enrollment Projection' Tab",AF28*AG28)</f>
        <v>Must Complete 'Enrollment Projection' Tab</v>
      </c>
    </row>
    <row r="29" ht="25.5" customHeight="1">
      <c r="A29" s="279">
        <v>24.0</v>
      </c>
      <c r="B29" s="219" t="s">
        <v>262</v>
      </c>
      <c r="C29" s="220"/>
      <c r="D29" s="221">
        <v>2408.1876996387905</v>
      </c>
      <c r="E29" s="222">
        <f t="shared" si="2"/>
        <v>0</v>
      </c>
      <c r="F29" s="223">
        <f>$C29*'Enrollment Projection'!$E$30</f>
        <v>0</v>
      </c>
      <c r="G29" s="221">
        <v>233.02433781366375</v>
      </c>
      <c r="H29" s="224" t="str">
        <f>IF('Enrollment Projection'!$E$30="","Must Complete 'Enrollment Projection' Tab",F29*G29)</f>
        <v>Must Complete 'Enrollment Projection' Tab</v>
      </c>
      <c r="I29" s="223">
        <f>$C29*'Enrollment Projection'!$E$34</f>
        <v>0</v>
      </c>
      <c r="J29" s="221">
        <v>63.552092130999206</v>
      </c>
      <c r="K29" s="224" t="str">
        <f>IF('Enrollment Projection'!$E$34="","Must Complete 'Enrollment Projection' Tab",I29*J29)</f>
        <v>Must Complete 'Enrollment Projection' Tab</v>
      </c>
      <c r="L29" s="223">
        <f>$C29*'Enrollment Projection'!$E$31</f>
        <v>0</v>
      </c>
      <c r="M29" s="221">
        <v>1588.80230327498</v>
      </c>
      <c r="N29" s="224" t="str">
        <f>IF('Enrollment Projection'!$E$31="","Must Complete 'Enrollment Projection' Tab",L29*M29)</f>
        <v>Must Complete 'Enrollment Projection' Tab</v>
      </c>
      <c r="O29" s="223">
        <f>$C29*'Enrollment Projection'!$E$33</f>
        <v>0</v>
      </c>
      <c r="P29" s="221">
        <v>635.5209213099921</v>
      </c>
      <c r="Q29" s="224" t="str">
        <f>IF('Enrollment Projection'!$E$33="","Must Complete 'Enrollment Projection' Tab",O29*P29)</f>
        <v>Must Complete 'Enrollment Projection' Tab</v>
      </c>
      <c r="R29" s="224" t="str">
        <f>IF(OR('Enrollment Projection'!$E$30="",'Enrollment Projection'!$E$31="",'Enrollment Projection'!$E$33="",'Enrollment Projection'!$E$34=""),"Must Complete 'Enrollment Projection' Tab",IF('School Information'!$A$13="","Must Complete 'School Information' Tab",ROUND(E29+H29+K29+N29+Q29,0)))</f>
        <v>Must Complete 'Enrollment Projection' Tab</v>
      </c>
      <c r="S29" s="225">
        <v>14407.0</v>
      </c>
      <c r="T29" s="221">
        <v>15162.0</v>
      </c>
      <c r="U29" s="226" t="str">
        <f>IF(OR('School Information'!$A$10="",'School Information'!$B$10=""),"Must Complete 'School Information' Tab",IF('School Information'!$B$10="No",$T29*C29,IF(AND('School Information'!$B$10="Yes",'School Information'!$A$10=$B29),$S29*C29,$T29*C29)))</f>
        <v>Must Complete 'School Information' Tab</v>
      </c>
      <c r="V29" s="227">
        <v>198.0</v>
      </c>
      <c r="W29" s="227">
        <f>IF('Enrollment Projection'!$E$31&gt;0,$C29*V29,0)</f>
        <v>0</v>
      </c>
      <c r="X29" s="227">
        <v>5.0</v>
      </c>
      <c r="Y29" s="226" t="str">
        <f>IF('Enrollment Projection'!$E$32="","Must Complete 'Enrollment Projection' Tab",IF('Enrollment Projection'!$E$32="Yes",$C29*X29,0))</f>
        <v>Must Complete 'Enrollment Projection' Tab</v>
      </c>
      <c r="Z29" s="227">
        <v>15.0</v>
      </c>
      <c r="AA29" s="226" t="str">
        <f>IF('Enrollment Projection'!$E$34="","Must Complete 'Enrollment Projection' Tab",IF(AND('Enrollment Projection'!$E$34&gt;0,SUM('Enrollment Projection'!$B$17:$E$20)&gt;0),$C29*Z29,0))</f>
        <v>Must Complete 'Enrollment Projection' Tab</v>
      </c>
      <c r="AB29" s="227">
        <v>408.0</v>
      </c>
      <c r="AC29" s="226" t="str">
        <f>IF('Enrollment Projection'!$E$38="","Must Complete 'Enrollment Projection' Tab",IF('Enrollment Projection'!$E$38&gt;=0.4,$C29*AB29,0))</f>
        <v>Must Complete 'Enrollment Projection' Tab</v>
      </c>
      <c r="AD29" s="227">
        <v>66.0</v>
      </c>
      <c r="AE29" s="227">
        <f t="shared" si="3"/>
        <v>0</v>
      </c>
      <c r="AF29" s="223">
        <f>$C29*'Enrollment Projection'!$E$37</f>
        <v>0</v>
      </c>
      <c r="AG29" s="227">
        <v>126.0</v>
      </c>
      <c r="AH29" s="226" t="str">
        <f>IF('Enrollment Projection'!$E$37="","Must Complete 'Enrollment Projection' Tab",AF29*AG29)</f>
        <v>Must Complete 'Enrollment Projection' Tab</v>
      </c>
    </row>
    <row r="30" ht="25.5" customHeight="1">
      <c r="A30" s="280">
        <v>25.0</v>
      </c>
      <c r="B30" s="229" t="s">
        <v>263</v>
      </c>
      <c r="C30" s="230"/>
      <c r="D30" s="231">
        <v>4530.777442859118</v>
      </c>
      <c r="E30" s="232">
        <f t="shared" si="2"/>
        <v>0</v>
      </c>
      <c r="F30" s="233">
        <f>$C30*'Enrollment Projection'!$E$30</f>
        <v>0</v>
      </c>
      <c r="G30" s="231">
        <v>603.9816265128268</v>
      </c>
      <c r="H30" s="234" t="str">
        <f>IF('Enrollment Projection'!$E$30="","Must Complete 'Enrollment Projection' Tab",F30*G30)</f>
        <v>Must Complete 'Enrollment Projection' Tab</v>
      </c>
      <c r="I30" s="233">
        <f>$C30*'Enrollment Projection'!$E$34</f>
        <v>0</v>
      </c>
      <c r="J30" s="231">
        <v>164.72226177622545</v>
      </c>
      <c r="K30" s="234" t="str">
        <f>IF('Enrollment Projection'!$E$34="","Must Complete 'Enrollment Projection' Tab",I30*J30)</f>
        <v>Must Complete 'Enrollment Projection' Tab</v>
      </c>
      <c r="L30" s="233">
        <f>$C30*'Enrollment Projection'!$E$31</f>
        <v>0</v>
      </c>
      <c r="M30" s="231">
        <v>4118.0565444056365</v>
      </c>
      <c r="N30" s="234" t="str">
        <f>IF('Enrollment Projection'!$E$31="","Must Complete 'Enrollment Projection' Tab",L30*M30)</f>
        <v>Must Complete 'Enrollment Projection' Tab</v>
      </c>
      <c r="O30" s="233">
        <f>$C30*'Enrollment Projection'!$E$33</f>
        <v>0</v>
      </c>
      <c r="P30" s="231">
        <v>1647.2226177622545</v>
      </c>
      <c r="Q30" s="234" t="str">
        <f>IF('Enrollment Projection'!$E$33="","Must Complete 'Enrollment Projection' Tab",O30*P30)</f>
        <v>Must Complete 'Enrollment Projection' Tab</v>
      </c>
      <c r="R30" s="234" t="str">
        <f>IF(OR('Enrollment Projection'!$E$30="",'Enrollment Projection'!$E$31="",'Enrollment Projection'!$E$33="",'Enrollment Projection'!$E$34=""),"Must Complete 'Enrollment Projection' Tab",IF('School Information'!$A$13="","Must Complete 'School Information' Tab",ROUND(E30+H30+K30+N30+Q30,0)))</f>
        <v>Must Complete 'Enrollment Projection' Tab</v>
      </c>
      <c r="S30" s="235">
        <v>5184.0</v>
      </c>
      <c r="T30" s="231">
        <v>5184.0</v>
      </c>
      <c r="U30" s="236" t="str">
        <f>IF(OR('School Information'!$A$10="",'School Information'!$B$10=""),"Must Complete 'School Information' Tab",IF('School Information'!$B$10="No",$T30*C30,IF(AND('School Information'!$B$10="Yes",'School Information'!$A$10=$B30),$S30*C30,$T30*C30)))</f>
        <v>Must Complete 'School Information' Tab</v>
      </c>
      <c r="V30" s="237">
        <v>205.0</v>
      </c>
      <c r="W30" s="237">
        <f>IF('Enrollment Projection'!$E$31&gt;0,$C30*V30,0)</f>
        <v>0</v>
      </c>
      <c r="X30" s="237">
        <v>5.0</v>
      </c>
      <c r="Y30" s="236" t="str">
        <f>IF('Enrollment Projection'!$E$32="","Must Complete 'Enrollment Projection' Tab",IF('Enrollment Projection'!$E$32="Yes",$C30*X30,0))</f>
        <v>Must Complete 'Enrollment Projection' Tab</v>
      </c>
      <c r="Z30" s="237">
        <v>15.0</v>
      </c>
      <c r="AA30" s="236" t="str">
        <f>IF('Enrollment Projection'!$E$34="","Must Complete 'Enrollment Projection' Tab",IF(AND('Enrollment Projection'!$E$34&gt;0,SUM('Enrollment Projection'!$B$17:$E$20)&gt;0),$C30*Z30,0))</f>
        <v>Must Complete 'Enrollment Projection' Tab</v>
      </c>
      <c r="AB30" s="237">
        <v>585.0</v>
      </c>
      <c r="AC30" s="236" t="str">
        <f>IF('Enrollment Projection'!$E$38="","Must Complete 'Enrollment Projection' Tab",IF('Enrollment Projection'!$E$38&gt;=0.4,$C30*AB30,0))</f>
        <v>Must Complete 'Enrollment Projection' Tab</v>
      </c>
      <c r="AD30" s="237">
        <v>65.0</v>
      </c>
      <c r="AE30" s="237">
        <f t="shared" si="3"/>
        <v>0</v>
      </c>
      <c r="AF30" s="233">
        <f>$C30*'Enrollment Projection'!$E$37</f>
        <v>0</v>
      </c>
      <c r="AG30" s="237">
        <v>126.0</v>
      </c>
      <c r="AH30" s="236" t="str">
        <f>IF('Enrollment Projection'!$E$37="","Must Complete 'Enrollment Projection' Tab",AF30*AG30)</f>
        <v>Must Complete 'Enrollment Projection' Tab</v>
      </c>
    </row>
    <row r="31" ht="25.5" customHeight="1">
      <c r="A31" s="278">
        <v>26.0</v>
      </c>
      <c r="B31" s="209" t="s">
        <v>264</v>
      </c>
      <c r="C31" s="210"/>
      <c r="D31" s="211">
        <v>3847.4005464408983</v>
      </c>
      <c r="E31" s="212">
        <f t="shared" si="2"/>
        <v>0</v>
      </c>
      <c r="F31" s="213">
        <f>$C31*'Enrollment Projection'!$E$30</f>
        <v>0</v>
      </c>
      <c r="G31" s="211">
        <v>479.83418287928833</v>
      </c>
      <c r="H31" s="214" t="str">
        <f>IF('Enrollment Projection'!$E$30="","Must Complete 'Enrollment Projection' Tab",F31*G31)</f>
        <v>Must Complete 'Enrollment Projection' Tab</v>
      </c>
      <c r="I31" s="213">
        <f>$C31*'Enrollment Projection'!$E$34</f>
        <v>0</v>
      </c>
      <c r="J31" s="211">
        <v>130.8638680579877</v>
      </c>
      <c r="K31" s="214" t="str">
        <f>IF('Enrollment Projection'!$E$34="","Must Complete 'Enrollment Projection' Tab",I31*J31)</f>
        <v>Must Complete 'Enrollment Projection' Tab</v>
      </c>
      <c r="L31" s="213">
        <f>$C31*'Enrollment Projection'!$E$31</f>
        <v>0</v>
      </c>
      <c r="M31" s="211">
        <v>3271.5967014496932</v>
      </c>
      <c r="N31" s="214" t="str">
        <f>IF('Enrollment Projection'!$E$31="","Must Complete 'Enrollment Projection' Tab",L31*M31)</f>
        <v>Must Complete 'Enrollment Projection' Tab</v>
      </c>
      <c r="O31" s="213">
        <f>$C31*'Enrollment Projection'!$E$33</f>
        <v>0</v>
      </c>
      <c r="P31" s="211">
        <v>1308.6386805798772</v>
      </c>
      <c r="Q31" s="214" t="str">
        <f>IF('Enrollment Projection'!$E$33="","Must Complete 'Enrollment Projection' Tab",O31*P31)</f>
        <v>Must Complete 'Enrollment Projection' Tab</v>
      </c>
      <c r="R31" s="214" t="str">
        <f>IF(OR('Enrollment Projection'!$E$30="",'Enrollment Projection'!$E$31="",'Enrollment Projection'!$E$33="",'Enrollment Projection'!$E$34=""),"Must Complete 'Enrollment Projection' Tab",IF('School Information'!$A$13="","Must Complete 'School Information' Tab",ROUND(E31+H31+K31+N31+Q31,0)))</f>
        <v>Must Complete 'Enrollment Projection' Tab</v>
      </c>
      <c r="S31" s="215">
        <v>6755.0</v>
      </c>
      <c r="T31" s="211">
        <v>7296.0</v>
      </c>
      <c r="U31" s="216" t="str">
        <f>IF(OR('School Information'!$A$10="",'School Information'!$B$10=""),"Must Complete 'School Information' Tab",IF('School Information'!$B$10="No",$T31*C31,IF(AND('School Information'!$B$10="Yes",'School Information'!$A$10=$B31),$S31*C31,$T31*C31)))</f>
        <v>Must Complete 'School Information' Tab</v>
      </c>
      <c r="V31" s="217">
        <v>205.0</v>
      </c>
      <c r="W31" s="217">
        <f>IF('Enrollment Projection'!$E$31&gt;0,$C31*V31,0)</f>
        <v>0</v>
      </c>
      <c r="X31" s="217">
        <v>5.0</v>
      </c>
      <c r="Y31" s="216" t="str">
        <f>IF('Enrollment Projection'!$E$32="","Must Complete 'Enrollment Projection' Tab",IF('Enrollment Projection'!$E$32="Yes",$C31*X31,0))</f>
        <v>Must Complete 'Enrollment Projection' Tab</v>
      </c>
      <c r="Z31" s="217">
        <v>12.0</v>
      </c>
      <c r="AA31" s="216" t="str">
        <f>IF('Enrollment Projection'!$E$34="","Must Complete 'Enrollment Projection' Tab",IF(AND('Enrollment Projection'!$E$34&gt;0,SUM('Enrollment Projection'!$B$17:$E$20)&gt;0),$C31*Z31,0))</f>
        <v>Must Complete 'Enrollment Projection' Tab</v>
      </c>
      <c r="AB31" s="217">
        <v>418.0</v>
      </c>
      <c r="AC31" s="216" t="str">
        <f>IF('Enrollment Projection'!$E$38="","Must Complete 'Enrollment Projection' Tab",IF('Enrollment Projection'!$E$38&gt;=0.4,$C31*AB31,0))</f>
        <v>Must Complete 'Enrollment Projection' Tab</v>
      </c>
      <c r="AD31" s="217">
        <v>54.0</v>
      </c>
      <c r="AE31" s="217">
        <f t="shared" si="3"/>
        <v>0</v>
      </c>
      <c r="AF31" s="213">
        <f>$C31*'Enrollment Projection'!$E$37</f>
        <v>0</v>
      </c>
      <c r="AG31" s="217">
        <v>126.0</v>
      </c>
      <c r="AH31" s="216" t="str">
        <f>IF('Enrollment Projection'!$E$37="","Must Complete 'Enrollment Projection' Tab",AF31*AG31)</f>
        <v>Must Complete 'Enrollment Projection' Tab</v>
      </c>
    </row>
    <row r="32" ht="25.5" customHeight="1">
      <c r="A32" s="279">
        <v>27.0</v>
      </c>
      <c r="B32" s="219" t="s">
        <v>265</v>
      </c>
      <c r="C32" s="220"/>
      <c r="D32" s="221">
        <v>5165.685662623171</v>
      </c>
      <c r="E32" s="222">
        <f t="shared" si="2"/>
        <v>0</v>
      </c>
      <c r="F32" s="223">
        <f>$C32*'Enrollment Projection'!$E$30</f>
        <v>0</v>
      </c>
      <c r="G32" s="221">
        <v>678.9088085677954</v>
      </c>
      <c r="H32" s="224" t="str">
        <f>IF('Enrollment Projection'!$E$30="","Must Complete 'Enrollment Projection' Tab",F32*G32)</f>
        <v>Must Complete 'Enrollment Projection' Tab</v>
      </c>
      <c r="I32" s="223">
        <f>$C32*'Enrollment Projection'!$E$34</f>
        <v>0</v>
      </c>
      <c r="J32" s="221">
        <v>185.1569477912169</v>
      </c>
      <c r="K32" s="224" t="str">
        <f>IF('Enrollment Projection'!$E$34="","Must Complete 'Enrollment Projection' Tab",I32*J32)</f>
        <v>Must Complete 'Enrollment Projection' Tab</v>
      </c>
      <c r="L32" s="223">
        <f>$C32*'Enrollment Projection'!$E$31</f>
        <v>0</v>
      </c>
      <c r="M32" s="221">
        <v>4628.923694780423</v>
      </c>
      <c r="N32" s="224" t="str">
        <f>IF('Enrollment Projection'!$E$31="","Must Complete 'Enrollment Projection' Tab",L32*M32)</f>
        <v>Must Complete 'Enrollment Projection' Tab</v>
      </c>
      <c r="O32" s="223">
        <f>$C32*'Enrollment Projection'!$E$33</f>
        <v>0</v>
      </c>
      <c r="P32" s="221">
        <v>1851.5694779121688</v>
      </c>
      <c r="Q32" s="224" t="str">
        <f>IF('Enrollment Projection'!$E$33="","Must Complete 'Enrollment Projection' Tab",O32*P32)</f>
        <v>Must Complete 'Enrollment Projection' Tab</v>
      </c>
      <c r="R32" s="224" t="str">
        <f>IF(OR('Enrollment Projection'!$E$30="",'Enrollment Projection'!$E$31="",'Enrollment Projection'!$E$33="",'Enrollment Projection'!$E$34=""),"Must Complete 'Enrollment Projection' Tab",IF('School Information'!$A$13="","Must Complete 'School Information' Tab",ROUND(E32+H32+K32+N32+Q32,0)))</f>
        <v>Must Complete 'Enrollment Projection' Tab</v>
      </c>
      <c r="S32" s="225">
        <v>3801.0</v>
      </c>
      <c r="T32" s="221">
        <v>4428.0</v>
      </c>
      <c r="U32" s="226" t="str">
        <f>IF(OR('School Information'!$A$10="",'School Information'!$B$10=""),"Must Complete 'School Information' Tab",IF('School Information'!$B$10="No",$T32*C32,IF(AND('School Information'!$B$10="Yes",'School Information'!$A$10=$B32),$S32*C32,$T32*C32)))</f>
        <v>Must Complete 'School Information' Tab</v>
      </c>
      <c r="V32" s="227">
        <v>229.0</v>
      </c>
      <c r="W32" s="227">
        <f>IF('Enrollment Projection'!$E$31&gt;0,$C32*V32,0)</f>
        <v>0</v>
      </c>
      <c r="X32" s="227">
        <v>9.0</v>
      </c>
      <c r="Y32" s="226" t="str">
        <f>IF('Enrollment Projection'!$E$32="","Must Complete 'Enrollment Projection' Tab",IF('Enrollment Projection'!$E$32="Yes",$C32*X32,0))</f>
        <v>Must Complete 'Enrollment Projection' Tab</v>
      </c>
      <c r="Z32" s="227">
        <v>12.0</v>
      </c>
      <c r="AA32" s="226" t="str">
        <f>IF('Enrollment Projection'!$E$34="","Must Complete 'Enrollment Projection' Tab",IF(AND('Enrollment Projection'!$E$34&gt;0,SUM('Enrollment Projection'!$B$17:$E$20)&gt;0),$C32*Z32,0))</f>
        <v>Must Complete 'Enrollment Projection' Tab</v>
      </c>
      <c r="AB32" s="227">
        <v>295.0</v>
      </c>
      <c r="AC32" s="226" t="str">
        <f>IF('Enrollment Projection'!$E$38="","Must Complete 'Enrollment Projection' Tab",IF('Enrollment Projection'!$E$38&gt;=0.4,$C32*AB32,0))</f>
        <v>Must Complete 'Enrollment Projection' Tab</v>
      </c>
      <c r="AD32" s="227">
        <v>55.0</v>
      </c>
      <c r="AE32" s="227">
        <f t="shared" si="3"/>
        <v>0</v>
      </c>
      <c r="AF32" s="223">
        <f>$C32*'Enrollment Projection'!$E$37</f>
        <v>0</v>
      </c>
      <c r="AG32" s="227">
        <v>126.0</v>
      </c>
      <c r="AH32" s="226" t="str">
        <f>IF('Enrollment Projection'!$E$37="","Must Complete 'Enrollment Projection' Tab",AF32*AG32)</f>
        <v>Must Complete 'Enrollment Projection' Tab</v>
      </c>
    </row>
    <row r="33" ht="25.5" customHeight="1">
      <c r="A33" s="279">
        <v>28.0</v>
      </c>
      <c r="B33" s="219" t="s">
        <v>266</v>
      </c>
      <c r="C33" s="220"/>
      <c r="D33" s="221">
        <v>3838.087796528678</v>
      </c>
      <c r="E33" s="222">
        <f t="shared" si="2"/>
        <v>0</v>
      </c>
      <c r="F33" s="223">
        <f>$C33*'Enrollment Projection'!$E$30</f>
        <v>0</v>
      </c>
      <c r="G33" s="221">
        <v>521.7932245186967</v>
      </c>
      <c r="H33" s="224" t="str">
        <f>IF('Enrollment Projection'!$E$30="","Must Complete 'Enrollment Projection' Tab",F33*G33)</f>
        <v>Must Complete 'Enrollment Projection' Tab</v>
      </c>
      <c r="I33" s="223">
        <f>$C33*'Enrollment Projection'!$E$34</f>
        <v>0</v>
      </c>
      <c r="J33" s="221">
        <v>142.3072430505536</v>
      </c>
      <c r="K33" s="224" t="str">
        <f>IF('Enrollment Projection'!$E$34="","Must Complete 'Enrollment Projection' Tab",I33*J33)</f>
        <v>Must Complete 'Enrollment Projection' Tab</v>
      </c>
      <c r="L33" s="223">
        <f>$C33*'Enrollment Projection'!$E$31</f>
        <v>0</v>
      </c>
      <c r="M33" s="221">
        <v>3557.6810762638406</v>
      </c>
      <c r="N33" s="224" t="str">
        <f>IF('Enrollment Projection'!$E$31="","Must Complete 'Enrollment Projection' Tab",L33*M33)</f>
        <v>Must Complete 'Enrollment Projection' Tab</v>
      </c>
      <c r="O33" s="223">
        <f>$C33*'Enrollment Projection'!$E$33</f>
        <v>0</v>
      </c>
      <c r="P33" s="221">
        <v>1423.0724305055362</v>
      </c>
      <c r="Q33" s="224" t="str">
        <f>IF('Enrollment Projection'!$E$33="","Must Complete 'Enrollment Projection' Tab",O33*P33)</f>
        <v>Must Complete 'Enrollment Projection' Tab</v>
      </c>
      <c r="R33" s="224" t="str">
        <f>IF(OR('Enrollment Projection'!$E$30="",'Enrollment Projection'!$E$31="",'Enrollment Projection'!$E$33="",'Enrollment Projection'!$E$34=""),"Must Complete 'Enrollment Projection' Tab",IF('School Information'!$A$13="","Must Complete 'School Information' Tab",ROUND(E33+H33+K33+N33+Q33,0)))</f>
        <v>Must Complete 'Enrollment Projection' Tab</v>
      </c>
      <c r="S33" s="225">
        <v>5808.0</v>
      </c>
      <c r="T33" s="221">
        <v>6427.0</v>
      </c>
      <c r="U33" s="226" t="str">
        <f>IF(OR('School Information'!$A$10="",'School Information'!$B$10=""),"Must Complete 'School Information' Tab",IF('School Information'!$B$10="No",$T33*C33,IF(AND('School Information'!$B$10="Yes",'School Information'!$A$10=$B33),$S33*C33,$T33*C33)))</f>
        <v>Must Complete 'School Information' Tab</v>
      </c>
      <c r="V33" s="227">
        <v>187.0</v>
      </c>
      <c r="W33" s="227">
        <f>IF('Enrollment Projection'!$E$31&gt;0,$C33*V33,0)</f>
        <v>0</v>
      </c>
      <c r="X33" s="227">
        <v>5.0</v>
      </c>
      <c r="Y33" s="226" t="str">
        <f>IF('Enrollment Projection'!$E$32="","Must Complete 'Enrollment Projection' Tab",IF('Enrollment Projection'!$E$32="Yes",$C33*X33,0))</f>
        <v>Must Complete 'Enrollment Projection' Tab</v>
      </c>
      <c r="Z33" s="227">
        <v>10.0</v>
      </c>
      <c r="AA33" s="226" t="str">
        <f>IF('Enrollment Projection'!$E$34="","Must Complete 'Enrollment Projection' Tab",IF(AND('Enrollment Projection'!$E$34&gt;0,SUM('Enrollment Projection'!$B$17:$E$20)&gt;0),$C33*Z33,0))</f>
        <v>Must Complete 'Enrollment Projection' Tab</v>
      </c>
      <c r="AB33" s="227">
        <v>317.0</v>
      </c>
      <c r="AC33" s="226" t="str">
        <f>IF('Enrollment Projection'!$E$38="","Must Complete 'Enrollment Projection' Tab",IF('Enrollment Projection'!$E$38&gt;=0.4,$C33*AB33,0))</f>
        <v>Must Complete 'Enrollment Projection' Tab</v>
      </c>
      <c r="AD33" s="227">
        <v>44.0</v>
      </c>
      <c r="AE33" s="227">
        <f t="shared" si="3"/>
        <v>0</v>
      </c>
      <c r="AF33" s="223">
        <f>$C33*'Enrollment Projection'!$E$37</f>
        <v>0</v>
      </c>
      <c r="AG33" s="227">
        <v>126.0</v>
      </c>
      <c r="AH33" s="226" t="str">
        <f>IF('Enrollment Projection'!$E$37="","Must Complete 'Enrollment Projection' Tab",AF33*AG33)</f>
        <v>Must Complete 'Enrollment Projection' Tab</v>
      </c>
    </row>
    <row r="34" ht="25.5" customHeight="1">
      <c r="A34" s="279">
        <v>29.0</v>
      </c>
      <c r="B34" s="219" t="s">
        <v>267</v>
      </c>
      <c r="C34" s="220"/>
      <c r="D34" s="221">
        <v>4379.942504912245</v>
      </c>
      <c r="E34" s="222">
        <f t="shared" si="2"/>
        <v>0</v>
      </c>
      <c r="F34" s="223">
        <f>$C34*'Enrollment Projection'!$E$30</f>
        <v>0</v>
      </c>
      <c r="G34" s="221">
        <v>586.8095096673824</v>
      </c>
      <c r="H34" s="224" t="str">
        <f>IF('Enrollment Projection'!$E$30="","Must Complete 'Enrollment Projection' Tab",F34*G34)</f>
        <v>Must Complete 'Enrollment Projection' Tab</v>
      </c>
      <c r="I34" s="223">
        <f>$C34*'Enrollment Projection'!$E$34</f>
        <v>0</v>
      </c>
      <c r="J34" s="221">
        <v>160.03895718201335</v>
      </c>
      <c r="K34" s="224" t="str">
        <f>IF('Enrollment Projection'!$E$34="","Must Complete 'Enrollment Projection' Tab",I34*J34)</f>
        <v>Must Complete 'Enrollment Projection' Tab</v>
      </c>
      <c r="L34" s="223">
        <f>$C34*'Enrollment Projection'!$E$31</f>
        <v>0</v>
      </c>
      <c r="M34" s="221">
        <v>4000.9739295503346</v>
      </c>
      <c r="N34" s="224" t="str">
        <f>IF('Enrollment Projection'!$E$31="","Must Complete 'Enrollment Projection' Tab",L34*M34)</f>
        <v>Must Complete 'Enrollment Projection' Tab</v>
      </c>
      <c r="O34" s="223">
        <f>$C34*'Enrollment Projection'!$E$33</f>
        <v>0</v>
      </c>
      <c r="P34" s="221">
        <v>1600.3895718201336</v>
      </c>
      <c r="Q34" s="224" t="str">
        <f>IF('Enrollment Projection'!$E$33="","Must Complete 'Enrollment Projection' Tab",O34*P34)</f>
        <v>Must Complete 'Enrollment Projection' Tab</v>
      </c>
      <c r="R34" s="224" t="str">
        <f>IF(OR('Enrollment Projection'!$E$30="",'Enrollment Projection'!$E$31="",'Enrollment Projection'!$E$33="",'Enrollment Projection'!$E$34=""),"Must Complete 'Enrollment Projection' Tab",IF('School Information'!$A$13="","Must Complete 'School Information' Tab",ROUND(E34+H34+K34+N34+Q34,0)))</f>
        <v>Must Complete 'Enrollment Projection' Tab</v>
      </c>
      <c r="S34" s="225">
        <v>4412.0</v>
      </c>
      <c r="T34" s="221">
        <v>4999.0</v>
      </c>
      <c r="U34" s="226" t="str">
        <f>IF(OR('School Information'!$A$10="",'School Information'!$B$10=""),"Must Complete 'School Information' Tab",IF('School Information'!$B$10="No",$T34*C34,IF(AND('School Information'!$B$10="Yes",'School Information'!$A$10=$B34),$S34*C34,$T34*C34)))</f>
        <v>Must Complete 'School Information' Tab</v>
      </c>
      <c r="V34" s="227">
        <v>191.0</v>
      </c>
      <c r="W34" s="227">
        <f>IF('Enrollment Projection'!$E$31&gt;0,$C34*V34,0)</f>
        <v>0</v>
      </c>
      <c r="X34" s="227">
        <v>10.0</v>
      </c>
      <c r="Y34" s="226" t="str">
        <f>IF('Enrollment Projection'!$E$32="","Must Complete 'Enrollment Projection' Tab",IF('Enrollment Projection'!$E$32="Yes",$C34*X34,0))</f>
        <v>Must Complete 'Enrollment Projection' Tab</v>
      </c>
      <c r="Z34" s="227">
        <v>12.0</v>
      </c>
      <c r="AA34" s="226" t="str">
        <f>IF('Enrollment Projection'!$E$34="","Must Complete 'Enrollment Projection' Tab",IF(AND('Enrollment Projection'!$E$34&gt;0,SUM('Enrollment Projection'!$B$17:$E$20)&gt;0),$C34*Z34,0))</f>
        <v>Must Complete 'Enrollment Projection' Tab</v>
      </c>
      <c r="AB34" s="227">
        <v>282.0</v>
      </c>
      <c r="AC34" s="226" t="str">
        <f>IF('Enrollment Projection'!$E$38="","Must Complete 'Enrollment Projection' Tab",IF('Enrollment Projection'!$E$38&gt;=0.4,$C34*AB34,0))</f>
        <v>Must Complete 'Enrollment Projection' Tab</v>
      </c>
      <c r="AD34" s="227">
        <v>52.0</v>
      </c>
      <c r="AE34" s="227">
        <f t="shared" si="3"/>
        <v>0</v>
      </c>
      <c r="AF34" s="223">
        <f>$C34*'Enrollment Projection'!$E$37</f>
        <v>0</v>
      </c>
      <c r="AG34" s="227">
        <v>126.0</v>
      </c>
      <c r="AH34" s="226" t="str">
        <f>IF('Enrollment Projection'!$E$37="","Must Complete 'Enrollment Projection' Tab",AF34*AG34)</f>
        <v>Must Complete 'Enrollment Projection' Tab</v>
      </c>
    </row>
    <row r="35" ht="25.5" customHeight="1">
      <c r="A35" s="280">
        <v>30.0</v>
      </c>
      <c r="B35" s="229" t="s">
        <v>268</v>
      </c>
      <c r="C35" s="230"/>
      <c r="D35" s="231">
        <v>5412.218114993371</v>
      </c>
      <c r="E35" s="232">
        <f t="shared" si="2"/>
        <v>0</v>
      </c>
      <c r="F35" s="233">
        <f>$C35*'Enrollment Projection'!$E$30</f>
        <v>0</v>
      </c>
      <c r="G35" s="231">
        <v>703.4217377148985</v>
      </c>
      <c r="H35" s="234" t="str">
        <f>IF('Enrollment Projection'!$E$30="","Must Complete 'Enrollment Projection' Tab",F35*G35)</f>
        <v>Must Complete 'Enrollment Projection' Tab</v>
      </c>
      <c r="I35" s="233">
        <f>$C35*'Enrollment Projection'!$E$34</f>
        <v>0</v>
      </c>
      <c r="J35" s="231">
        <v>191.8422921040632</v>
      </c>
      <c r="K35" s="234" t="str">
        <f>IF('Enrollment Projection'!$E$34="","Must Complete 'Enrollment Projection' Tab",I35*J35)</f>
        <v>Must Complete 'Enrollment Projection' Tab</v>
      </c>
      <c r="L35" s="233">
        <f>$C35*'Enrollment Projection'!$E$31</f>
        <v>0</v>
      </c>
      <c r="M35" s="231">
        <v>4796.057302601581</v>
      </c>
      <c r="N35" s="234" t="str">
        <f>IF('Enrollment Projection'!$E$31="","Must Complete 'Enrollment Projection' Tab",L35*M35)</f>
        <v>Must Complete 'Enrollment Projection' Tab</v>
      </c>
      <c r="O35" s="233">
        <f>$C35*'Enrollment Projection'!$E$33</f>
        <v>0</v>
      </c>
      <c r="P35" s="231">
        <v>1918.4229210406322</v>
      </c>
      <c r="Q35" s="234" t="str">
        <f>IF('Enrollment Projection'!$E$33="","Must Complete 'Enrollment Projection' Tab",O35*P35)</f>
        <v>Must Complete 'Enrollment Projection' Tab</v>
      </c>
      <c r="R35" s="234" t="str">
        <f>IF(OR('Enrollment Projection'!$E$30="",'Enrollment Projection'!$E$31="",'Enrollment Projection'!$E$33="",'Enrollment Projection'!$E$34=""),"Must Complete 'Enrollment Projection' Tab",IF('School Information'!$A$13="","Must Complete 'School Information' Tab",ROUND(E35+H35+K35+N35+Q35,0)))</f>
        <v>Must Complete 'Enrollment Projection' Tab</v>
      </c>
      <c r="S35" s="235">
        <v>3639.0</v>
      </c>
      <c r="T35" s="231">
        <v>4888.0</v>
      </c>
      <c r="U35" s="236" t="str">
        <f>IF(OR('School Information'!$A$10="",'School Information'!$B$10=""),"Must Complete 'School Information' Tab",IF('School Information'!$B$10="No",$T35*C35,IF(AND('School Information'!$B$10="Yes",'School Information'!$A$10=$B35),$S35*C35,$T35*C35)))</f>
        <v>Must Complete 'School Information' Tab</v>
      </c>
      <c r="V35" s="237">
        <v>192.0</v>
      </c>
      <c r="W35" s="237">
        <f>IF('Enrollment Projection'!$E$31&gt;0,$C35*V35,0)</f>
        <v>0</v>
      </c>
      <c r="X35" s="237">
        <v>6.0</v>
      </c>
      <c r="Y35" s="236" t="str">
        <f>IF('Enrollment Projection'!$E$32="","Must Complete 'Enrollment Projection' Tab",IF('Enrollment Projection'!$E$32="Yes",$C35*X35,0))</f>
        <v>Must Complete 'Enrollment Projection' Tab</v>
      </c>
      <c r="Z35" s="237">
        <v>12.0</v>
      </c>
      <c r="AA35" s="236" t="str">
        <f>IF('Enrollment Projection'!$E$34="","Must Complete 'Enrollment Projection' Tab",IF(AND('Enrollment Projection'!$E$34&gt;0,SUM('Enrollment Projection'!$B$17:$E$20)&gt;0),$C35*Z35,0))</f>
        <v>Must Complete 'Enrollment Projection' Tab</v>
      </c>
      <c r="AB35" s="237">
        <v>238.0</v>
      </c>
      <c r="AC35" s="236" t="str">
        <f>IF('Enrollment Projection'!$E$38="","Must Complete 'Enrollment Projection' Tab",IF('Enrollment Projection'!$E$38&gt;=0.4,$C35*AB35,0))</f>
        <v>Must Complete 'Enrollment Projection' Tab</v>
      </c>
      <c r="AD35" s="237">
        <v>55.0</v>
      </c>
      <c r="AE35" s="237">
        <f t="shared" si="3"/>
        <v>0</v>
      </c>
      <c r="AF35" s="233">
        <f>$C35*'Enrollment Projection'!$E$37</f>
        <v>0</v>
      </c>
      <c r="AG35" s="237">
        <v>126.0</v>
      </c>
      <c r="AH35" s="236" t="str">
        <f>IF('Enrollment Projection'!$E$37="","Must Complete 'Enrollment Projection' Tab",AF35*AG35)</f>
        <v>Must Complete 'Enrollment Projection' Tab</v>
      </c>
    </row>
    <row r="36" ht="25.5" customHeight="1">
      <c r="A36" s="278">
        <v>31.0</v>
      </c>
      <c r="B36" s="209" t="s">
        <v>269</v>
      </c>
      <c r="C36" s="210"/>
      <c r="D36" s="211">
        <v>4181.037843078179</v>
      </c>
      <c r="E36" s="212">
        <f t="shared" si="2"/>
        <v>0</v>
      </c>
      <c r="F36" s="213">
        <f>$C36*'Enrollment Projection'!$E$30</f>
        <v>0</v>
      </c>
      <c r="G36" s="211">
        <v>569.9168862348487</v>
      </c>
      <c r="H36" s="214" t="str">
        <f>IF('Enrollment Projection'!$E$30="","Must Complete 'Enrollment Projection' Tab",F36*G36)</f>
        <v>Must Complete 'Enrollment Projection' Tab</v>
      </c>
      <c r="I36" s="213">
        <f>$C36*'Enrollment Projection'!$E$34</f>
        <v>0</v>
      </c>
      <c r="J36" s="211">
        <v>155.43187806404964</v>
      </c>
      <c r="K36" s="214" t="str">
        <f>IF('Enrollment Projection'!$E$34="","Must Complete 'Enrollment Projection' Tab",I36*J36)</f>
        <v>Must Complete 'Enrollment Projection' Tab</v>
      </c>
      <c r="L36" s="213">
        <f>$C36*'Enrollment Projection'!$E$31</f>
        <v>0</v>
      </c>
      <c r="M36" s="211">
        <v>3885.7969516012413</v>
      </c>
      <c r="N36" s="214" t="str">
        <f>IF('Enrollment Projection'!$E$31="","Must Complete 'Enrollment Projection' Tab",L36*M36)</f>
        <v>Must Complete 'Enrollment Projection' Tab</v>
      </c>
      <c r="O36" s="213">
        <f>$C36*'Enrollment Projection'!$E$33</f>
        <v>0</v>
      </c>
      <c r="P36" s="211">
        <v>1554.3187806404962</v>
      </c>
      <c r="Q36" s="214" t="str">
        <f>IF('Enrollment Projection'!$E$33="","Must Complete 'Enrollment Projection' Tab",O36*P36)</f>
        <v>Must Complete 'Enrollment Projection' Tab</v>
      </c>
      <c r="R36" s="214" t="str">
        <f>IF(OR('Enrollment Projection'!$E$30="",'Enrollment Projection'!$E$31="",'Enrollment Projection'!$E$33="",'Enrollment Projection'!$E$34=""),"Must Complete 'Enrollment Projection' Tab",IF('School Information'!$A$13="","Must Complete 'School Information' Tab",ROUND(E36+H36+K36+N36+Q36,0)))</f>
        <v>Must Complete 'Enrollment Projection' Tab</v>
      </c>
      <c r="S36" s="215">
        <v>7104.0</v>
      </c>
      <c r="T36" s="211">
        <v>7924.0</v>
      </c>
      <c r="U36" s="216" t="str">
        <f>IF(OR('School Information'!$A$10="",'School Information'!$B$10=""),"Must Complete 'School Information' Tab",IF('School Information'!$B$10="No",$T36*C36,IF(AND('School Information'!$B$10="Yes",'School Information'!$A$10=$B36),$S36*C36,$T36*C36)))</f>
        <v>Must Complete 'School Information' Tab</v>
      </c>
      <c r="V36" s="217">
        <v>225.0</v>
      </c>
      <c r="W36" s="217">
        <f>IF('Enrollment Projection'!$E$31&gt;0,$C36*V36,0)</f>
        <v>0</v>
      </c>
      <c r="X36" s="217">
        <v>7.0</v>
      </c>
      <c r="Y36" s="216" t="str">
        <f>IF('Enrollment Projection'!$E$32="","Must Complete 'Enrollment Projection' Tab",IF('Enrollment Projection'!$E$32="Yes",$C36*X36,0))</f>
        <v>Must Complete 'Enrollment Projection' Tab</v>
      </c>
      <c r="Z36" s="217">
        <v>11.0</v>
      </c>
      <c r="AA36" s="216" t="str">
        <f>IF('Enrollment Projection'!$E$34="","Must Complete 'Enrollment Projection' Tab",IF(AND('Enrollment Projection'!$E$34&gt;0,SUM('Enrollment Projection'!$B$17:$E$20)&gt;0),$C36*Z36,0))</f>
        <v>Must Complete 'Enrollment Projection' Tab</v>
      </c>
      <c r="AB36" s="217">
        <v>425.0</v>
      </c>
      <c r="AC36" s="216" t="str">
        <f>IF('Enrollment Projection'!$E$38="","Must Complete 'Enrollment Projection' Tab",IF('Enrollment Projection'!$E$38&gt;=0.4,$C36*AB36,0))</f>
        <v>Must Complete 'Enrollment Projection' Tab</v>
      </c>
      <c r="AD36" s="217">
        <v>50.0</v>
      </c>
      <c r="AE36" s="217">
        <f t="shared" si="3"/>
        <v>0</v>
      </c>
      <c r="AF36" s="213">
        <f>$C36*'Enrollment Projection'!$E$37</f>
        <v>0</v>
      </c>
      <c r="AG36" s="217">
        <v>126.0</v>
      </c>
      <c r="AH36" s="216" t="str">
        <f>IF('Enrollment Projection'!$E$37="","Must Complete 'Enrollment Projection' Tab",AF36*AG36)</f>
        <v>Must Complete 'Enrollment Projection' Tab</v>
      </c>
    </row>
    <row r="37" ht="25.5" customHeight="1">
      <c r="A37" s="279">
        <v>32.0</v>
      </c>
      <c r="B37" s="219" t="s">
        <v>270</v>
      </c>
      <c r="C37" s="220"/>
      <c r="D37" s="221">
        <v>5423.200894345666</v>
      </c>
      <c r="E37" s="222">
        <f t="shared" si="2"/>
        <v>0</v>
      </c>
      <c r="F37" s="223">
        <f>$C37*'Enrollment Projection'!$E$30</f>
        <v>0</v>
      </c>
      <c r="G37" s="221">
        <v>732.5459520921648</v>
      </c>
      <c r="H37" s="224" t="str">
        <f>IF('Enrollment Projection'!$E$30="","Must Complete 'Enrollment Projection' Tab",F37*G37)</f>
        <v>Must Complete 'Enrollment Projection' Tab</v>
      </c>
      <c r="I37" s="223">
        <f>$C37*'Enrollment Projection'!$E$34</f>
        <v>0</v>
      </c>
      <c r="J37" s="221">
        <v>199.78525966149945</v>
      </c>
      <c r="K37" s="224" t="str">
        <f>IF('Enrollment Projection'!$E$34="","Must Complete 'Enrollment Projection' Tab",I37*J37)</f>
        <v>Must Complete 'Enrollment Projection' Tab</v>
      </c>
      <c r="L37" s="223">
        <f>$C37*'Enrollment Projection'!$E$31</f>
        <v>0</v>
      </c>
      <c r="M37" s="221">
        <v>4994.631491537487</v>
      </c>
      <c r="N37" s="224" t="str">
        <f>IF('Enrollment Projection'!$E$31="","Must Complete 'Enrollment Projection' Tab",L37*M37)</f>
        <v>Must Complete 'Enrollment Projection' Tab</v>
      </c>
      <c r="O37" s="223">
        <f>$C37*'Enrollment Projection'!$E$33</f>
        <v>0</v>
      </c>
      <c r="P37" s="221">
        <v>1997.8525966149946</v>
      </c>
      <c r="Q37" s="224" t="str">
        <f>IF('Enrollment Projection'!$E$33="","Must Complete 'Enrollment Projection' Tab",O37*P37)</f>
        <v>Must Complete 'Enrollment Projection' Tab</v>
      </c>
      <c r="R37" s="224" t="str">
        <f>IF(OR('Enrollment Projection'!$E$30="",'Enrollment Projection'!$E$31="",'Enrollment Projection'!$E$33="",'Enrollment Projection'!$E$34=""),"Must Complete 'Enrollment Projection' Tab",IF('School Information'!$A$13="","Must Complete 'School Information' Tab",ROUND(E37+H37+K37+N37+Q37,0)))</f>
        <v>Must Complete 'Enrollment Projection' Tab</v>
      </c>
      <c r="S37" s="225">
        <v>3328.0</v>
      </c>
      <c r="T37" s="221">
        <v>3631.0</v>
      </c>
      <c r="U37" s="226" t="str">
        <f>IF(OR('School Information'!$A$10="",'School Information'!$B$10=""),"Must Complete 'School Information' Tab",IF('School Information'!$B$10="No",$T37*C37,IF(AND('School Information'!$B$10="Yes",'School Information'!$A$10=$B37),$S37*C37,$T37*C37)))</f>
        <v>Must Complete 'School Information' Tab</v>
      </c>
      <c r="V37" s="227">
        <v>213.0</v>
      </c>
      <c r="W37" s="227">
        <f>IF('Enrollment Projection'!$E$31&gt;0,$C37*V37,0)</f>
        <v>0</v>
      </c>
      <c r="X37" s="227">
        <v>6.0</v>
      </c>
      <c r="Y37" s="226" t="str">
        <f>IF('Enrollment Projection'!$E$32="","Must Complete 'Enrollment Projection' Tab",IF('Enrollment Projection'!$E$32="Yes",$C37*X37,0))</f>
        <v>Must Complete 'Enrollment Projection' Tab</v>
      </c>
      <c r="Z37" s="227">
        <v>11.0</v>
      </c>
      <c r="AA37" s="226" t="str">
        <f>IF('Enrollment Projection'!$E$34="","Must Complete 'Enrollment Projection' Tab",IF(AND('Enrollment Projection'!$E$34&gt;0,SUM('Enrollment Projection'!$B$17:$E$20)&gt;0),$C37*Z37,0))</f>
        <v>Must Complete 'Enrollment Projection' Tab</v>
      </c>
      <c r="AB37" s="227">
        <v>205.0</v>
      </c>
      <c r="AC37" s="226" t="str">
        <f>IF('Enrollment Projection'!$E$38="","Must Complete 'Enrollment Projection' Tab",IF('Enrollment Projection'!$E$38&gt;=0.4,$C37*AB37,0))</f>
        <v>Must Complete 'Enrollment Projection' Tab</v>
      </c>
      <c r="AD37" s="227">
        <v>47.0</v>
      </c>
      <c r="AE37" s="227">
        <f t="shared" si="3"/>
        <v>0</v>
      </c>
      <c r="AF37" s="223">
        <f>$C37*'Enrollment Projection'!$E$37</f>
        <v>0</v>
      </c>
      <c r="AG37" s="227">
        <v>126.0</v>
      </c>
      <c r="AH37" s="226" t="str">
        <f>IF('Enrollment Projection'!$E$37="","Must Complete 'Enrollment Projection' Tab",AF37*AG37)</f>
        <v>Must Complete 'Enrollment Projection' Tab</v>
      </c>
    </row>
    <row r="38" ht="25.5" customHeight="1">
      <c r="A38" s="279">
        <v>33.0</v>
      </c>
      <c r="B38" s="219" t="s">
        <v>271</v>
      </c>
      <c r="C38" s="220"/>
      <c r="D38" s="221">
        <v>4737.238162386518</v>
      </c>
      <c r="E38" s="222">
        <f t="shared" si="2"/>
        <v>0</v>
      </c>
      <c r="F38" s="223">
        <f>$C38*'Enrollment Projection'!$E$30</f>
        <v>0</v>
      </c>
      <c r="G38" s="221">
        <v>617.8154355292752</v>
      </c>
      <c r="H38" s="224" t="str">
        <f>IF('Enrollment Projection'!$E$30="","Must Complete 'Enrollment Projection' Tab",F38*G38)</f>
        <v>Must Complete 'Enrollment Projection' Tab</v>
      </c>
      <c r="I38" s="223">
        <f>$C38*'Enrollment Projection'!$E$34</f>
        <v>0</v>
      </c>
      <c r="J38" s="221">
        <v>168.49511878071144</v>
      </c>
      <c r="K38" s="224" t="str">
        <f>IF('Enrollment Projection'!$E$34="","Must Complete 'Enrollment Projection' Tab",I38*J38)</f>
        <v>Must Complete 'Enrollment Projection' Tab</v>
      </c>
      <c r="L38" s="223">
        <f>$C38*'Enrollment Projection'!$E$31</f>
        <v>0</v>
      </c>
      <c r="M38" s="221">
        <v>4212.3779695177855</v>
      </c>
      <c r="N38" s="224" t="str">
        <f>IF('Enrollment Projection'!$E$31="","Must Complete 'Enrollment Projection' Tab",L38*M38)</f>
        <v>Must Complete 'Enrollment Projection' Tab</v>
      </c>
      <c r="O38" s="223">
        <f>$C38*'Enrollment Projection'!$E$33</f>
        <v>0</v>
      </c>
      <c r="P38" s="221">
        <v>1684.9511878071141</v>
      </c>
      <c r="Q38" s="224" t="str">
        <f>IF('Enrollment Projection'!$E$33="","Must Complete 'Enrollment Projection' Tab",O38*P38)</f>
        <v>Must Complete 'Enrollment Projection' Tab</v>
      </c>
      <c r="R38" s="224" t="str">
        <f>IF(OR('Enrollment Projection'!$E$30="",'Enrollment Projection'!$E$31="",'Enrollment Projection'!$E$33="",'Enrollment Projection'!$E$34=""),"Must Complete 'Enrollment Projection' Tab",IF('School Information'!$A$13="","Must Complete 'School Information' Tab",ROUND(E38+H38+K38+N38+Q38,0)))</f>
        <v>Must Complete 'Enrollment Projection' Tab</v>
      </c>
      <c r="S38" s="225">
        <v>3448.0</v>
      </c>
      <c r="T38" s="221">
        <v>5128.0</v>
      </c>
      <c r="U38" s="226" t="str">
        <f>IF(OR('School Information'!$A$10="",'School Information'!$B$10=""),"Must Complete 'School Information' Tab",IF('School Information'!$B$10="No",$T38*C38,IF(AND('School Information'!$B$10="Yes",'School Information'!$A$10=$B38),$S38*C38,$T38*C38)))</f>
        <v>Must Complete 'School Information' Tab</v>
      </c>
      <c r="V38" s="227">
        <v>235.0</v>
      </c>
      <c r="W38" s="227">
        <f>IF('Enrollment Projection'!$E$31&gt;0,$C38*V38,0)</f>
        <v>0</v>
      </c>
      <c r="X38" s="227">
        <v>11.0</v>
      </c>
      <c r="Y38" s="226" t="str">
        <f>IF('Enrollment Projection'!$E$32="","Must Complete 'Enrollment Projection' Tab",IF('Enrollment Projection'!$E$32="Yes",$C38*X38,0))</f>
        <v>Must Complete 'Enrollment Projection' Tab</v>
      </c>
      <c r="Z38" s="227">
        <v>17.0</v>
      </c>
      <c r="AA38" s="226" t="str">
        <f>IF('Enrollment Projection'!$E$34="","Must Complete 'Enrollment Projection' Tab",IF(AND('Enrollment Projection'!$E$34&gt;0,SUM('Enrollment Projection'!$B$17:$E$20)&gt;0),$C38*Z38,0))</f>
        <v>Must Complete 'Enrollment Projection' Tab</v>
      </c>
      <c r="AB38" s="227">
        <v>1499.0</v>
      </c>
      <c r="AC38" s="226" t="str">
        <f>IF('Enrollment Projection'!$E$38="","Must Complete 'Enrollment Projection' Tab",IF('Enrollment Projection'!$E$38&gt;=0.4,$C38*AB38,0))</f>
        <v>Must Complete 'Enrollment Projection' Tab</v>
      </c>
      <c r="AD38" s="227">
        <v>78.0</v>
      </c>
      <c r="AE38" s="227">
        <f t="shared" si="3"/>
        <v>0</v>
      </c>
      <c r="AF38" s="223">
        <f>$C38*'Enrollment Projection'!$E$37</f>
        <v>0</v>
      </c>
      <c r="AG38" s="227">
        <v>126.0</v>
      </c>
      <c r="AH38" s="226" t="str">
        <f>IF('Enrollment Projection'!$E$37="","Must Complete 'Enrollment Projection' Tab",AF38*AG38)</f>
        <v>Must Complete 'Enrollment Projection' Tab</v>
      </c>
    </row>
    <row r="39" ht="25.5" customHeight="1">
      <c r="A39" s="279">
        <v>34.0</v>
      </c>
      <c r="B39" s="219" t="s">
        <v>272</v>
      </c>
      <c r="C39" s="220"/>
      <c r="D39" s="221">
        <v>5206.329284077001</v>
      </c>
      <c r="E39" s="222">
        <f t="shared" si="2"/>
        <v>0</v>
      </c>
      <c r="F39" s="223">
        <f>$C39*'Enrollment Projection'!$E$30</f>
        <v>0</v>
      </c>
      <c r="G39" s="221">
        <v>679.6993753812023</v>
      </c>
      <c r="H39" s="224" t="str">
        <f>IF('Enrollment Projection'!$E$30="","Must Complete 'Enrollment Projection' Tab",F39*G39)</f>
        <v>Must Complete 'Enrollment Projection' Tab</v>
      </c>
      <c r="I39" s="223">
        <f>$C39*'Enrollment Projection'!$E$34</f>
        <v>0</v>
      </c>
      <c r="J39" s="221">
        <v>185.37255692214606</v>
      </c>
      <c r="K39" s="224" t="str">
        <f>IF('Enrollment Projection'!$E$34="","Must Complete 'Enrollment Projection' Tab",I39*J39)</f>
        <v>Must Complete 'Enrollment Projection' Tab</v>
      </c>
      <c r="L39" s="223">
        <f>$C39*'Enrollment Projection'!$E$31</f>
        <v>0</v>
      </c>
      <c r="M39" s="221">
        <v>4634.313923053652</v>
      </c>
      <c r="N39" s="224" t="str">
        <f>IF('Enrollment Projection'!$E$31="","Must Complete 'Enrollment Projection' Tab",L39*M39)</f>
        <v>Must Complete 'Enrollment Projection' Tab</v>
      </c>
      <c r="O39" s="223">
        <f>$C39*'Enrollment Projection'!$E$33</f>
        <v>0</v>
      </c>
      <c r="P39" s="221">
        <v>1853.7255692214605</v>
      </c>
      <c r="Q39" s="224" t="str">
        <f>IF('Enrollment Projection'!$E$33="","Must Complete 'Enrollment Projection' Tab",O39*P39)</f>
        <v>Must Complete 'Enrollment Projection' Tab</v>
      </c>
      <c r="R39" s="224" t="str">
        <f>IF(OR('Enrollment Projection'!$E$30="",'Enrollment Projection'!$E$31="",'Enrollment Projection'!$E$33="",'Enrollment Projection'!$E$34=""),"Must Complete 'Enrollment Projection' Tab",IF('School Information'!$A$13="","Must Complete 'School Information' Tab",ROUND(E39+H39+K39+N39+Q39,0)))</f>
        <v>Must Complete 'Enrollment Projection' Tab</v>
      </c>
      <c r="S39" s="225">
        <v>3680.0</v>
      </c>
      <c r="T39" s="221">
        <v>4330.0</v>
      </c>
      <c r="U39" s="226" t="str">
        <f>IF(OR('School Information'!$A$10="",'School Information'!$B$10=""),"Must Complete 'School Information' Tab",IF('School Information'!$B$10="No",$T39*C39,IF(AND('School Information'!$B$10="Yes",'School Information'!$A$10=$B39),$S39*C39,$T39*C39)))</f>
        <v>Must Complete 'School Information' Tab</v>
      </c>
      <c r="V39" s="227">
        <v>256.0</v>
      </c>
      <c r="W39" s="227">
        <f>IF('Enrollment Projection'!$E$31&gt;0,$C39*V39,0)</f>
        <v>0</v>
      </c>
      <c r="X39" s="227">
        <v>15.0</v>
      </c>
      <c r="Y39" s="226" t="str">
        <f>IF('Enrollment Projection'!$E$32="","Must Complete 'Enrollment Projection' Tab",IF('Enrollment Projection'!$E$32="Yes",$C39*X39,0))</f>
        <v>Must Complete 'Enrollment Projection' Tab</v>
      </c>
      <c r="Z39" s="227">
        <v>16.0</v>
      </c>
      <c r="AA39" s="226" t="str">
        <f>IF('Enrollment Projection'!$E$34="","Must Complete 'Enrollment Projection' Tab",IF(AND('Enrollment Projection'!$E$34&gt;0,SUM('Enrollment Projection'!$B$17:$E$20)&gt;0),$C39*Z39,0))</f>
        <v>Must Complete 'Enrollment Projection' Tab</v>
      </c>
      <c r="AB39" s="227">
        <v>901.0</v>
      </c>
      <c r="AC39" s="226" t="str">
        <f>IF('Enrollment Projection'!$E$38="","Must Complete 'Enrollment Projection' Tab",IF('Enrollment Projection'!$E$38&gt;=0.4,$C39*AB39,0))</f>
        <v>Must Complete 'Enrollment Projection' Tab</v>
      </c>
      <c r="AD39" s="227">
        <v>72.0</v>
      </c>
      <c r="AE39" s="227">
        <f t="shared" si="3"/>
        <v>0</v>
      </c>
      <c r="AF39" s="223">
        <f>$C39*'Enrollment Projection'!$E$37</f>
        <v>0</v>
      </c>
      <c r="AG39" s="227">
        <v>126.0</v>
      </c>
      <c r="AH39" s="226" t="str">
        <f>IF('Enrollment Projection'!$E$37="","Must Complete 'Enrollment Projection' Tab",AF39*AG39)</f>
        <v>Must Complete 'Enrollment Projection' Tab</v>
      </c>
    </row>
    <row r="40" ht="25.5" customHeight="1">
      <c r="A40" s="280">
        <v>35.0</v>
      </c>
      <c r="B40" s="229" t="s">
        <v>273</v>
      </c>
      <c r="C40" s="230"/>
      <c r="D40" s="231">
        <v>4245.152476298444</v>
      </c>
      <c r="E40" s="232">
        <f t="shared" si="2"/>
        <v>0</v>
      </c>
      <c r="F40" s="233">
        <f>$C40*'Enrollment Projection'!$E$30</f>
        <v>0</v>
      </c>
      <c r="G40" s="231">
        <v>587.0734819945048</v>
      </c>
      <c r="H40" s="234" t="str">
        <f>IF('Enrollment Projection'!$E$30="","Must Complete 'Enrollment Projection' Tab",F40*G40)</f>
        <v>Must Complete 'Enrollment Projection' Tab</v>
      </c>
      <c r="I40" s="233">
        <f>$C40*'Enrollment Projection'!$E$34</f>
        <v>0</v>
      </c>
      <c r="J40" s="231">
        <v>160.11094963486494</v>
      </c>
      <c r="K40" s="234" t="str">
        <f>IF('Enrollment Projection'!$E$34="","Must Complete 'Enrollment Projection' Tab",I40*J40)</f>
        <v>Must Complete 'Enrollment Projection' Tab</v>
      </c>
      <c r="L40" s="233">
        <f>$C40*'Enrollment Projection'!$E$31</f>
        <v>0</v>
      </c>
      <c r="M40" s="231">
        <v>4002.7737408716234</v>
      </c>
      <c r="N40" s="234" t="str">
        <f>IF('Enrollment Projection'!$E$31="","Must Complete 'Enrollment Projection' Tab",L40*M40)</f>
        <v>Must Complete 'Enrollment Projection' Tab</v>
      </c>
      <c r="O40" s="233">
        <f>$C40*'Enrollment Projection'!$E$33</f>
        <v>0</v>
      </c>
      <c r="P40" s="231">
        <v>1601.1094963486494</v>
      </c>
      <c r="Q40" s="234" t="str">
        <f>IF('Enrollment Projection'!$E$33="","Must Complete 'Enrollment Projection' Tab",O40*P40)</f>
        <v>Must Complete 'Enrollment Projection' Tab</v>
      </c>
      <c r="R40" s="234" t="str">
        <f>IF(OR('Enrollment Projection'!$E$30="",'Enrollment Projection'!$E$31="",'Enrollment Projection'!$E$33="",'Enrollment Projection'!$E$34=""),"Must Complete 'Enrollment Projection' Tab",IF('School Information'!$A$13="","Must Complete 'School Information' Tab",ROUND(E40+H40+K40+N40+Q40,0)))</f>
        <v>Must Complete 'Enrollment Projection' Tab</v>
      </c>
      <c r="S40" s="235">
        <v>5659.0</v>
      </c>
      <c r="T40" s="231">
        <v>6197.0</v>
      </c>
      <c r="U40" s="236" t="str">
        <f>IF(OR('School Information'!$A$10="",'School Information'!$B$10=""),"Must Complete 'School Information' Tab",IF('School Information'!$B$10="No",$T40*C40,IF(AND('School Information'!$B$10="Yes",'School Information'!$A$10=$B40),$S40*C40,$T40*C40)))</f>
        <v>Must Complete 'School Information' Tab</v>
      </c>
      <c r="V40" s="237">
        <v>225.0</v>
      </c>
      <c r="W40" s="237">
        <f>IF('Enrollment Projection'!$E$31&gt;0,$C40*V40,0)</f>
        <v>0</v>
      </c>
      <c r="X40" s="237">
        <v>11.0</v>
      </c>
      <c r="Y40" s="236" t="str">
        <f>IF('Enrollment Projection'!$E$32="","Must Complete 'Enrollment Projection' Tab",IF('Enrollment Projection'!$E$32="Yes",$C40*X40,0))</f>
        <v>Must Complete 'Enrollment Projection' Tab</v>
      </c>
      <c r="Z40" s="237">
        <v>14.0</v>
      </c>
      <c r="AA40" s="236" t="str">
        <f>IF('Enrollment Projection'!$E$34="","Must Complete 'Enrollment Projection' Tab",IF(AND('Enrollment Projection'!$E$34&gt;0,SUM('Enrollment Projection'!$B$17:$E$20)&gt;0),$C40*Z40,0))</f>
        <v>Must Complete 'Enrollment Projection' Tab</v>
      </c>
      <c r="AB40" s="237">
        <v>602.0</v>
      </c>
      <c r="AC40" s="236" t="str">
        <f>IF('Enrollment Projection'!$E$38="","Must Complete 'Enrollment Projection' Tab",IF('Enrollment Projection'!$E$38&gt;=0.4,$C40*AB40,0))</f>
        <v>Must Complete 'Enrollment Projection' Tab</v>
      </c>
      <c r="AD40" s="237">
        <v>62.0</v>
      </c>
      <c r="AE40" s="237">
        <f t="shared" si="3"/>
        <v>0</v>
      </c>
      <c r="AF40" s="233">
        <f>$C40*'Enrollment Projection'!$E$37</f>
        <v>0</v>
      </c>
      <c r="AG40" s="237">
        <v>126.0</v>
      </c>
      <c r="AH40" s="236" t="str">
        <f>IF('Enrollment Projection'!$E$37="","Must Complete 'Enrollment Projection' Tab",AF40*AG40)</f>
        <v>Must Complete 'Enrollment Projection' Tab</v>
      </c>
    </row>
    <row r="41" ht="25.5" customHeight="1">
      <c r="A41" s="278">
        <v>36.0</v>
      </c>
      <c r="B41" s="209" t="s">
        <v>274</v>
      </c>
      <c r="C41" s="210"/>
      <c r="D41" s="211">
        <v>3744.8320045585597</v>
      </c>
      <c r="E41" s="212">
        <f t="shared" si="2"/>
        <v>0</v>
      </c>
      <c r="F41" s="213">
        <f>$C41*'Enrollment Projection'!$E$30</f>
        <v>0</v>
      </c>
      <c r="G41" s="211">
        <v>505.80759711381944</v>
      </c>
      <c r="H41" s="214" t="str">
        <f>IF('Enrollment Projection'!$E$30="","Must Complete 'Enrollment Projection' Tab",F41*G41)</f>
        <v>Must Complete 'Enrollment Projection' Tab</v>
      </c>
      <c r="I41" s="213">
        <f>$C41*'Enrollment Projection'!$E$34</f>
        <v>0</v>
      </c>
      <c r="J41" s="211">
        <v>137.94752648558713</v>
      </c>
      <c r="K41" s="214" t="str">
        <f>IF('Enrollment Projection'!$E$34="","Must Complete 'Enrollment Projection' Tab",I41*J41)</f>
        <v>Must Complete 'Enrollment Projection' Tab</v>
      </c>
      <c r="L41" s="213">
        <f>$C41*'Enrollment Projection'!$E$31</f>
        <v>0</v>
      </c>
      <c r="M41" s="211">
        <v>3448.6881621396783</v>
      </c>
      <c r="N41" s="214" t="str">
        <f>IF('Enrollment Projection'!$E$31="","Must Complete 'Enrollment Projection' Tab",L41*M41)</f>
        <v>Must Complete 'Enrollment Projection' Tab</v>
      </c>
      <c r="O41" s="213">
        <f>$C41*'Enrollment Projection'!$E$33</f>
        <v>0</v>
      </c>
      <c r="P41" s="211">
        <v>1379.4752648558713</v>
      </c>
      <c r="Q41" s="214" t="str">
        <f>IF('Enrollment Projection'!$E$33="","Must Complete 'Enrollment Projection' Tab",O41*P41)</f>
        <v>Must Complete 'Enrollment Projection' Tab</v>
      </c>
      <c r="R41" s="214" t="str">
        <f>IF(OR('Enrollment Projection'!$E$30="",'Enrollment Projection'!$E$31="",'Enrollment Projection'!$E$33="",'Enrollment Projection'!$E$34=""),"Must Complete 'Enrollment Projection' Tab",IF('School Information'!$A$13="","Must Complete 'School Information' Tab",ROUND(E41+H41+K41+N41+Q41,0)))</f>
        <v>Must Complete 'Enrollment Projection' Tab</v>
      </c>
      <c r="S41" s="215">
        <v>6402.0</v>
      </c>
      <c r="T41" s="211">
        <v>7125.0</v>
      </c>
      <c r="U41" s="216" t="str">
        <f>IF(OR('School Information'!$A$10="",'School Information'!$B$10=""),"Must Complete 'School Information' Tab",IF('School Information'!$B$10="No",$T41*C41,IF(AND('School Information'!$B$10="Yes",'School Information'!$A$10=$B41),$S41*C41,$T41*C41)))</f>
        <v>Must Complete 'School Information' Tab</v>
      </c>
      <c r="V41" s="217">
        <v>163.0</v>
      </c>
      <c r="W41" s="217">
        <f>IF('Enrollment Projection'!$E$31&gt;0,$C41*V41,0)</f>
        <v>0</v>
      </c>
      <c r="X41" s="217">
        <v>4.0</v>
      </c>
      <c r="Y41" s="216" t="str">
        <f>IF('Enrollment Projection'!$E$32="","Must Complete 'Enrollment Projection' Tab",IF('Enrollment Projection'!$E$32="Yes",$C41*X41,0))</f>
        <v>Must Complete 'Enrollment Projection' Tab</v>
      </c>
      <c r="Z41" s="217">
        <v>12.0</v>
      </c>
      <c r="AA41" s="216" t="str">
        <f>IF('Enrollment Projection'!$E$34="","Must Complete 'Enrollment Projection' Tab",IF(AND('Enrollment Projection'!$E$34&gt;0,SUM('Enrollment Projection'!$B$17:$E$20)&gt;0),$C41*Z41,0))</f>
        <v>Must Complete 'Enrollment Projection' Tab</v>
      </c>
      <c r="AB41" s="217">
        <v>438.0</v>
      </c>
      <c r="AC41" s="216" t="str">
        <f>IF('Enrollment Projection'!$E$38="","Must Complete 'Enrollment Projection' Tab",IF('Enrollment Projection'!$E$38&gt;=0.4,$C41*AB41,0))</f>
        <v>Must Complete 'Enrollment Projection' Tab</v>
      </c>
      <c r="AD41" s="217">
        <v>13.0</v>
      </c>
      <c r="AE41" s="217">
        <f t="shared" si="3"/>
        <v>0</v>
      </c>
      <c r="AF41" s="213">
        <f>$C41*'Enrollment Projection'!$E$37</f>
        <v>0</v>
      </c>
      <c r="AG41" s="217">
        <v>126.0</v>
      </c>
      <c r="AH41" s="216" t="str">
        <f>IF('Enrollment Projection'!$E$37="","Must Complete 'Enrollment Projection' Tab",AF41*AG41)</f>
        <v>Must Complete 'Enrollment Projection' Tab</v>
      </c>
    </row>
    <row r="42" ht="25.5" customHeight="1">
      <c r="A42" s="279">
        <v>37.0</v>
      </c>
      <c r="B42" s="219" t="s">
        <v>275</v>
      </c>
      <c r="C42" s="220"/>
      <c r="D42" s="221">
        <v>5095.296337670842</v>
      </c>
      <c r="E42" s="222">
        <f t="shared" si="2"/>
        <v>0</v>
      </c>
      <c r="F42" s="223">
        <f>$C42*'Enrollment Projection'!$E$30</f>
        <v>0</v>
      </c>
      <c r="G42" s="221">
        <v>682.662149321557</v>
      </c>
      <c r="H42" s="224" t="str">
        <f>IF('Enrollment Projection'!$E$30="","Must Complete 'Enrollment Projection' Tab",F42*G42)</f>
        <v>Must Complete 'Enrollment Projection' Tab</v>
      </c>
      <c r="I42" s="223">
        <f>$C42*'Enrollment Projection'!$E$34</f>
        <v>0</v>
      </c>
      <c r="J42" s="221">
        <v>186.1805861786064</v>
      </c>
      <c r="K42" s="224" t="str">
        <f>IF('Enrollment Projection'!$E$34="","Must Complete 'Enrollment Projection' Tab",I42*J42)</f>
        <v>Must Complete 'Enrollment Projection' Tab</v>
      </c>
      <c r="L42" s="223">
        <f>$C42*'Enrollment Projection'!$E$31</f>
        <v>0</v>
      </c>
      <c r="M42" s="221">
        <v>4654.514654465162</v>
      </c>
      <c r="N42" s="224" t="str">
        <f>IF('Enrollment Projection'!$E$31="","Must Complete 'Enrollment Projection' Tab",L42*M42)</f>
        <v>Must Complete 'Enrollment Projection' Tab</v>
      </c>
      <c r="O42" s="223">
        <f>$C42*'Enrollment Projection'!$E$33</f>
        <v>0</v>
      </c>
      <c r="P42" s="221">
        <v>1861.8058617860643</v>
      </c>
      <c r="Q42" s="224" t="str">
        <f>IF('Enrollment Projection'!$E$33="","Must Complete 'Enrollment Projection' Tab",O42*P42)</f>
        <v>Must Complete 'Enrollment Projection' Tab</v>
      </c>
      <c r="R42" s="224" t="str">
        <f>IF(OR('Enrollment Projection'!$E$30="",'Enrollment Projection'!$E$31="",'Enrollment Projection'!$E$33="",'Enrollment Projection'!$E$34=""),"Must Complete 'Enrollment Projection' Tab",IF('School Information'!$A$13="","Must Complete 'School Information' Tab",ROUND(E42+H42+K42+N42+Q42,0)))</f>
        <v>Must Complete 'Enrollment Projection' Tab</v>
      </c>
      <c r="S42" s="225">
        <v>4614.0</v>
      </c>
      <c r="T42" s="221">
        <v>5215.0</v>
      </c>
      <c r="U42" s="226" t="str">
        <f>IF(OR('School Information'!$A$10="",'School Information'!$B$10=""),"Must Complete 'School Information' Tab",IF('School Information'!$B$10="No",$T42*C42,IF(AND('School Information'!$B$10="Yes",'School Information'!$A$10=$B42),$S42*C42,$T42*C42)))</f>
        <v>Must Complete 'School Information' Tab</v>
      </c>
      <c r="V42" s="227">
        <v>225.0</v>
      </c>
      <c r="W42" s="227">
        <f>IF('Enrollment Projection'!$E$31&gt;0,$C42*V42,0)</f>
        <v>0</v>
      </c>
      <c r="X42" s="227">
        <v>4.0</v>
      </c>
      <c r="Y42" s="226" t="str">
        <f>IF('Enrollment Projection'!$E$32="","Must Complete 'Enrollment Projection' Tab",IF('Enrollment Projection'!$E$32="Yes",$C42*X42,0))</f>
        <v>Must Complete 'Enrollment Projection' Tab</v>
      </c>
      <c r="Z42" s="227">
        <v>3.0</v>
      </c>
      <c r="AA42" s="226" t="str">
        <f>IF('Enrollment Projection'!$E$34="","Must Complete 'Enrollment Projection' Tab",IF(AND('Enrollment Projection'!$E$34&gt;0,SUM('Enrollment Projection'!$B$17:$E$20)&gt;0),$C42*Z42,0))</f>
        <v>Must Complete 'Enrollment Projection' Tab</v>
      </c>
      <c r="AB42" s="227">
        <v>343.0</v>
      </c>
      <c r="AC42" s="226" t="str">
        <f>IF('Enrollment Projection'!$E$38="","Must Complete 'Enrollment Projection' Tab",IF('Enrollment Projection'!$E$38&gt;=0.4,$C42*AB42,0))</f>
        <v>Must Complete 'Enrollment Projection' Tab</v>
      </c>
      <c r="AD42" s="227">
        <v>56.0</v>
      </c>
      <c r="AE42" s="227">
        <f t="shared" si="3"/>
        <v>0</v>
      </c>
      <c r="AF42" s="223">
        <f>$C42*'Enrollment Projection'!$E$37</f>
        <v>0</v>
      </c>
      <c r="AG42" s="227">
        <v>126.0</v>
      </c>
      <c r="AH42" s="226" t="str">
        <f>IF('Enrollment Projection'!$E$37="","Must Complete 'Enrollment Projection' Tab",AF42*AG42)</f>
        <v>Must Complete 'Enrollment Projection' Tab</v>
      </c>
    </row>
    <row r="43" ht="25.5" customHeight="1">
      <c r="A43" s="279">
        <v>38.0</v>
      </c>
      <c r="B43" s="219" t="s">
        <v>276</v>
      </c>
      <c r="C43" s="220"/>
      <c r="D43" s="221">
        <v>2277.5802869344698</v>
      </c>
      <c r="E43" s="222">
        <f t="shared" si="2"/>
        <v>0</v>
      </c>
      <c r="F43" s="223">
        <f>$C43*'Enrollment Projection'!$E$30</f>
        <v>0</v>
      </c>
      <c r="G43" s="221">
        <v>220.82498975215526</v>
      </c>
      <c r="H43" s="224" t="str">
        <f>IF('Enrollment Projection'!$E$30="","Must Complete 'Enrollment Projection' Tab",F43*G43)</f>
        <v>Must Complete 'Enrollment Projection' Tab</v>
      </c>
      <c r="I43" s="223">
        <f>$C43*'Enrollment Projection'!$E$34</f>
        <v>0</v>
      </c>
      <c r="J43" s="221">
        <v>60.22499720513325</v>
      </c>
      <c r="K43" s="224" t="str">
        <f>IF('Enrollment Projection'!$E$34="","Must Complete 'Enrollment Projection' Tab",I43*J43)</f>
        <v>Must Complete 'Enrollment Projection' Tab</v>
      </c>
      <c r="L43" s="223">
        <f>$C43*'Enrollment Projection'!$E$31</f>
        <v>0</v>
      </c>
      <c r="M43" s="221">
        <v>1505.6249301283312</v>
      </c>
      <c r="N43" s="224" t="str">
        <f>IF('Enrollment Projection'!$E$31="","Must Complete 'Enrollment Projection' Tab",L43*M43)</f>
        <v>Must Complete 'Enrollment Projection' Tab</v>
      </c>
      <c r="O43" s="223">
        <f>$C43*'Enrollment Projection'!$E$33</f>
        <v>0</v>
      </c>
      <c r="P43" s="221">
        <v>602.2499720513324</v>
      </c>
      <c r="Q43" s="224" t="str">
        <f>IF('Enrollment Projection'!$E$33="","Must Complete 'Enrollment Projection' Tab",O43*P43)</f>
        <v>Must Complete 'Enrollment Projection' Tab</v>
      </c>
      <c r="R43" s="224" t="str">
        <f>IF(OR('Enrollment Projection'!$E$30="",'Enrollment Projection'!$E$31="",'Enrollment Projection'!$E$33="",'Enrollment Projection'!$E$34=""),"Must Complete 'Enrollment Projection' Tab",IF('School Information'!$A$13="","Must Complete 'School Information' Tab",ROUND(E43+H43+K43+N43+Q43,0)))</f>
        <v>Must Complete 'Enrollment Projection' Tab</v>
      </c>
      <c r="S43" s="225">
        <v>11603.0</v>
      </c>
      <c r="T43" s="221">
        <v>11603.0</v>
      </c>
      <c r="U43" s="226" t="str">
        <f>IF(OR('School Information'!$A$10="",'School Information'!$B$10=""),"Must Complete 'School Information' Tab",IF('School Information'!$B$10="No",$T43*C43,IF(AND('School Information'!$B$10="Yes",'School Information'!$A$10=$B43),$S43*C43,$T43*C43)))</f>
        <v>Must Complete 'School Information' Tab</v>
      </c>
      <c r="V43" s="227">
        <v>224.0</v>
      </c>
      <c r="W43" s="227">
        <f>IF('Enrollment Projection'!$E$31&gt;0,$C43*V43,0)</f>
        <v>0</v>
      </c>
      <c r="X43" s="227">
        <v>4.0</v>
      </c>
      <c r="Y43" s="226" t="str">
        <f>IF('Enrollment Projection'!$E$32="","Must Complete 'Enrollment Projection' Tab",IF('Enrollment Projection'!$E$32="Yes",$C43*X43,0))</f>
        <v>Must Complete 'Enrollment Projection' Tab</v>
      </c>
      <c r="Z43" s="227">
        <v>10.0</v>
      </c>
      <c r="AA43" s="226" t="str">
        <f>IF('Enrollment Projection'!$E$34="","Must Complete 'Enrollment Projection' Tab",IF(AND('Enrollment Projection'!$E$34&gt;0,SUM('Enrollment Projection'!$B$17:$E$20)&gt;0),$C43*Z43,0))</f>
        <v>Must Complete 'Enrollment Projection' Tab</v>
      </c>
      <c r="AB43" s="227">
        <v>214.0</v>
      </c>
      <c r="AC43" s="226" t="str">
        <f>IF('Enrollment Projection'!$E$38="","Must Complete 'Enrollment Projection' Tab",IF('Enrollment Projection'!$E$38&gt;=0.4,$C43*AB43,0))</f>
        <v>Must Complete 'Enrollment Projection' Tab</v>
      </c>
      <c r="AD43" s="227">
        <v>61.0</v>
      </c>
      <c r="AE43" s="227">
        <f t="shared" si="3"/>
        <v>0</v>
      </c>
      <c r="AF43" s="223">
        <f>$C43*'Enrollment Projection'!$E$37</f>
        <v>0</v>
      </c>
      <c r="AG43" s="227">
        <v>126.0</v>
      </c>
      <c r="AH43" s="226" t="str">
        <f>IF('Enrollment Projection'!$E$37="","Must Complete 'Enrollment Projection' Tab",AF43*AG43)</f>
        <v>Must Complete 'Enrollment Projection' Tab</v>
      </c>
    </row>
    <row r="44" ht="25.5" customHeight="1">
      <c r="A44" s="279">
        <v>39.0</v>
      </c>
      <c r="B44" s="219" t="s">
        <v>277</v>
      </c>
      <c r="C44" s="220"/>
      <c r="D44" s="221">
        <v>2732.7837059744047</v>
      </c>
      <c r="E44" s="222">
        <f t="shared" si="2"/>
        <v>0</v>
      </c>
      <c r="F44" s="223">
        <f>$C44*'Enrollment Projection'!$E$30</f>
        <v>0</v>
      </c>
      <c r="G44" s="221">
        <v>363.50923583528464</v>
      </c>
      <c r="H44" s="224" t="str">
        <f>IF('Enrollment Projection'!$E$30="","Must Complete 'Enrollment Projection' Tab",F44*G44)</f>
        <v>Must Complete 'Enrollment Projection' Tab</v>
      </c>
      <c r="I44" s="223">
        <f>$C44*'Enrollment Projection'!$E$34</f>
        <v>0</v>
      </c>
      <c r="J44" s="221">
        <v>99.13888250053216</v>
      </c>
      <c r="K44" s="224" t="str">
        <f>IF('Enrollment Projection'!$E$34="","Must Complete 'Enrollment Projection' Tab",I44*J44)</f>
        <v>Must Complete 'Enrollment Projection' Tab</v>
      </c>
      <c r="L44" s="223">
        <f>$C44*'Enrollment Projection'!$E$31</f>
        <v>0</v>
      </c>
      <c r="M44" s="221">
        <v>2478.472062513304</v>
      </c>
      <c r="N44" s="224" t="str">
        <f>IF('Enrollment Projection'!$E$31="","Must Complete 'Enrollment Projection' Tab",L44*M44)</f>
        <v>Must Complete 'Enrollment Projection' Tab</v>
      </c>
      <c r="O44" s="223">
        <f>$C44*'Enrollment Projection'!$E$33</f>
        <v>0</v>
      </c>
      <c r="P44" s="221">
        <v>991.3888250053217</v>
      </c>
      <c r="Q44" s="224" t="str">
        <f>IF('Enrollment Projection'!$E$33="","Must Complete 'Enrollment Projection' Tab",O44*P44)</f>
        <v>Must Complete 'Enrollment Projection' Tab</v>
      </c>
      <c r="R44" s="224" t="str">
        <f>IF(OR('Enrollment Projection'!$E$30="",'Enrollment Projection'!$E$31="",'Enrollment Projection'!$E$33="",'Enrollment Projection'!$E$34=""),"Must Complete 'Enrollment Projection' Tab",IF('School Information'!$A$13="","Must Complete 'School Information' Tab",ROUND(E44+H44+K44+N44+Q44,0)))</f>
        <v>Must Complete 'Enrollment Projection' Tab</v>
      </c>
      <c r="S44" s="225">
        <v>8119.0</v>
      </c>
      <c r="T44" s="221">
        <v>8119.0</v>
      </c>
      <c r="U44" s="226" t="str">
        <f>IF(OR('School Information'!$A$10="",'School Information'!$B$10=""),"Must Complete 'School Information' Tab",IF('School Information'!$B$10="No",$T44*C44,IF(AND('School Information'!$B$10="Yes",'School Information'!$A$10=$B44),$S44*C44,$T44*C44)))</f>
        <v>Must Complete 'School Information' Tab</v>
      </c>
      <c r="V44" s="227">
        <v>220.0</v>
      </c>
      <c r="W44" s="227">
        <f>IF('Enrollment Projection'!$E$31&gt;0,$C44*V44,0)</f>
        <v>0</v>
      </c>
      <c r="X44" s="227">
        <v>9.0</v>
      </c>
      <c r="Y44" s="226" t="str">
        <f>IF('Enrollment Projection'!$E$32="","Must Complete 'Enrollment Projection' Tab",IF('Enrollment Projection'!$E$32="Yes",$C44*X44,0))</f>
        <v>Must Complete 'Enrollment Projection' Tab</v>
      </c>
      <c r="Z44" s="227">
        <v>93.0</v>
      </c>
      <c r="AA44" s="226" t="str">
        <f>IF('Enrollment Projection'!$E$34="","Must Complete 'Enrollment Projection' Tab",IF(AND('Enrollment Projection'!$E$34&gt;0,SUM('Enrollment Projection'!$B$17:$E$20)&gt;0),$C44*Z44,0))</f>
        <v>Must Complete 'Enrollment Projection' Tab</v>
      </c>
      <c r="AB44" s="227">
        <v>342.0</v>
      </c>
      <c r="AC44" s="226" t="str">
        <f>IF('Enrollment Projection'!$E$38="","Must Complete 'Enrollment Projection' Tab",IF('Enrollment Projection'!$E$38&gt;=0.4,$C44*AB44,0))</f>
        <v>Must Complete 'Enrollment Projection' Tab</v>
      </c>
      <c r="AD44" s="227">
        <v>51.0</v>
      </c>
      <c r="AE44" s="227">
        <f t="shared" si="3"/>
        <v>0</v>
      </c>
      <c r="AF44" s="223">
        <f>$C44*'Enrollment Projection'!$E$37</f>
        <v>0</v>
      </c>
      <c r="AG44" s="227">
        <v>126.0</v>
      </c>
      <c r="AH44" s="226" t="str">
        <f>IF('Enrollment Projection'!$E$37="","Must Complete 'Enrollment Projection' Tab",AF44*AG44)</f>
        <v>Must Complete 'Enrollment Projection' Tab</v>
      </c>
    </row>
    <row r="45" ht="25.5" customHeight="1">
      <c r="A45" s="280">
        <v>40.0</v>
      </c>
      <c r="B45" s="229" t="s">
        <v>278</v>
      </c>
      <c r="C45" s="230"/>
      <c r="D45" s="231">
        <v>4795.700766820624</v>
      </c>
      <c r="E45" s="232">
        <f t="shared" si="2"/>
        <v>0</v>
      </c>
      <c r="F45" s="233">
        <f>$C45*'Enrollment Projection'!$E$30</f>
        <v>0</v>
      </c>
      <c r="G45" s="231">
        <v>640.1459267878874</v>
      </c>
      <c r="H45" s="234" t="str">
        <f>IF('Enrollment Projection'!$E$30="","Must Complete 'Enrollment Projection' Tab",F45*G45)</f>
        <v>Must Complete 'Enrollment Projection' Tab</v>
      </c>
      <c r="I45" s="233">
        <f>$C45*'Enrollment Projection'!$E$34</f>
        <v>0</v>
      </c>
      <c r="J45" s="231">
        <v>174.5852527603329</v>
      </c>
      <c r="K45" s="234" t="str">
        <f>IF('Enrollment Projection'!$E$34="","Must Complete 'Enrollment Projection' Tab",I45*J45)</f>
        <v>Must Complete 'Enrollment Projection' Tab</v>
      </c>
      <c r="L45" s="233">
        <f>$C45*'Enrollment Projection'!$E$31</f>
        <v>0</v>
      </c>
      <c r="M45" s="231">
        <v>4364.631319008323</v>
      </c>
      <c r="N45" s="234" t="str">
        <f>IF('Enrollment Projection'!$E$31="","Must Complete 'Enrollment Projection' Tab",L45*M45)</f>
        <v>Must Complete 'Enrollment Projection' Tab</v>
      </c>
      <c r="O45" s="233">
        <f>$C45*'Enrollment Projection'!$E$33</f>
        <v>0</v>
      </c>
      <c r="P45" s="231">
        <v>1745.8525276033292</v>
      </c>
      <c r="Q45" s="234" t="str">
        <f>IF('Enrollment Projection'!$E$33="","Must Complete 'Enrollment Projection' Tab",O45*P45)</f>
        <v>Must Complete 'Enrollment Projection' Tab</v>
      </c>
      <c r="R45" s="234" t="str">
        <f>IF(OR('Enrollment Projection'!$E$30="",'Enrollment Projection'!$E$31="",'Enrollment Projection'!$E$33="",'Enrollment Projection'!$E$34=""),"Must Complete 'Enrollment Projection' Tab",IF('School Information'!$A$13="","Must Complete 'School Information' Tab",ROUND(E45+H45+K45+N45+Q45,0)))</f>
        <v>Must Complete 'Enrollment Projection' Tab</v>
      </c>
      <c r="S45" s="235">
        <v>4975.0</v>
      </c>
      <c r="T45" s="231">
        <v>5241.0</v>
      </c>
      <c r="U45" s="236" t="str">
        <f>IF(OR('School Information'!$A$10="",'School Information'!$B$10=""),"Must Complete 'School Information' Tab",IF('School Information'!$B$10="No",$T45*C45,IF(AND('School Information'!$B$10="Yes",'School Information'!$A$10=$B45),$S45*C45,$T45*C45)))</f>
        <v>Must Complete 'School Information' Tab</v>
      </c>
      <c r="V45" s="237">
        <v>213.0</v>
      </c>
      <c r="W45" s="237">
        <f>IF('Enrollment Projection'!$E$31&gt;0,$C45*V45,0)</f>
        <v>0</v>
      </c>
      <c r="X45" s="237">
        <v>5.0</v>
      </c>
      <c r="Y45" s="236" t="str">
        <f>IF('Enrollment Projection'!$E$32="","Must Complete 'Enrollment Projection' Tab",IF('Enrollment Projection'!$E$32="Yes",$C45*X45,0))</f>
        <v>Must Complete 'Enrollment Projection' Tab</v>
      </c>
      <c r="Z45" s="237">
        <v>1.0</v>
      </c>
      <c r="AA45" s="236" t="str">
        <f>IF('Enrollment Projection'!$E$34="","Must Complete 'Enrollment Projection' Tab",IF(AND('Enrollment Projection'!$E$34&gt;0,SUM('Enrollment Projection'!$B$17:$E$20)&gt;0),$C45*Z45,0))</f>
        <v>Must Complete 'Enrollment Projection' Tab</v>
      </c>
      <c r="AB45" s="237">
        <v>362.0</v>
      </c>
      <c r="AC45" s="236" t="str">
        <f>IF('Enrollment Projection'!$E$38="","Must Complete 'Enrollment Projection' Tab",IF('Enrollment Projection'!$E$38&gt;=0.4,$C45*AB45,0))</f>
        <v>Must Complete 'Enrollment Projection' Tab</v>
      </c>
      <c r="AD45" s="237">
        <v>59.0</v>
      </c>
      <c r="AE45" s="237">
        <f t="shared" si="3"/>
        <v>0</v>
      </c>
      <c r="AF45" s="233">
        <f>$C45*'Enrollment Projection'!$E$37</f>
        <v>0</v>
      </c>
      <c r="AG45" s="237">
        <v>126.0</v>
      </c>
      <c r="AH45" s="236" t="str">
        <f>IF('Enrollment Projection'!$E$37="","Must Complete 'Enrollment Projection' Tab",AF45*AG45)</f>
        <v>Must Complete 'Enrollment Projection' Tab</v>
      </c>
    </row>
    <row r="46" ht="25.5" customHeight="1">
      <c r="A46" s="278">
        <v>41.0</v>
      </c>
      <c r="B46" s="209" t="s">
        <v>279</v>
      </c>
      <c r="C46" s="210"/>
      <c r="D46" s="211">
        <v>2582.0926050266253</v>
      </c>
      <c r="E46" s="212">
        <f t="shared" si="2"/>
        <v>0</v>
      </c>
      <c r="F46" s="213">
        <f>$C46*'Enrollment Projection'!$E$30</f>
        <v>0</v>
      </c>
      <c r="G46" s="211">
        <v>335.1031108304084</v>
      </c>
      <c r="H46" s="214" t="str">
        <f>IF('Enrollment Projection'!$E$30="","Must Complete 'Enrollment Projection' Tab",F46*G46)</f>
        <v>Must Complete 'Enrollment Projection' Tab</v>
      </c>
      <c r="I46" s="213">
        <f>$C46*'Enrollment Projection'!$E$34</f>
        <v>0</v>
      </c>
      <c r="J46" s="211">
        <v>91.3917574992023</v>
      </c>
      <c r="K46" s="214" t="str">
        <f>IF('Enrollment Projection'!$E$34="","Must Complete 'Enrollment Projection' Tab",I46*J46)</f>
        <v>Must Complete 'Enrollment Projection' Tab</v>
      </c>
      <c r="L46" s="213">
        <f>$C46*'Enrollment Projection'!$E$31</f>
        <v>0</v>
      </c>
      <c r="M46" s="211">
        <v>2284.793937480058</v>
      </c>
      <c r="N46" s="214" t="str">
        <f>IF('Enrollment Projection'!$E$31="","Must Complete 'Enrollment Projection' Tab",L46*M46)</f>
        <v>Must Complete 'Enrollment Projection' Tab</v>
      </c>
      <c r="O46" s="213">
        <f>$C46*'Enrollment Projection'!$E$33</f>
        <v>0</v>
      </c>
      <c r="P46" s="211">
        <v>913.917574992023</v>
      </c>
      <c r="Q46" s="214" t="str">
        <f>IF('Enrollment Projection'!$E$33="","Must Complete 'Enrollment Projection' Tab",O46*P46)</f>
        <v>Must Complete 'Enrollment Projection' Tab</v>
      </c>
      <c r="R46" s="214" t="str">
        <f>IF(OR('Enrollment Projection'!$E$30="",'Enrollment Projection'!$E$31="",'Enrollment Projection'!$E$33="",'Enrollment Projection'!$E$34=""),"Must Complete 'Enrollment Projection' Tab",IF('School Information'!$A$13="","Must Complete 'School Information' Tab",ROUND(E46+H46+K46+N46+Q46,0)))</f>
        <v>Must Complete 'Enrollment Projection' Tab</v>
      </c>
      <c r="S46" s="215">
        <v>14885.0</v>
      </c>
      <c r="T46" s="211">
        <v>16733.0</v>
      </c>
      <c r="U46" s="216" t="str">
        <f>IF(OR('School Information'!$A$10="",'School Information'!$B$10=""),"Must Complete 'School Information' Tab",IF('School Information'!$B$10="No",$T46*C46,IF(AND('School Information'!$B$10="Yes",'School Information'!$A$10=$B46),$S46*C46,$T46*C46)))</f>
        <v>Must Complete 'School Information' Tab</v>
      </c>
      <c r="V46" s="217">
        <v>245.0</v>
      </c>
      <c r="W46" s="217">
        <f>IF('Enrollment Projection'!$E$31&gt;0,$C46*V46,0)</f>
        <v>0</v>
      </c>
      <c r="X46" s="217">
        <v>8.0</v>
      </c>
      <c r="Y46" s="216" t="str">
        <f>IF('Enrollment Projection'!$E$32="","Must Complete 'Enrollment Projection' Tab",IF('Enrollment Projection'!$E$32="Yes",$C46*X46,0))</f>
        <v>Must Complete 'Enrollment Projection' Tab</v>
      </c>
      <c r="Z46" s="217">
        <v>29.0</v>
      </c>
      <c r="AA46" s="216" t="str">
        <f>IF('Enrollment Projection'!$E$34="","Must Complete 'Enrollment Projection' Tab",IF(AND('Enrollment Projection'!$E$34&gt;0,SUM('Enrollment Projection'!$B$17:$E$20)&gt;0),$C46*Z46,0))</f>
        <v>Must Complete 'Enrollment Projection' Tab</v>
      </c>
      <c r="AB46" s="217">
        <v>610.0</v>
      </c>
      <c r="AC46" s="216" t="str">
        <f>IF('Enrollment Projection'!$E$38="","Must Complete 'Enrollment Projection' Tab",IF('Enrollment Projection'!$E$38&gt;=0.4,$C46*AB46,0))</f>
        <v>Must Complete 'Enrollment Projection' Tab</v>
      </c>
      <c r="AD46" s="217">
        <v>70.0</v>
      </c>
      <c r="AE46" s="217">
        <f t="shared" si="3"/>
        <v>0</v>
      </c>
      <c r="AF46" s="213">
        <f>$C46*'Enrollment Projection'!$E$37</f>
        <v>0</v>
      </c>
      <c r="AG46" s="217">
        <v>126.0</v>
      </c>
      <c r="AH46" s="216" t="str">
        <f>IF('Enrollment Projection'!$E$37="","Must Complete 'Enrollment Projection' Tab",AF46*AG46)</f>
        <v>Must Complete 'Enrollment Projection' Tab</v>
      </c>
    </row>
    <row r="47" ht="25.5" customHeight="1">
      <c r="A47" s="279">
        <v>42.0</v>
      </c>
      <c r="B47" s="219" t="s">
        <v>280</v>
      </c>
      <c r="C47" s="220"/>
      <c r="D47" s="221">
        <v>4384.949244068567</v>
      </c>
      <c r="E47" s="222">
        <f t="shared" si="2"/>
        <v>0</v>
      </c>
      <c r="F47" s="223">
        <f>$C47*'Enrollment Projection'!$E$30</f>
        <v>0</v>
      </c>
      <c r="G47" s="221">
        <v>599.05840772302</v>
      </c>
      <c r="H47" s="224" t="str">
        <f>IF('Enrollment Projection'!$E$30="","Must Complete 'Enrollment Projection' Tab",F47*G47)</f>
        <v>Must Complete 'Enrollment Projection' Tab</v>
      </c>
      <c r="I47" s="223">
        <f>$C47*'Enrollment Projection'!$E$34</f>
        <v>0</v>
      </c>
      <c r="J47" s="221">
        <v>163.37956574264177</v>
      </c>
      <c r="K47" s="224" t="str">
        <f>IF('Enrollment Projection'!$E$34="","Must Complete 'Enrollment Projection' Tab",I47*J47)</f>
        <v>Must Complete 'Enrollment Projection' Tab</v>
      </c>
      <c r="L47" s="223">
        <f>$C47*'Enrollment Projection'!$E$31</f>
        <v>0</v>
      </c>
      <c r="M47" s="221">
        <v>4084.4891435660456</v>
      </c>
      <c r="N47" s="224" t="str">
        <f>IF('Enrollment Projection'!$E$31="","Must Complete 'Enrollment Projection' Tab",L47*M47)</f>
        <v>Must Complete 'Enrollment Projection' Tab</v>
      </c>
      <c r="O47" s="223">
        <f>$C47*'Enrollment Projection'!$E$33</f>
        <v>0</v>
      </c>
      <c r="P47" s="221">
        <v>1633.7956574264176</v>
      </c>
      <c r="Q47" s="224" t="str">
        <f>IF('Enrollment Projection'!$E$33="","Must Complete 'Enrollment Projection' Tab",O47*P47)</f>
        <v>Must Complete 'Enrollment Projection' Tab</v>
      </c>
      <c r="R47" s="224" t="str">
        <f>IF(OR('Enrollment Projection'!$E$30="",'Enrollment Projection'!$E$31="",'Enrollment Projection'!$E$33="",'Enrollment Projection'!$E$34=""),"Must Complete 'Enrollment Projection' Tab",IF('School Information'!$A$13="","Must Complete 'School Information' Tab",ROUND(E47+H47+K47+N47+Q47,0)))</f>
        <v>Must Complete 'Enrollment Projection' Tab</v>
      </c>
      <c r="S47" s="225">
        <v>4527.0</v>
      </c>
      <c r="T47" s="221">
        <v>5969.0</v>
      </c>
      <c r="U47" s="226" t="str">
        <f>IF(OR('School Information'!$A$10="",'School Information'!$B$10=""),"Must Complete 'School Information' Tab",IF('School Information'!$B$10="No",$T47*C47,IF(AND('School Information'!$B$10="Yes",'School Information'!$A$10=$B47),$S47*C47,$T47*C47)))</f>
        <v>Must Complete 'School Information' Tab</v>
      </c>
      <c r="V47" s="227">
        <v>229.0</v>
      </c>
      <c r="W47" s="227">
        <f>IF('Enrollment Projection'!$E$31&gt;0,$C47*V47,0)</f>
        <v>0</v>
      </c>
      <c r="X47" s="227">
        <v>14.0</v>
      </c>
      <c r="Y47" s="226" t="str">
        <f>IF('Enrollment Projection'!$E$32="","Must Complete 'Enrollment Projection' Tab",IF('Enrollment Projection'!$E$32="Yes",$C47*X47,0))</f>
        <v>Must Complete 'Enrollment Projection' Tab</v>
      </c>
      <c r="Z47" s="227">
        <v>20.0</v>
      </c>
      <c r="AA47" s="226" t="str">
        <f>IF('Enrollment Projection'!$E$34="","Must Complete 'Enrollment Projection' Tab",IF(AND('Enrollment Projection'!$E$34&gt;0,SUM('Enrollment Projection'!$B$17:$E$20)&gt;0),$C47*Z47,0))</f>
        <v>Must Complete 'Enrollment Projection' Tab</v>
      </c>
      <c r="AB47" s="227">
        <v>655.0</v>
      </c>
      <c r="AC47" s="226" t="str">
        <f>IF('Enrollment Projection'!$E$38="","Must Complete 'Enrollment Projection' Tab",IF('Enrollment Projection'!$E$38&gt;=0.4,$C47*AB47,0))</f>
        <v>Must Complete 'Enrollment Projection' Tab</v>
      </c>
      <c r="AD47" s="227">
        <v>62.0</v>
      </c>
      <c r="AE47" s="227">
        <f t="shared" si="3"/>
        <v>0</v>
      </c>
      <c r="AF47" s="223">
        <f>$C47*'Enrollment Projection'!$E$37</f>
        <v>0</v>
      </c>
      <c r="AG47" s="227">
        <v>126.0</v>
      </c>
      <c r="AH47" s="226" t="str">
        <f>IF('Enrollment Projection'!$E$37="","Must Complete 'Enrollment Projection' Tab",AF47*AG47)</f>
        <v>Must Complete 'Enrollment Projection' Tab</v>
      </c>
    </row>
    <row r="48" ht="25.5" customHeight="1">
      <c r="A48" s="279">
        <v>43.0</v>
      </c>
      <c r="B48" s="219" t="s">
        <v>281</v>
      </c>
      <c r="C48" s="220"/>
      <c r="D48" s="221">
        <v>4712.7659599435265</v>
      </c>
      <c r="E48" s="222">
        <f t="shared" si="2"/>
        <v>0</v>
      </c>
      <c r="F48" s="223">
        <f>$C48*'Enrollment Projection'!$E$30</f>
        <v>0</v>
      </c>
      <c r="G48" s="221">
        <v>636.5654774144888</v>
      </c>
      <c r="H48" s="224" t="str">
        <f>IF('Enrollment Projection'!$E$30="","Must Complete 'Enrollment Projection' Tab",F48*G48)</f>
        <v>Must Complete 'Enrollment Projection' Tab</v>
      </c>
      <c r="I48" s="223">
        <f>$C48*'Enrollment Projection'!$E$34</f>
        <v>0</v>
      </c>
      <c r="J48" s="221">
        <v>173.60876656758785</v>
      </c>
      <c r="K48" s="224" t="str">
        <f>IF('Enrollment Projection'!$E$34="","Must Complete 'Enrollment Projection' Tab",I48*J48)</f>
        <v>Must Complete 'Enrollment Projection' Tab</v>
      </c>
      <c r="L48" s="223">
        <f>$C48*'Enrollment Projection'!$E$31</f>
        <v>0</v>
      </c>
      <c r="M48" s="221">
        <v>4340.219164189696</v>
      </c>
      <c r="N48" s="224" t="str">
        <f>IF('Enrollment Projection'!$E$31="","Must Complete 'Enrollment Projection' Tab",L48*M48)</f>
        <v>Must Complete 'Enrollment Projection' Tab</v>
      </c>
      <c r="O48" s="223">
        <f>$C48*'Enrollment Projection'!$E$33</f>
        <v>0</v>
      </c>
      <c r="P48" s="221">
        <v>1736.0876656758787</v>
      </c>
      <c r="Q48" s="224" t="str">
        <f>IF('Enrollment Projection'!$E$33="","Must Complete 'Enrollment Projection' Tab",O48*P48)</f>
        <v>Must Complete 'Enrollment Projection' Tab</v>
      </c>
      <c r="R48" s="224" t="str">
        <f>IF(OR('Enrollment Projection'!$E$30="",'Enrollment Projection'!$E$31="",'Enrollment Projection'!$E$33="",'Enrollment Projection'!$E$34=""),"Must Complete 'Enrollment Projection' Tab",IF('School Information'!$A$13="","Must Complete 'School Information' Tab",ROUND(E48+H48+K48+N48+Q48,0)))</f>
        <v>Must Complete 'Enrollment Projection' Tab</v>
      </c>
      <c r="S48" s="225">
        <v>4834.0</v>
      </c>
      <c r="T48" s="221">
        <v>5632.0</v>
      </c>
      <c r="U48" s="226" t="str">
        <f>IF(OR('School Information'!$A$10="",'School Information'!$B$10=""),"Must Complete 'School Information' Tab",IF('School Information'!$B$10="No",$T48*C48,IF(AND('School Information'!$B$10="Yes",'School Information'!$A$10=$B48),$S48*C48,$T48*C48)))</f>
        <v>Must Complete 'School Information' Tab</v>
      </c>
      <c r="V48" s="227">
        <v>227.0</v>
      </c>
      <c r="W48" s="227">
        <f>IF('Enrollment Projection'!$E$31&gt;0,$C48*V48,0)</f>
        <v>0</v>
      </c>
      <c r="X48" s="227">
        <v>5.0</v>
      </c>
      <c r="Y48" s="226" t="str">
        <f>IF('Enrollment Projection'!$E$32="","Must Complete 'Enrollment Projection' Tab",IF('Enrollment Projection'!$E$32="Yes",$C48*X48,0))</f>
        <v>Must Complete 'Enrollment Projection' Tab</v>
      </c>
      <c r="Z48" s="227">
        <v>28.0</v>
      </c>
      <c r="AA48" s="226" t="str">
        <f>IF('Enrollment Projection'!$E$34="","Must Complete 'Enrollment Projection' Tab",IF(AND('Enrollment Projection'!$E$34&gt;0,SUM('Enrollment Projection'!$B$17:$E$20)&gt;0),$C48*Z48,0))</f>
        <v>Must Complete 'Enrollment Projection' Tab</v>
      </c>
      <c r="AB48" s="227">
        <v>321.0</v>
      </c>
      <c r="AC48" s="226" t="str">
        <f>IF('Enrollment Projection'!$E$38="","Must Complete 'Enrollment Projection' Tab",IF('Enrollment Projection'!$E$38&gt;=0.4,$C48*AB48,0))</f>
        <v>Must Complete 'Enrollment Projection' Tab</v>
      </c>
      <c r="AD48" s="227">
        <v>69.0</v>
      </c>
      <c r="AE48" s="227">
        <f t="shared" si="3"/>
        <v>0</v>
      </c>
      <c r="AF48" s="223">
        <f>$C48*'Enrollment Projection'!$E$37</f>
        <v>0</v>
      </c>
      <c r="AG48" s="227">
        <v>126.0</v>
      </c>
      <c r="AH48" s="226" t="str">
        <f>IF('Enrollment Projection'!$E$37="","Must Complete 'Enrollment Projection' Tab",AF48*AG48)</f>
        <v>Must Complete 'Enrollment Projection' Tab</v>
      </c>
    </row>
    <row r="49" ht="25.5" customHeight="1">
      <c r="A49" s="279">
        <v>44.0</v>
      </c>
      <c r="B49" s="219" t="s">
        <v>282</v>
      </c>
      <c r="C49" s="220"/>
      <c r="D49" s="221">
        <v>4866.580966123404</v>
      </c>
      <c r="E49" s="222">
        <f t="shared" si="2"/>
        <v>0</v>
      </c>
      <c r="F49" s="223">
        <f>$C49*'Enrollment Projection'!$E$30</f>
        <v>0</v>
      </c>
      <c r="G49" s="221">
        <v>654.4437752761112</v>
      </c>
      <c r="H49" s="224" t="str">
        <f>IF('Enrollment Projection'!$E$30="","Must Complete 'Enrollment Projection' Tab",F49*G49)</f>
        <v>Must Complete 'Enrollment Projection' Tab</v>
      </c>
      <c r="I49" s="223">
        <f>$C49*'Enrollment Projection'!$E$34</f>
        <v>0</v>
      </c>
      <c r="J49" s="221">
        <v>178.48466598439393</v>
      </c>
      <c r="K49" s="224" t="str">
        <f>IF('Enrollment Projection'!$E$34="","Must Complete 'Enrollment Projection' Tab",I49*J49)</f>
        <v>Must Complete 'Enrollment Projection' Tab</v>
      </c>
      <c r="L49" s="223">
        <f>$C49*'Enrollment Projection'!$E$31</f>
        <v>0</v>
      </c>
      <c r="M49" s="221">
        <v>4462.1166496098485</v>
      </c>
      <c r="N49" s="224" t="str">
        <f>IF('Enrollment Projection'!$E$31="","Must Complete 'Enrollment Projection' Tab",L49*M49)</f>
        <v>Must Complete 'Enrollment Projection' Tab</v>
      </c>
      <c r="O49" s="223">
        <f>$C49*'Enrollment Projection'!$E$33</f>
        <v>0</v>
      </c>
      <c r="P49" s="221">
        <v>1784.8466598439397</v>
      </c>
      <c r="Q49" s="224" t="str">
        <f>IF('Enrollment Projection'!$E$33="","Must Complete 'Enrollment Projection' Tab",O49*P49)</f>
        <v>Must Complete 'Enrollment Projection' Tab</v>
      </c>
      <c r="R49" s="224" t="str">
        <f>IF(OR('Enrollment Projection'!$E$30="",'Enrollment Projection'!$E$31="",'Enrollment Projection'!$E$33="",'Enrollment Projection'!$E$34=""),"Must Complete 'Enrollment Projection' Tab",IF('School Information'!$A$13="","Must Complete 'School Information' Tab",ROUND(E49+H49+K49+N49+Q49,0)))</f>
        <v>Must Complete 'Enrollment Projection' Tab</v>
      </c>
      <c r="S49" s="225">
        <v>4550.0</v>
      </c>
      <c r="T49" s="221">
        <v>4550.0</v>
      </c>
      <c r="U49" s="226" t="str">
        <f>IF(OR('School Information'!$A$10="",'School Information'!$B$10=""),"Must Complete 'School Information' Tab",IF('School Information'!$B$10="No",$T49*C49,IF(AND('School Information'!$B$10="Yes",'School Information'!$A$10=$B49),$S49*C49,$T49*C49)))</f>
        <v>Must Complete 'School Information' Tab</v>
      </c>
      <c r="V49" s="227">
        <v>206.0</v>
      </c>
      <c r="W49" s="227">
        <f>IF('Enrollment Projection'!$E$31&gt;0,$C49*V49,0)</f>
        <v>0</v>
      </c>
      <c r="X49" s="227">
        <v>9.0</v>
      </c>
      <c r="Y49" s="226" t="str">
        <f>IF('Enrollment Projection'!$E$32="","Must Complete 'Enrollment Projection' Tab",IF('Enrollment Projection'!$E$32="Yes",$C49*X49,0))</f>
        <v>Must Complete 'Enrollment Projection' Tab</v>
      </c>
      <c r="Z49" s="227">
        <v>14.0</v>
      </c>
      <c r="AA49" s="226" t="str">
        <f>IF('Enrollment Projection'!$E$34="","Must Complete 'Enrollment Projection' Tab",IF(AND('Enrollment Projection'!$E$34&gt;0,SUM('Enrollment Projection'!$B$17:$E$20)&gt;0),$C49*Z49,0))</f>
        <v>Must Complete 'Enrollment Projection' Tab</v>
      </c>
      <c r="AB49" s="227">
        <v>385.0</v>
      </c>
      <c r="AC49" s="226" t="str">
        <f>IF('Enrollment Projection'!$E$38="","Must Complete 'Enrollment Projection' Tab",IF('Enrollment Projection'!$E$38&gt;=0.4,$C49*AB49,0))</f>
        <v>Must Complete 'Enrollment Projection' Tab</v>
      </c>
      <c r="AD49" s="227">
        <v>64.0</v>
      </c>
      <c r="AE49" s="227">
        <f t="shared" si="3"/>
        <v>0</v>
      </c>
      <c r="AF49" s="223">
        <f>$C49*'Enrollment Projection'!$E$37</f>
        <v>0</v>
      </c>
      <c r="AG49" s="227">
        <v>126.0</v>
      </c>
      <c r="AH49" s="226" t="str">
        <f>IF('Enrollment Projection'!$E$37="","Must Complete 'Enrollment Projection' Tab",AF49*AG49)</f>
        <v>Must Complete 'Enrollment Projection' Tab</v>
      </c>
    </row>
    <row r="50" ht="25.5" customHeight="1">
      <c r="A50" s="280">
        <v>45.0</v>
      </c>
      <c r="B50" s="229" t="s">
        <v>283</v>
      </c>
      <c r="C50" s="230"/>
      <c r="D50" s="231">
        <v>2394.420884052818</v>
      </c>
      <c r="E50" s="232">
        <f t="shared" si="2"/>
        <v>0</v>
      </c>
      <c r="F50" s="233">
        <f>$C50*'Enrollment Projection'!$E$30</f>
        <v>0</v>
      </c>
      <c r="G50" s="231">
        <v>269.0401413256691</v>
      </c>
      <c r="H50" s="234" t="str">
        <f>IF('Enrollment Projection'!$E$30="","Must Complete 'Enrollment Projection' Tab",F50*G50)</f>
        <v>Must Complete 'Enrollment Projection' Tab</v>
      </c>
      <c r="I50" s="233">
        <f>$C50*'Enrollment Projection'!$E$34</f>
        <v>0</v>
      </c>
      <c r="J50" s="231">
        <v>73.37458399790975</v>
      </c>
      <c r="K50" s="234" t="str">
        <f>IF('Enrollment Projection'!$E$34="","Must Complete 'Enrollment Projection' Tab",I50*J50)</f>
        <v>Must Complete 'Enrollment Projection' Tab</v>
      </c>
      <c r="L50" s="233">
        <f>$C50*'Enrollment Projection'!$E$31</f>
        <v>0</v>
      </c>
      <c r="M50" s="231">
        <v>1834.3645999477437</v>
      </c>
      <c r="N50" s="234" t="str">
        <f>IF('Enrollment Projection'!$E$31="","Must Complete 'Enrollment Projection' Tab",L50*M50)</f>
        <v>Must Complete 'Enrollment Projection' Tab</v>
      </c>
      <c r="O50" s="233">
        <f>$C50*'Enrollment Projection'!$E$33</f>
        <v>0</v>
      </c>
      <c r="P50" s="231">
        <v>733.7458399790974</v>
      </c>
      <c r="Q50" s="234" t="str">
        <f>IF('Enrollment Projection'!$E$33="","Must Complete 'Enrollment Projection' Tab",O50*P50)</f>
        <v>Must Complete 'Enrollment Projection' Tab</v>
      </c>
      <c r="R50" s="234" t="str">
        <f>IF(OR('Enrollment Projection'!$E$30="",'Enrollment Projection'!$E$31="",'Enrollment Projection'!$E$33="",'Enrollment Projection'!$E$34=""),"Must Complete 'Enrollment Projection' Tab",IF('School Information'!$A$13="","Must Complete 'School Information' Tab",ROUND(E50+H50+K50+N50+Q50,0)))</f>
        <v>Must Complete 'Enrollment Projection' Tab</v>
      </c>
      <c r="S50" s="235">
        <v>13158.0</v>
      </c>
      <c r="T50" s="231">
        <v>14847.0</v>
      </c>
      <c r="U50" s="236" t="str">
        <f>IF(OR('School Information'!$A$10="",'School Information'!$B$10=""),"Must Complete 'School Information' Tab",IF('School Information'!$B$10="No",$T50*C50,IF(AND('School Information'!$B$10="Yes",'School Information'!$A$10=$B50),$S50*C50,$T50*C50)))</f>
        <v>Must Complete 'School Information' Tab</v>
      </c>
      <c r="V50" s="237">
        <v>201.0</v>
      </c>
      <c r="W50" s="237">
        <f>IF('Enrollment Projection'!$E$31&gt;0,$C50*V50,0)</f>
        <v>0</v>
      </c>
      <c r="X50" s="237">
        <v>6.0</v>
      </c>
      <c r="Y50" s="236" t="str">
        <f>IF('Enrollment Projection'!$E$32="","Must Complete 'Enrollment Projection' Tab",IF('Enrollment Projection'!$E$32="Yes",$C50*X50,0))</f>
        <v>Must Complete 'Enrollment Projection' Tab</v>
      </c>
      <c r="Z50" s="237">
        <v>2.0</v>
      </c>
      <c r="AA50" s="236" t="str">
        <f>IF('Enrollment Projection'!$E$34="","Must Complete 'Enrollment Projection' Tab",IF(AND('Enrollment Projection'!$E$34&gt;0,SUM('Enrollment Projection'!$B$17:$E$20)&gt;0),$C50*Z50,0))</f>
        <v>Must Complete 'Enrollment Projection' Tab</v>
      </c>
      <c r="AB50" s="237">
        <v>175.0</v>
      </c>
      <c r="AC50" s="236" t="str">
        <f>IF('Enrollment Projection'!$E$38="","Must Complete 'Enrollment Projection' Tab",IF('Enrollment Projection'!$E$38&gt;=0.4,$C50*AB50,0))</f>
        <v>Must Complete 'Enrollment Projection' Tab</v>
      </c>
      <c r="AD50" s="237">
        <v>51.0</v>
      </c>
      <c r="AE50" s="237">
        <f t="shared" si="3"/>
        <v>0</v>
      </c>
      <c r="AF50" s="233">
        <f>$C50*'Enrollment Projection'!$E$37</f>
        <v>0</v>
      </c>
      <c r="AG50" s="237">
        <v>126.0</v>
      </c>
      <c r="AH50" s="236" t="str">
        <f>IF('Enrollment Projection'!$E$37="","Must Complete 'Enrollment Projection' Tab",AF50*AG50)</f>
        <v>Must Complete 'Enrollment Projection' Tab</v>
      </c>
    </row>
    <row r="51" ht="25.5" customHeight="1">
      <c r="A51" s="278">
        <v>46.0</v>
      </c>
      <c r="B51" s="209" t="s">
        <v>284</v>
      </c>
      <c r="C51" s="210"/>
      <c r="D51" s="211">
        <v>5895.873042045989</v>
      </c>
      <c r="E51" s="212">
        <f t="shared" si="2"/>
        <v>0</v>
      </c>
      <c r="F51" s="213">
        <f>$C51*'Enrollment Projection'!$E$30</f>
        <v>0</v>
      </c>
      <c r="G51" s="211">
        <v>731.3099366658478</v>
      </c>
      <c r="H51" s="214" t="str">
        <f>IF('Enrollment Projection'!$E$30="","Must Complete 'Enrollment Projection' Tab",F51*G51)</f>
        <v>Must Complete 'Enrollment Projection' Tab</v>
      </c>
      <c r="I51" s="213">
        <f>$C51*'Enrollment Projection'!$E$34</f>
        <v>0</v>
      </c>
      <c r="J51" s="211">
        <v>199.4481645452312</v>
      </c>
      <c r="K51" s="214" t="str">
        <f>IF('Enrollment Projection'!$E$34="","Must Complete 'Enrollment Projection' Tab",I51*J51)</f>
        <v>Must Complete 'Enrollment Projection' Tab</v>
      </c>
      <c r="L51" s="213">
        <f>$C51*'Enrollment Projection'!$E$31</f>
        <v>0</v>
      </c>
      <c r="M51" s="211">
        <v>4986.204113630781</v>
      </c>
      <c r="N51" s="214" t="str">
        <f>IF('Enrollment Projection'!$E$31="","Must Complete 'Enrollment Projection' Tab",L51*M51)</f>
        <v>Must Complete 'Enrollment Projection' Tab</v>
      </c>
      <c r="O51" s="213">
        <f>$C51*'Enrollment Projection'!$E$33</f>
        <v>0</v>
      </c>
      <c r="P51" s="211">
        <v>1994.4816454523123</v>
      </c>
      <c r="Q51" s="214" t="str">
        <f>IF('Enrollment Projection'!$E$33="","Must Complete 'Enrollment Projection' Tab",O51*P51)</f>
        <v>Must Complete 'Enrollment Projection' Tab</v>
      </c>
      <c r="R51" s="214" t="str">
        <f>IF(OR('Enrollment Projection'!$E$30="",'Enrollment Projection'!$E$31="",'Enrollment Projection'!$E$33="",'Enrollment Projection'!$E$34=""),"Must Complete 'Enrollment Projection' Tab",IF('School Information'!$A$13="","Must Complete 'School Information' Tab",ROUND(E51+H51+K51+N51+Q51,0)))</f>
        <v>Must Complete 'Enrollment Projection' Tab</v>
      </c>
      <c r="S51" s="215">
        <v>2217.0</v>
      </c>
      <c r="T51" s="211">
        <v>3751.0</v>
      </c>
      <c r="U51" s="216" t="str">
        <f>IF(OR('School Information'!$A$10="",'School Information'!$B$10=""),"Must Complete 'School Information' Tab",IF('School Information'!$B$10="No",$T51*C51,IF(AND('School Information'!$B$10="Yes",'School Information'!$A$10=$B51),$S51*C51,$T51*C51)))</f>
        <v>Must Complete 'School Information' Tab</v>
      </c>
      <c r="V51" s="217">
        <v>255.0</v>
      </c>
      <c r="W51" s="217">
        <f>IF('Enrollment Projection'!$E$31&gt;0,$C51*V51,0)</f>
        <v>0</v>
      </c>
      <c r="X51" s="217">
        <v>13.0</v>
      </c>
      <c r="Y51" s="216" t="str">
        <f>IF('Enrollment Projection'!$E$32="","Must Complete 'Enrollment Projection' Tab",IF('Enrollment Projection'!$E$32="Yes",$C51*X51,0))</f>
        <v>Must Complete 'Enrollment Projection' Tab</v>
      </c>
      <c r="Z51" s="217">
        <v>38.0</v>
      </c>
      <c r="AA51" s="216" t="str">
        <f>IF('Enrollment Projection'!$E$34="","Must Complete 'Enrollment Projection' Tab",IF(AND('Enrollment Projection'!$E$34&gt;0,SUM('Enrollment Projection'!$B$17:$E$20)&gt;0),$C51*Z51,0))</f>
        <v>Must Complete 'Enrollment Projection' Tab</v>
      </c>
      <c r="AB51" s="217">
        <v>811.0</v>
      </c>
      <c r="AC51" s="216" t="str">
        <f>IF('Enrollment Projection'!$E$38="","Must Complete 'Enrollment Projection' Tab",IF('Enrollment Projection'!$E$38&gt;=0.4,$C51*AB51,0))</f>
        <v>Must Complete 'Enrollment Projection' Tab</v>
      </c>
      <c r="AD51" s="217">
        <v>84.0</v>
      </c>
      <c r="AE51" s="217">
        <f t="shared" si="3"/>
        <v>0</v>
      </c>
      <c r="AF51" s="213">
        <f>$C51*'Enrollment Projection'!$E$37</f>
        <v>0</v>
      </c>
      <c r="AG51" s="217">
        <v>126.0</v>
      </c>
      <c r="AH51" s="216" t="str">
        <f>IF('Enrollment Projection'!$E$37="","Must Complete 'Enrollment Projection' Tab",AF51*AG51)</f>
        <v>Must Complete 'Enrollment Projection' Tab</v>
      </c>
    </row>
    <row r="52" ht="25.5" customHeight="1">
      <c r="A52" s="279">
        <v>47.0</v>
      </c>
      <c r="B52" s="219" t="s">
        <v>285</v>
      </c>
      <c r="C52" s="220"/>
      <c r="D52" s="221">
        <v>2525.945915348927</v>
      </c>
      <c r="E52" s="222">
        <f t="shared" si="2"/>
        <v>0</v>
      </c>
      <c r="F52" s="223">
        <f>$C52*'Enrollment Projection'!$E$30</f>
        <v>0</v>
      </c>
      <c r="G52" s="221">
        <v>260.98893858606624</v>
      </c>
      <c r="H52" s="224" t="str">
        <f>IF('Enrollment Projection'!$E$30="","Must Complete 'Enrollment Projection' Tab",F52*G52)</f>
        <v>Must Complete 'Enrollment Projection' Tab</v>
      </c>
      <c r="I52" s="223">
        <f>$C52*'Enrollment Projection'!$E$34</f>
        <v>0</v>
      </c>
      <c r="J52" s="221">
        <v>71.17880143256352</v>
      </c>
      <c r="K52" s="224" t="str">
        <f>IF('Enrollment Projection'!$E$34="","Must Complete 'Enrollment Projection' Tab",I52*J52)</f>
        <v>Must Complete 'Enrollment Projection' Tab</v>
      </c>
      <c r="L52" s="223">
        <f>$C52*'Enrollment Projection'!$E$31</f>
        <v>0</v>
      </c>
      <c r="M52" s="221">
        <v>1779.470035814088</v>
      </c>
      <c r="N52" s="224" t="str">
        <f>IF('Enrollment Projection'!$E$31="","Must Complete 'Enrollment Projection' Tab",L52*M52)</f>
        <v>Must Complete 'Enrollment Projection' Tab</v>
      </c>
      <c r="O52" s="223">
        <f>$C52*'Enrollment Projection'!$E$33</f>
        <v>0</v>
      </c>
      <c r="P52" s="221">
        <v>711.7880143256351</v>
      </c>
      <c r="Q52" s="224" t="str">
        <f>IF('Enrollment Projection'!$E$33="","Must Complete 'Enrollment Projection' Tab",O52*P52)</f>
        <v>Must Complete 'Enrollment Projection' Tab</v>
      </c>
      <c r="R52" s="224" t="str">
        <f>IF(OR('Enrollment Projection'!$E$30="",'Enrollment Projection'!$E$31="",'Enrollment Projection'!$E$33="",'Enrollment Projection'!$E$34=""),"Must Complete 'Enrollment Projection' Tab",IF('School Information'!$A$13="","Must Complete 'School Information' Tab",ROUND(E52+H52+K52+N52+Q52,0)))</f>
        <v>Must Complete 'Enrollment Projection' Tab</v>
      </c>
      <c r="S52" s="225">
        <v>13769.0</v>
      </c>
      <c r="T52" s="221">
        <v>15117.0</v>
      </c>
      <c r="U52" s="226" t="str">
        <f>IF(OR('School Information'!$A$10="",'School Information'!$B$10=""),"Must Complete 'School Information' Tab",IF('School Information'!$B$10="No",$T52*C52,IF(AND('School Information'!$B$10="Yes",'School Information'!$A$10=$B52),$S52*C52,$T52*C52)))</f>
        <v>Must Complete 'School Information' Tab</v>
      </c>
      <c r="V52" s="227">
        <v>219.0</v>
      </c>
      <c r="W52" s="227">
        <f>IF('Enrollment Projection'!$E$31&gt;0,$C52*V52,0)</f>
        <v>0</v>
      </c>
      <c r="X52" s="227">
        <v>9.0</v>
      </c>
      <c r="Y52" s="226" t="str">
        <f>IF('Enrollment Projection'!$E$32="","Must Complete 'Enrollment Projection' Tab",IF('Enrollment Projection'!$E$32="Yes",$C52*X52,0))</f>
        <v>Must Complete 'Enrollment Projection' Tab</v>
      </c>
      <c r="Z52" s="227">
        <v>24.0</v>
      </c>
      <c r="AA52" s="226" t="str">
        <f>IF('Enrollment Projection'!$E$34="","Must Complete 'Enrollment Projection' Tab",IF(AND('Enrollment Projection'!$E$34&gt;0,SUM('Enrollment Projection'!$B$17:$E$20)&gt;0),$C52*Z52,0))</f>
        <v>Must Complete 'Enrollment Projection' Tab</v>
      </c>
      <c r="AB52" s="227">
        <v>283.0</v>
      </c>
      <c r="AC52" s="226" t="str">
        <f>IF('Enrollment Projection'!$E$38="","Must Complete 'Enrollment Projection' Tab",IF('Enrollment Projection'!$E$38&gt;=0.4,$C52*AB52,0))</f>
        <v>Must Complete 'Enrollment Projection' Tab</v>
      </c>
      <c r="AD52" s="227">
        <v>53.0</v>
      </c>
      <c r="AE52" s="227">
        <f t="shared" si="3"/>
        <v>0</v>
      </c>
      <c r="AF52" s="223">
        <f>$C52*'Enrollment Projection'!$E$37</f>
        <v>0</v>
      </c>
      <c r="AG52" s="227">
        <v>126.0</v>
      </c>
      <c r="AH52" s="226" t="str">
        <f>IF('Enrollment Projection'!$E$37="","Must Complete 'Enrollment Projection' Tab",AF52*AG52)</f>
        <v>Must Complete 'Enrollment Projection' Tab</v>
      </c>
    </row>
    <row r="53" ht="25.5" customHeight="1">
      <c r="A53" s="279">
        <v>48.0</v>
      </c>
      <c r="B53" s="219" t="s">
        <v>286</v>
      </c>
      <c r="C53" s="220"/>
      <c r="D53" s="221">
        <v>3872.9902068417914</v>
      </c>
      <c r="E53" s="222">
        <f t="shared" si="2"/>
        <v>0</v>
      </c>
      <c r="F53" s="223">
        <f>$C53*'Enrollment Projection'!$E$30</f>
        <v>0</v>
      </c>
      <c r="G53" s="221">
        <v>502.9735922941848</v>
      </c>
      <c r="H53" s="224" t="str">
        <f>IF('Enrollment Projection'!$E$30="","Must Complete 'Enrollment Projection' Tab",F53*G53)</f>
        <v>Must Complete 'Enrollment Projection' Tab</v>
      </c>
      <c r="I53" s="223">
        <f>$C53*'Enrollment Projection'!$E$34</f>
        <v>0</v>
      </c>
      <c r="J53" s="221">
        <v>137.17461608023223</v>
      </c>
      <c r="K53" s="224" t="str">
        <f>IF('Enrollment Projection'!$E$34="","Must Complete 'Enrollment Projection' Tab",I53*J53)</f>
        <v>Must Complete 'Enrollment Projection' Tab</v>
      </c>
      <c r="L53" s="223">
        <f>$C53*'Enrollment Projection'!$E$31</f>
        <v>0</v>
      </c>
      <c r="M53" s="221">
        <v>3429.365402005805</v>
      </c>
      <c r="N53" s="224" t="str">
        <f>IF('Enrollment Projection'!$E$31="","Must Complete 'Enrollment Projection' Tab",L53*M53)</f>
        <v>Must Complete 'Enrollment Projection' Tab</v>
      </c>
      <c r="O53" s="223">
        <f>$C53*'Enrollment Projection'!$E$33</f>
        <v>0</v>
      </c>
      <c r="P53" s="221">
        <v>1371.7461608023218</v>
      </c>
      <c r="Q53" s="224" t="str">
        <f>IF('Enrollment Projection'!$E$33="","Must Complete 'Enrollment Projection' Tab",O53*P53)</f>
        <v>Must Complete 'Enrollment Projection' Tab</v>
      </c>
      <c r="R53" s="224" t="str">
        <f>IF(OR('Enrollment Projection'!$E$30="",'Enrollment Projection'!$E$31="",'Enrollment Projection'!$E$33="",'Enrollment Projection'!$E$34=""),"Must Complete 'Enrollment Projection' Tab",IF('School Information'!$A$13="","Must Complete 'School Information' Tab",ROUND(E53+H53+K53+N53+Q53,0)))</f>
        <v>Must Complete 'Enrollment Projection' Tab</v>
      </c>
      <c r="S53" s="225">
        <v>9784.0</v>
      </c>
      <c r="T53" s="221">
        <v>12572.0</v>
      </c>
      <c r="U53" s="226" t="str">
        <f>IF(OR('School Information'!$A$10="",'School Information'!$B$10=""),"Must Complete 'School Information' Tab",IF('School Information'!$B$10="No",$T53*C53,IF(AND('School Information'!$B$10="Yes",'School Information'!$A$10=$B53),$S53*C53,$T53*C53)))</f>
        <v>Must Complete 'School Information' Tab</v>
      </c>
      <c r="V53" s="227">
        <v>212.0</v>
      </c>
      <c r="W53" s="227">
        <f>IF('Enrollment Projection'!$E$31&gt;0,$C53*V53,0)</f>
        <v>0</v>
      </c>
      <c r="X53" s="227">
        <v>9.0</v>
      </c>
      <c r="Y53" s="226" t="str">
        <f>IF('Enrollment Projection'!$E$32="","Must Complete 'Enrollment Projection' Tab",IF('Enrollment Projection'!$E$32="Yes",$C53*X53,0))</f>
        <v>Must Complete 'Enrollment Projection' Tab</v>
      </c>
      <c r="Z53" s="227">
        <v>27.0</v>
      </c>
      <c r="AA53" s="226" t="str">
        <f>IF('Enrollment Projection'!$E$34="","Must Complete 'Enrollment Projection' Tab",IF(AND('Enrollment Projection'!$E$34&gt;0,SUM('Enrollment Projection'!$B$17:$E$20)&gt;0),$C53*Z53,0))</f>
        <v>Must Complete 'Enrollment Projection' Tab</v>
      </c>
      <c r="AB53" s="227">
        <v>358.0</v>
      </c>
      <c r="AC53" s="226" t="str">
        <f>IF('Enrollment Projection'!$E$38="","Must Complete 'Enrollment Projection' Tab",IF('Enrollment Projection'!$E$38&gt;=0.4,$C53*AB53,0))</f>
        <v>Must Complete 'Enrollment Projection' Tab</v>
      </c>
      <c r="AD53" s="227">
        <v>55.0</v>
      </c>
      <c r="AE53" s="227">
        <f t="shared" si="3"/>
        <v>0</v>
      </c>
      <c r="AF53" s="223">
        <f>$C53*'Enrollment Projection'!$E$37</f>
        <v>0</v>
      </c>
      <c r="AG53" s="227">
        <v>126.0</v>
      </c>
      <c r="AH53" s="226" t="str">
        <f>IF('Enrollment Projection'!$E$37="","Must Complete 'Enrollment Projection' Tab",AF53*AG53)</f>
        <v>Must Complete 'Enrollment Projection' Tab</v>
      </c>
    </row>
    <row r="54" ht="25.5" customHeight="1">
      <c r="A54" s="279">
        <v>49.0</v>
      </c>
      <c r="B54" s="219" t="s">
        <v>287</v>
      </c>
      <c r="C54" s="220"/>
      <c r="D54" s="221">
        <v>4834.63895375634</v>
      </c>
      <c r="E54" s="222">
        <f t="shared" si="2"/>
        <v>0</v>
      </c>
      <c r="F54" s="223">
        <f>$C54*'Enrollment Projection'!$E$30</f>
        <v>0</v>
      </c>
      <c r="G54" s="221">
        <v>658.3549298454637</v>
      </c>
      <c r="H54" s="224" t="str">
        <f>IF('Enrollment Projection'!$E$30="","Must Complete 'Enrollment Projection' Tab",F54*G54)</f>
        <v>Must Complete 'Enrollment Projection' Tab</v>
      </c>
      <c r="I54" s="223">
        <f>$C54*'Enrollment Projection'!$E$34</f>
        <v>0</v>
      </c>
      <c r="J54" s="221">
        <v>179.5513445033083</v>
      </c>
      <c r="K54" s="224" t="str">
        <f>IF('Enrollment Projection'!$E$34="","Must Complete 'Enrollment Projection' Tab",I54*J54)</f>
        <v>Must Complete 'Enrollment Projection' Tab</v>
      </c>
      <c r="L54" s="223">
        <f>$C54*'Enrollment Projection'!$E$31</f>
        <v>0</v>
      </c>
      <c r="M54" s="221">
        <v>4488.783612582707</v>
      </c>
      <c r="N54" s="224" t="str">
        <f>IF('Enrollment Projection'!$E$31="","Must Complete 'Enrollment Projection' Tab",L54*M54)</f>
        <v>Must Complete 'Enrollment Projection' Tab</v>
      </c>
      <c r="O54" s="223">
        <f>$C54*'Enrollment Projection'!$E$33</f>
        <v>0</v>
      </c>
      <c r="P54" s="221">
        <v>1795.5134450330825</v>
      </c>
      <c r="Q54" s="224" t="str">
        <f>IF('Enrollment Projection'!$E$33="","Must Complete 'Enrollment Projection' Tab",O54*P54)</f>
        <v>Must Complete 'Enrollment Projection' Tab</v>
      </c>
      <c r="R54" s="224" t="str">
        <f>IF(OR('Enrollment Projection'!$E$30="",'Enrollment Projection'!$E$31="",'Enrollment Projection'!$E$33="",'Enrollment Projection'!$E$34=""),"Must Complete 'Enrollment Projection' Tab",IF('School Information'!$A$13="","Must Complete 'School Information' Tab",ROUND(E54+H54+K54+N54+Q54,0)))</f>
        <v>Must Complete 'Enrollment Projection' Tab</v>
      </c>
      <c r="S54" s="225">
        <v>3445.0</v>
      </c>
      <c r="T54" s="221">
        <v>3445.0</v>
      </c>
      <c r="U54" s="226" t="str">
        <f>IF(OR('School Information'!$A$10="",'School Information'!$B$10=""),"Must Complete 'School Information' Tab",IF('School Information'!$B$10="No",$T54*C54,IF(AND('School Information'!$B$10="Yes",'School Information'!$A$10=$B54),$S54*C54,$T54*C54)))</f>
        <v>Must Complete 'School Information' Tab</v>
      </c>
      <c r="V54" s="227">
        <v>222.0</v>
      </c>
      <c r="W54" s="227">
        <f>IF('Enrollment Projection'!$E$31&gt;0,$C54*V54,0)</f>
        <v>0</v>
      </c>
      <c r="X54" s="227">
        <v>8.0</v>
      </c>
      <c r="Y54" s="226" t="str">
        <f>IF('Enrollment Projection'!$E$32="","Must Complete 'Enrollment Projection' Tab",IF('Enrollment Projection'!$E$32="Yes",$C54*X54,0))</f>
        <v>Must Complete 'Enrollment Projection' Tab</v>
      </c>
      <c r="Z54" s="227">
        <v>7.0</v>
      </c>
      <c r="AA54" s="226" t="str">
        <f>IF('Enrollment Projection'!$E$34="","Must Complete 'Enrollment Projection' Tab",IF(AND('Enrollment Projection'!$E$34&gt;0,SUM('Enrollment Projection'!$B$17:$E$20)&gt;0),$C54*Z54,0))</f>
        <v>Must Complete 'Enrollment Projection' Tab</v>
      </c>
      <c r="AB54" s="227">
        <v>552.0</v>
      </c>
      <c r="AC54" s="226" t="str">
        <f>IF('Enrollment Projection'!$E$38="","Must Complete 'Enrollment Projection' Tab",IF('Enrollment Projection'!$E$38&gt;=0.4,$C54*AB54,0))</f>
        <v>Must Complete 'Enrollment Projection' Tab</v>
      </c>
      <c r="AD54" s="227">
        <v>60.0</v>
      </c>
      <c r="AE54" s="227">
        <f t="shared" si="3"/>
        <v>0</v>
      </c>
      <c r="AF54" s="223">
        <f>$C54*'Enrollment Projection'!$E$37</f>
        <v>0</v>
      </c>
      <c r="AG54" s="227">
        <v>126.0</v>
      </c>
      <c r="AH54" s="226" t="str">
        <f>IF('Enrollment Projection'!$E$37="","Must Complete 'Enrollment Projection' Tab",AF54*AG54)</f>
        <v>Must Complete 'Enrollment Projection' Tab</v>
      </c>
    </row>
    <row r="55" ht="25.5" customHeight="1">
      <c r="A55" s="280">
        <v>50.0</v>
      </c>
      <c r="B55" s="229" t="s">
        <v>288</v>
      </c>
      <c r="C55" s="230"/>
      <c r="D55" s="231">
        <v>4707.275022586326</v>
      </c>
      <c r="E55" s="232">
        <f t="shared" si="2"/>
        <v>0</v>
      </c>
      <c r="F55" s="233">
        <f>$C55*'Enrollment Projection'!$E$30</f>
        <v>0</v>
      </c>
      <c r="G55" s="231">
        <v>638.6904652361037</v>
      </c>
      <c r="H55" s="234" t="str">
        <f>IF('Enrollment Projection'!$E$30="","Must Complete 'Enrollment Projection' Tab",F55*G55)</f>
        <v>Must Complete 'Enrollment Projection' Tab</v>
      </c>
      <c r="I55" s="233">
        <f>$C55*'Enrollment Projection'!$E$34</f>
        <v>0</v>
      </c>
      <c r="J55" s="231">
        <v>174.18830870075553</v>
      </c>
      <c r="K55" s="234" t="str">
        <f>IF('Enrollment Projection'!$E$34="","Must Complete 'Enrollment Projection' Tab",I55*J55)</f>
        <v>Must Complete 'Enrollment Projection' Tab</v>
      </c>
      <c r="L55" s="233">
        <f>$C55*'Enrollment Projection'!$E$31</f>
        <v>0</v>
      </c>
      <c r="M55" s="231">
        <v>4354.707717518888</v>
      </c>
      <c r="N55" s="234" t="str">
        <f>IF('Enrollment Projection'!$E$31="","Must Complete 'Enrollment Projection' Tab",L55*M55)</f>
        <v>Must Complete 'Enrollment Projection' Tab</v>
      </c>
      <c r="O55" s="233">
        <f>$C55*'Enrollment Projection'!$E$33</f>
        <v>0</v>
      </c>
      <c r="P55" s="231">
        <v>1741.883087007555</v>
      </c>
      <c r="Q55" s="234" t="str">
        <f>IF('Enrollment Projection'!$E$33="","Must Complete 'Enrollment Projection' Tab",O55*P55)</f>
        <v>Must Complete 'Enrollment Projection' Tab</v>
      </c>
      <c r="R55" s="234" t="str">
        <f>IF(OR('Enrollment Projection'!$E$30="",'Enrollment Projection'!$E$31="",'Enrollment Projection'!$E$33="",'Enrollment Projection'!$E$34=""),"Must Complete 'Enrollment Projection' Tab",IF('School Information'!$A$13="","Must Complete 'School Information' Tab",ROUND(E55+H55+K55+N55+Q55,0)))</f>
        <v>Must Complete 'Enrollment Projection' Tab</v>
      </c>
      <c r="S55" s="235">
        <v>3187.0</v>
      </c>
      <c r="T55" s="231">
        <v>4362.0</v>
      </c>
      <c r="U55" s="236" t="str">
        <f>IF(OR('School Information'!$A$10="",'School Information'!$B$10=""),"Must Complete 'School Information' Tab",IF('School Information'!$B$10="No",$T55*C55,IF(AND('School Information'!$B$10="Yes",'School Information'!$A$10=$B55),$S55*C55,$T55*C55)))</f>
        <v>Must Complete 'School Information' Tab</v>
      </c>
      <c r="V55" s="237">
        <v>213.0</v>
      </c>
      <c r="W55" s="237">
        <f>IF('Enrollment Projection'!$E$31&gt;0,$C55*V55,0)</f>
        <v>0</v>
      </c>
      <c r="X55" s="237">
        <v>6.0</v>
      </c>
      <c r="Y55" s="236" t="str">
        <f>IF('Enrollment Projection'!$E$32="","Must Complete 'Enrollment Projection' Tab",IF('Enrollment Projection'!$E$32="Yes",$C55*X55,0))</f>
        <v>Must Complete 'Enrollment Projection' Tab</v>
      </c>
      <c r="Z55" s="237">
        <v>16.0</v>
      </c>
      <c r="AA55" s="236" t="str">
        <f>IF('Enrollment Projection'!$E$34="","Must Complete 'Enrollment Projection' Tab",IF(AND('Enrollment Projection'!$E$34&gt;0,SUM('Enrollment Projection'!$B$17:$E$20)&gt;0),$C55*Z55,0))</f>
        <v>Must Complete 'Enrollment Projection' Tab</v>
      </c>
      <c r="AB55" s="237">
        <v>410.0</v>
      </c>
      <c r="AC55" s="236" t="str">
        <f>IF('Enrollment Projection'!$E$38="","Must Complete 'Enrollment Projection' Tab",IF('Enrollment Projection'!$E$38&gt;=0.4,$C55*AB55,0))</f>
        <v>Must Complete 'Enrollment Projection' Tab</v>
      </c>
      <c r="AD55" s="237">
        <v>62.0</v>
      </c>
      <c r="AE55" s="237">
        <f t="shared" si="3"/>
        <v>0</v>
      </c>
      <c r="AF55" s="233">
        <f>$C55*'Enrollment Projection'!$E$37</f>
        <v>0</v>
      </c>
      <c r="AG55" s="237">
        <v>126.0</v>
      </c>
      <c r="AH55" s="236" t="str">
        <f>IF('Enrollment Projection'!$E$37="","Must Complete 'Enrollment Projection' Tab",AF55*AG55)</f>
        <v>Must Complete 'Enrollment Projection' Tab</v>
      </c>
    </row>
    <row r="56" ht="25.5" customHeight="1">
      <c r="A56" s="278">
        <v>51.0</v>
      </c>
      <c r="B56" s="209" t="s">
        <v>289</v>
      </c>
      <c r="C56" s="210"/>
      <c r="D56" s="211">
        <v>4695.695585059897</v>
      </c>
      <c r="E56" s="212">
        <f t="shared" si="2"/>
        <v>0</v>
      </c>
      <c r="F56" s="213">
        <f>$C56*'Enrollment Projection'!$E$30</f>
        <v>0</v>
      </c>
      <c r="G56" s="211">
        <v>618.9389976118899</v>
      </c>
      <c r="H56" s="214" t="str">
        <f>IF('Enrollment Projection'!$E$30="","Must Complete 'Enrollment Projection' Tab",F56*G56)</f>
        <v>Must Complete 'Enrollment Projection' Tab</v>
      </c>
      <c r="I56" s="213">
        <f>$C56*'Enrollment Projection'!$E$34</f>
        <v>0</v>
      </c>
      <c r="J56" s="211">
        <v>168.80154480324273</v>
      </c>
      <c r="K56" s="214" t="str">
        <f>IF('Enrollment Projection'!$E$34="","Must Complete 'Enrollment Projection' Tab",I56*J56)</f>
        <v>Must Complete 'Enrollment Projection' Tab</v>
      </c>
      <c r="L56" s="213">
        <f>$C56*'Enrollment Projection'!$E$31</f>
        <v>0</v>
      </c>
      <c r="M56" s="211">
        <v>4220.038620081068</v>
      </c>
      <c r="N56" s="214" t="str">
        <f>IF('Enrollment Projection'!$E$31="","Must Complete 'Enrollment Projection' Tab",L56*M56)</f>
        <v>Must Complete 'Enrollment Projection' Tab</v>
      </c>
      <c r="O56" s="213">
        <f>$C56*'Enrollment Projection'!$E$33</f>
        <v>0</v>
      </c>
      <c r="P56" s="211">
        <v>1688.0154480324272</v>
      </c>
      <c r="Q56" s="214" t="str">
        <f>IF('Enrollment Projection'!$E$33="","Must Complete 'Enrollment Projection' Tab",O56*P56)</f>
        <v>Must Complete 'Enrollment Projection' Tab</v>
      </c>
      <c r="R56" s="214" t="str">
        <f>IF(OR('Enrollment Projection'!$E$30="",'Enrollment Projection'!$E$31="",'Enrollment Projection'!$E$33="",'Enrollment Projection'!$E$34=""),"Must Complete 'Enrollment Projection' Tab",IF('School Information'!$A$13="","Must Complete 'School Information' Tab",ROUND(E56+H56+K56+N56+Q56,0)))</f>
        <v>Must Complete 'Enrollment Projection' Tab</v>
      </c>
      <c r="S56" s="215">
        <v>5166.0</v>
      </c>
      <c r="T56" s="211">
        <v>5650.0</v>
      </c>
      <c r="U56" s="216" t="str">
        <f>IF(OR('School Information'!$A$10="",'School Information'!$B$10=""),"Must Complete 'School Information' Tab",IF('School Information'!$B$10="No",$T56*C56,IF(AND('School Information'!$B$10="Yes",'School Information'!$A$10=$B56),$S56*C56,$T56*C56)))</f>
        <v>Must Complete 'School Information' Tab</v>
      </c>
      <c r="V56" s="217">
        <v>230.0</v>
      </c>
      <c r="W56" s="217">
        <f>IF('Enrollment Projection'!$E$31&gt;0,$C56*V56,0)</f>
        <v>0</v>
      </c>
      <c r="X56" s="217">
        <v>7.0</v>
      </c>
      <c r="Y56" s="216" t="str">
        <f>IF('Enrollment Projection'!$E$32="","Must Complete 'Enrollment Projection' Tab",IF('Enrollment Projection'!$E$32="Yes",$C56*X56,0))</f>
        <v>Must Complete 'Enrollment Projection' Tab</v>
      </c>
      <c r="Z56" s="217">
        <v>48.0</v>
      </c>
      <c r="AA56" s="216" t="str">
        <f>IF('Enrollment Projection'!$E$34="","Must Complete 'Enrollment Projection' Tab",IF(AND('Enrollment Projection'!$E$34&gt;0,SUM('Enrollment Projection'!$B$17:$E$20)&gt;0),$C56*Z56,0))</f>
        <v>Must Complete 'Enrollment Projection' Tab</v>
      </c>
      <c r="AB56" s="217">
        <v>411.0</v>
      </c>
      <c r="AC56" s="216" t="str">
        <f>IF('Enrollment Projection'!$E$38="","Must Complete 'Enrollment Projection' Tab",IF('Enrollment Projection'!$E$38&gt;=0.4,$C56*AB56,0))</f>
        <v>Must Complete 'Enrollment Projection' Tab</v>
      </c>
      <c r="AD56" s="217">
        <v>64.0</v>
      </c>
      <c r="AE56" s="217">
        <f t="shared" si="3"/>
        <v>0</v>
      </c>
      <c r="AF56" s="213">
        <f>$C56*'Enrollment Projection'!$E$37</f>
        <v>0</v>
      </c>
      <c r="AG56" s="217">
        <v>126.0</v>
      </c>
      <c r="AH56" s="216" t="str">
        <f>IF('Enrollment Projection'!$E$37="","Must Complete 'Enrollment Projection' Tab",AF56*AG56)</f>
        <v>Must Complete 'Enrollment Projection' Tab</v>
      </c>
    </row>
    <row r="57" ht="25.5" customHeight="1">
      <c r="A57" s="279">
        <v>52.0</v>
      </c>
      <c r="B57" s="219" t="s">
        <v>290</v>
      </c>
      <c r="C57" s="220"/>
      <c r="D57" s="221">
        <v>4363.6319554066085</v>
      </c>
      <c r="E57" s="222">
        <f t="shared" si="2"/>
        <v>0</v>
      </c>
      <c r="F57" s="223">
        <f>$C57*'Enrollment Projection'!$E$30</f>
        <v>0</v>
      </c>
      <c r="G57" s="221">
        <v>589.2887888803152</v>
      </c>
      <c r="H57" s="224" t="str">
        <f>IF('Enrollment Projection'!$E$30="","Must Complete 'Enrollment Projection' Tab",F57*G57)</f>
        <v>Must Complete 'Enrollment Projection' Tab</v>
      </c>
      <c r="I57" s="223">
        <f>$C57*'Enrollment Projection'!$E$34</f>
        <v>0</v>
      </c>
      <c r="J57" s="221">
        <v>160.71512424008597</v>
      </c>
      <c r="K57" s="224" t="str">
        <f>IF('Enrollment Projection'!$E$34="","Must Complete 'Enrollment Projection' Tab",I57*J57)</f>
        <v>Must Complete 'Enrollment Projection' Tab</v>
      </c>
      <c r="L57" s="223">
        <f>$C57*'Enrollment Projection'!$E$31</f>
        <v>0</v>
      </c>
      <c r="M57" s="221">
        <v>4017.8781060021497</v>
      </c>
      <c r="N57" s="224" t="str">
        <f>IF('Enrollment Projection'!$E$31="","Must Complete 'Enrollment Projection' Tab",L57*M57)</f>
        <v>Must Complete 'Enrollment Projection' Tab</v>
      </c>
      <c r="O57" s="223">
        <f>$C57*'Enrollment Projection'!$E$33</f>
        <v>0</v>
      </c>
      <c r="P57" s="221">
        <v>1607.1512424008597</v>
      </c>
      <c r="Q57" s="224" t="str">
        <f>IF('Enrollment Projection'!$E$33="","Must Complete 'Enrollment Projection' Tab",O57*P57)</f>
        <v>Must Complete 'Enrollment Projection' Tab</v>
      </c>
      <c r="R57" s="224" t="str">
        <f>IF(OR('Enrollment Projection'!$E$30="",'Enrollment Projection'!$E$31="",'Enrollment Projection'!$E$33="",'Enrollment Projection'!$E$34=""),"Must Complete 'Enrollment Projection' Tab",IF('School Information'!$A$13="","Must Complete 'School Information' Tab",ROUND(E57+H57+K57+N57+Q57,0)))</f>
        <v>Must Complete 'Enrollment Projection' Tab</v>
      </c>
      <c r="S57" s="225">
        <v>6792.0</v>
      </c>
      <c r="T57" s="221">
        <v>7661.0</v>
      </c>
      <c r="U57" s="226" t="str">
        <f>IF(OR('School Information'!$A$10="",'School Information'!$B$10=""),"Must Complete 'School Information' Tab",IF('School Information'!$B$10="No",$T57*C57,IF(AND('School Information'!$B$10="Yes",'School Information'!$A$10=$B57),$S57*C57,$T57*C57)))</f>
        <v>Must Complete 'School Information' Tab</v>
      </c>
      <c r="V57" s="227">
        <v>227.0</v>
      </c>
      <c r="W57" s="227">
        <f>IF('Enrollment Projection'!$E$31&gt;0,$C57*V57,0)</f>
        <v>0</v>
      </c>
      <c r="X57" s="227">
        <v>5.0</v>
      </c>
      <c r="Y57" s="226" t="str">
        <f>IF('Enrollment Projection'!$E$32="","Must Complete 'Enrollment Projection' Tab",IF('Enrollment Projection'!$E$32="Yes",$C57*X57,0))</f>
        <v>Must Complete 'Enrollment Projection' Tab</v>
      </c>
      <c r="Z57" s="227">
        <v>6.0</v>
      </c>
      <c r="AA57" s="226" t="str">
        <f>IF('Enrollment Projection'!$E$34="","Must Complete 'Enrollment Projection' Tab",IF(AND('Enrollment Projection'!$E$34&gt;0,SUM('Enrollment Projection'!$B$17:$E$20)&gt;0),$C57*Z57,0))</f>
        <v>Must Complete 'Enrollment Projection' Tab</v>
      </c>
      <c r="AB57" s="227">
        <v>186.0</v>
      </c>
      <c r="AC57" s="226" t="str">
        <f>IF('Enrollment Projection'!$E$38="","Must Complete 'Enrollment Projection' Tab",IF('Enrollment Projection'!$E$38&gt;=0.4,$C57*AB57,0))</f>
        <v>Must Complete 'Enrollment Projection' Tab</v>
      </c>
      <c r="AD57" s="227">
        <v>43.0</v>
      </c>
      <c r="AE57" s="227">
        <f t="shared" si="3"/>
        <v>0</v>
      </c>
      <c r="AF57" s="223">
        <f>$C57*'Enrollment Projection'!$E$37</f>
        <v>0</v>
      </c>
      <c r="AG57" s="227">
        <v>126.0</v>
      </c>
      <c r="AH57" s="226" t="str">
        <f>IF('Enrollment Projection'!$E$37="","Must Complete 'Enrollment Projection' Tab",AF57*AG57)</f>
        <v>Must Complete 'Enrollment Projection' Tab</v>
      </c>
    </row>
    <row r="58" ht="25.5" customHeight="1">
      <c r="A58" s="279">
        <v>53.0</v>
      </c>
      <c r="B58" s="219" t="s">
        <v>291</v>
      </c>
      <c r="C58" s="220"/>
      <c r="D58" s="221">
        <v>5079.88316420138</v>
      </c>
      <c r="E58" s="222">
        <f t="shared" si="2"/>
        <v>0</v>
      </c>
      <c r="F58" s="223">
        <f>$C58*'Enrollment Projection'!$E$30</f>
        <v>0</v>
      </c>
      <c r="G58" s="221">
        <v>672.8626568196607</v>
      </c>
      <c r="H58" s="224" t="str">
        <f>IF('Enrollment Projection'!$E$30="","Must Complete 'Enrollment Projection' Tab",F58*G58)</f>
        <v>Must Complete 'Enrollment Projection' Tab</v>
      </c>
      <c r="I58" s="223">
        <f>$C58*'Enrollment Projection'!$E$34</f>
        <v>0</v>
      </c>
      <c r="J58" s="221">
        <v>183.50799731445292</v>
      </c>
      <c r="K58" s="224" t="str">
        <f>IF('Enrollment Projection'!$E$34="","Must Complete 'Enrollment Projection' Tab",I58*J58)</f>
        <v>Must Complete 'Enrollment Projection' Tab</v>
      </c>
      <c r="L58" s="223">
        <f>$C58*'Enrollment Projection'!$E$31</f>
        <v>0</v>
      </c>
      <c r="M58" s="221">
        <v>4587.699932861323</v>
      </c>
      <c r="N58" s="224" t="str">
        <f>IF('Enrollment Projection'!$E$31="","Must Complete 'Enrollment Projection' Tab",L58*M58)</f>
        <v>Must Complete 'Enrollment Projection' Tab</v>
      </c>
      <c r="O58" s="223">
        <f>$C58*'Enrollment Projection'!$E$33</f>
        <v>0</v>
      </c>
      <c r="P58" s="221">
        <v>1835.0799731445293</v>
      </c>
      <c r="Q58" s="224" t="str">
        <f>IF('Enrollment Projection'!$E$33="","Must Complete 'Enrollment Projection' Tab",O58*P58)</f>
        <v>Must Complete 'Enrollment Projection' Tab</v>
      </c>
      <c r="R58" s="224" t="str">
        <f>IF(OR('Enrollment Projection'!$E$30="",'Enrollment Projection'!$E$31="",'Enrollment Projection'!$E$33="",'Enrollment Projection'!$E$34=""),"Must Complete 'Enrollment Projection' Tab",IF('School Information'!$A$13="","Must Complete 'School Information' Tab",ROUND(E58+H58+K58+N58+Q58,0)))</f>
        <v>Must Complete 'Enrollment Projection' Tab</v>
      </c>
      <c r="S58" s="225">
        <v>3654.0</v>
      </c>
      <c r="T58" s="221">
        <v>4407.0</v>
      </c>
      <c r="U58" s="226" t="str">
        <f>IF(OR('School Information'!$A$10="",'School Information'!$B$10=""),"Must Complete 'School Information' Tab",IF('School Information'!$B$10="No",$T58*C58,IF(AND('School Information'!$B$10="Yes",'School Information'!$A$10=$B58),$S58*C58,$T58*C58)))</f>
        <v>Must Complete 'School Information' Tab</v>
      </c>
      <c r="V58" s="227">
        <v>213.0</v>
      </c>
      <c r="W58" s="227">
        <f>IF('Enrollment Projection'!$E$31&gt;0,$C58*V58,0)</f>
        <v>0</v>
      </c>
      <c r="X58" s="227">
        <v>6.0</v>
      </c>
      <c r="Y58" s="226" t="str">
        <f>IF('Enrollment Projection'!$E$32="","Must Complete 'Enrollment Projection' Tab",IF('Enrollment Projection'!$E$32="Yes",$C58*X58,0))</f>
        <v>Must Complete 'Enrollment Projection' Tab</v>
      </c>
      <c r="Z58" s="227">
        <v>0.0</v>
      </c>
      <c r="AA58" s="226" t="str">
        <f>IF('Enrollment Projection'!$E$34="","Must Complete 'Enrollment Projection' Tab",IF(AND('Enrollment Projection'!$E$34&gt;0,SUM('Enrollment Projection'!$B$17:$E$20)&gt;0),$C58*Z58,0))</f>
        <v>Must Complete 'Enrollment Projection' Tab</v>
      </c>
      <c r="AB58" s="227">
        <v>431.0</v>
      </c>
      <c r="AC58" s="226" t="str">
        <f>IF('Enrollment Projection'!$E$38="","Must Complete 'Enrollment Projection' Tab",IF('Enrollment Projection'!$E$38&gt;=0.4,$C58*AB58,0))</f>
        <v>Must Complete 'Enrollment Projection' Tab</v>
      </c>
      <c r="AD58" s="227">
        <v>57.0</v>
      </c>
      <c r="AE58" s="227">
        <f t="shared" si="3"/>
        <v>0</v>
      </c>
      <c r="AF58" s="223">
        <f>$C58*'Enrollment Projection'!$E$37</f>
        <v>0</v>
      </c>
      <c r="AG58" s="227">
        <v>126.0</v>
      </c>
      <c r="AH58" s="226" t="str">
        <f>IF('Enrollment Projection'!$E$37="","Must Complete 'Enrollment Projection' Tab",AF58*AG58)</f>
        <v>Must Complete 'Enrollment Projection' Tab</v>
      </c>
    </row>
    <row r="59" ht="25.5" customHeight="1">
      <c r="A59" s="279">
        <v>54.0</v>
      </c>
      <c r="B59" s="219" t="s">
        <v>292</v>
      </c>
      <c r="C59" s="220"/>
      <c r="D59" s="221">
        <v>3949.45196535147</v>
      </c>
      <c r="E59" s="222">
        <f t="shared" si="2"/>
        <v>0</v>
      </c>
      <c r="F59" s="223">
        <f>$C59*'Enrollment Projection'!$E$30</f>
        <v>0</v>
      </c>
      <c r="G59" s="221">
        <v>492.6513212662121</v>
      </c>
      <c r="H59" s="224" t="str">
        <f>IF('Enrollment Projection'!$E$30="","Must Complete 'Enrollment Projection' Tab",F59*G59)</f>
        <v>Must Complete 'Enrollment Projection' Tab</v>
      </c>
      <c r="I59" s="223">
        <f>$C59*'Enrollment Projection'!$E$34</f>
        <v>0</v>
      </c>
      <c r="J59" s="221">
        <v>134.35945125442151</v>
      </c>
      <c r="K59" s="224" t="str">
        <f>IF('Enrollment Projection'!$E$34="","Must Complete 'Enrollment Projection' Tab",I59*J59)</f>
        <v>Must Complete 'Enrollment Projection' Tab</v>
      </c>
      <c r="L59" s="223">
        <f>$C59*'Enrollment Projection'!$E$31</f>
        <v>0</v>
      </c>
      <c r="M59" s="221">
        <v>3358.9862813605373</v>
      </c>
      <c r="N59" s="224" t="str">
        <f>IF('Enrollment Projection'!$E$31="","Must Complete 'Enrollment Projection' Tab",L59*M59)</f>
        <v>Must Complete 'Enrollment Projection' Tab</v>
      </c>
      <c r="O59" s="223">
        <f>$C59*'Enrollment Projection'!$E$33</f>
        <v>0</v>
      </c>
      <c r="P59" s="221">
        <v>1343.5945125442151</v>
      </c>
      <c r="Q59" s="224" t="str">
        <f>IF('Enrollment Projection'!$E$33="","Must Complete 'Enrollment Projection' Tab",O59*P59)</f>
        <v>Must Complete 'Enrollment Projection' Tab</v>
      </c>
      <c r="R59" s="224" t="str">
        <f>IF(OR('Enrollment Projection'!$E$30="",'Enrollment Projection'!$E$31="",'Enrollment Projection'!$E$33="",'Enrollment Projection'!$E$34=""),"Must Complete 'Enrollment Projection' Tab",IF('School Information'!$A$13="","Must Complete 'School Information' Tab",ROUND(E59+H59+K59+N59+Q59,0)))</f>
        <v>Must Complete 'Enrollment Projection' Tab</v>
      </c>
      <c r="S59" s="225">
        <v>8124.0</v>
      </c>
      <c r="T59" s="221">
        <v>8124.0</v>
      </c>
      <c r="U59" s="226" t="str">
        <f>IF(OR('School Information'!$A$10="",'School Information'!$B$10=""),"Must Complete 'School Information' Tab",IF('School Information'!$B$10="No",$T59*C59,IF(AND('School Information'!$B$10="Yes",'School Information'!$A$10=$B59),$S59*C59,$T59*C59)))</f>
        <v>Must Complete 'School Information' Tab</v>
      </c>
      <c r="V59" s="227">
        <v>377.0</v>
      </c>
      <c r="W59" s="227">
        <f>IF('Enrollment Projection'!$E$31&gt;0,$C59*V59,0)</f>
        <v>0</v>
      </c>
      <c r="X59" s="227">
        <v>39.0</v>
      </c>
      <c r="Y59" s="226" t="str">
        <f>IF('Enrollment Projection'!$E$32="","Must Complete 'Enrollment Projection' Tab",IF('Enrollment Projection'!$E$32="Yes",$C59*X59,0))</f>
        <v>Must Complete 'Enrollment Projection' Tab</v>
      </c>
      <c r="Z59" s="227">
        <v>471.0</v>
      </c>
      <c r="AA59" s="226" t="str">
        <f>IF('Enrollment Projection'!$E$34="","Must Complete 'Enrollment Projection' Tab",IF(AND('Enrollment Projection'!$E$34&gt;0,SUM('Enrollment Projection'!$B$17:$E$20)&gt;0),$C59*Z59,0))</f>
        <v>Must Complete 'Enrollment Projection' Tab</v>
      </c>
      <c r="AB59" s="227">
        <v>1337.0</v>
      </c>
      <c r="AC59" s="226" t="str">
        <f>IF('Enrollment Projection'!$E$38="","Must Complete 'Enrollment Projection' Tab",IF('Enrollment Projection'!$E$38&gt;=0.4,$C59*AB59,0))</f>
        <v>Must Complete 'Enrollment Projection' Tab</v>
      </c>
      <c r="AD59" s="227">
        <v>67.0</v>
      </c>
      <c r="AE59" s="227">
        <f t="shared" si="3"/>
        <v>0</v>
      </c>
      <c r="AF59" s="223">
        <f>$C59*'Enrollment Projection'!$E$37</f>
        <v>0</v>
      </c>
      <c r="AG59" s="227">
        <v>126.0</v>
      </c>
      <c r="AH59" s="226" t="str">
        <f>IF('Enrollment Projection'!$E$37="","Must Complete 'Enrollment Projection' Tab",AF59*AG59)</f>
        <v>Must Complete 'Enrollment Projection' Tab</v>
      </c>
    </row>
    <row r="60" ht="25.5" customHeight="1">
      <c r="A60" s="280">
        <v>55.0</v>
      </c>
      <c r="B60" s="229" t="s">
        <v>293</v>
      </c>
      <c r="C60" s="230"/>
      <c r="D60" s="231">
        <v>4251.3207670658885</v>
      </c>
      <c r="E60" s="232">
        <f t="shared" si="2"/>
        <v>0</v>
      </c>
      <c r="F60" s="233">
        <f>$C60*'Enrollment Projection'!$E$30</f>
        <v>0</v>
      </c>
      <c r="G60" s="231">
        <v>562.6509211708524</v>
      </c>
      <c r="H60" s="234" t="str">
        <f>IF('Enrollment Projection'!$E$30="","Must Complete 'Enrollment Projection' Tab",F60*G60)</f>
        <v>Must Complete 'Enrollment Projection' Tab</v>
      </c>
      <c r="I60" s="233">
        <f>$C60*'Enrollment Projection'!$E$34</f>
        <v>0</v>
      </c>
      <c r="J60" s="231">
        <v>153.4502512284143</v>
      </c>
      <c r="K60" s="234" t="str">
        <f>IF('Enrollment Projection'!$E$34="","Must Complete 'Enrollment Projection' Tab",I60*J60)</f>
        <v>Must Complete 'Enrollment Projection' Tab</v>
      </c>
      <c r="L60" s="233">
        <f>$C60*'Enrollment Projection'!$E$31</f>
        <v>0</v>
      </c>
      <c r="M60" s="231">
        <v>3836.2562807103573</v>
      </c>
      <c r="N60" s="234" t="str">
        <f>IF('Enrollment Projection'!$E$31="","Must Complete 'Enrollment Projection' Tab",L60*M60)</f>
        <v>Must Complete 'Enrollment Projection' Tab</v>
      </c>
      <c r="O60" s="233">
        <f>$C60*'Enrollment Projection'!$E$33</f>
        <v>0</v>
      </c>
      <c r="P60" s="231">
        <v>1534.5025122841428</v>
      </c>
      <c r="Q60" s="234" t="str">
        <f>IF('Enrollment Projection'!$E$33="","Must Complete 'Enrollment Projection' Tab",O60*P60)</f>
        <v>Must Complete 'Enrollment Projection' Tab</v>
      </c>
      <c r="R60" s="234" t="str">
        <f>IF(OR('Enrollment Projection'!$E$30="",'Enrollment Projection'!$E$31="",'Enrollment Projection'!$E$33="",'Enrollment Projection'!$E$34=""),"Must Complete 'Enrollment Projection' Tab",IF('School Information'!$A$13="","Must Complete 'School Information' Tab",ROUND(E60+H60+K60+N60+Q60,0)))</f>
        <v>Must Complete 'Enrollment Projection' Tab</v>
      </c>
      <c r="S60" s="235">
        <v>5094.0</v>
      </c>
      <c r="T60" s="231">
        <v>5094.0</v>
      </c>
      <c r="U60" s="236" t="str">
        <f>IF(OR('School Information'!$A$10="",'School Information'!$B$10=""),"Must Complete 'School Information' Tab",IF('School Information'!$B$10="No",$T60*C60,IF(AND('School Information'!$B$10="Yes",'School Information'!$A$10=$B60),$S60*C60,$T60*C60)))</f>
        <v>Must Complete 'School Information' Tab</v>
      </c>
      <c r="V60" s="237">
        <v>213.0</v>
      </c>
      <c r="W60" s="237">
        <f>IF('Enrollment Projection'!$E$31&gt;0,$C60*V60,0)</f>
        <v>0</v>
      </c>
      <c r="X60" s="237">
        <v>7.0</v>
      </c>
      <c r="Y60" s="236" t="str">
        <f>IF('Enrollment Projection'!$E$32="","Must Complete 'Enrollment Projection' Tab",IF('Enrollment Projection'!$E$32="Yes",$C60*X60,0))</f>
        <v>Must Complete 'Enrollment Projection' Tab</v>
      </c>
      <c r="Z60" s="237">
        <v>2.0</v>
      </c>
      <c r="AA60" s="236" t="str">
        <f>IF('Enrollment Projection'!$E$34="","Must Complete 'Enrollment Projection' Tab",IF(AND('Enrollment Projection'!$E$34&gt;0,SUM('Enrollment Projection'!$B$17:$E$20)&gt;0),$C60*Z60,0))</f>
        <v>Must Complete 'Enrollment Projection' Tab</v>
      </c>
      <c r="AB60" s="237">
        <v>402.0</v>
      </c>
      <c r="AC60" s="236" t="str">
        <f>IF('Enrollment Projection'!$E$38="","Must Complete 'Enrollment Projection' Tab",IF('Enrollment Projection'!$E$38&gt;=0.4,$C60*AB60,0))</f>
        <v>Must Complete 'Enrollment Projection' Tab</v>
      </c>
      <c r="AD60" s="237">
        <v>55.0</v>
      </c>
      <c r="AE60" s="237">
        <f t="shared" si="3"/>
        <v>0</v>
      </c>
      <c r="AF60" s="233">
        <f>$C60*'Enrollment Projection'!$E$37</f>
        <v>0</v>
      </c>
      <c r="AG60" s="237">
        <v>126.0</v>
      </c>
      <c r="AH60" s="236" t="str">
        <f>IF('Enrollment Projection'!$E$37="","Must Complete 'Enrollment Projection' Tab",AF60*AG60)</f>
        <v>Must Complete 'Enrollment Projection' Tab</v>
      </c>
    </row>
    <row r="61" ht="25.5" customHeight="1">
      <c r="A61" s="278">
        <v>56.0</v>
      </c>
      <c r="B61" s="209" t="s">
        <v>294</v>
      </c>
      <c r="C61" s="210"/>
      <c r="D61" s="211">
        <v>5131.754268443289</v>
      </c>
      <c r="E61" s="212">
        <f t="shared" si="2"/>
        <v>0</v>
      </c>
      <c r="F61" s="213">
        <f>$C61*'Enrollment Projection'!$E$30</f>
        <v>0</v>
      </c>
      <c r="G61" s="211">
        <v>680.111915528112</v>
      </c>
      <c r="H61" s="214" t="str">
        <f>IF('Enrollment Projection'!$E$30="","Must Complete 'Enrollment Projection' Tab",F61*G61)</f>
        <v>Must Complete 'Enrollment Projection' Tab</v>
      </c>
      <c r="I61" s="213">
        <f>$C61*'Enrollment Projection'!$E$34</f>
        <v>0</v>
      </c>
      <c r="J61" s="211">
        <v>185.48506787130327</v>
      </c>
      <c r="K61" s="214" t="str">
        <f>IF('Enrollment Projection'!$E$34="","Must Complete 'Enrollment Projection' Tab",I61*J61)</f>
        <v>Must Complete 'Enrollment Projection' Tab</v>
      </c>
      <c r="L61" s="213">
        <f>$C61*'Enrollment Projection'!$E$31</f>
        <v>0</v>
      </c>
      <c r="M61" s="211">
        <v>4637.126696782582</v>
      </c>
      <c r="N61" s="214" t="str">
        <f>IF('Enrollment Projection'!$E$31="","Must Complete 'Enrollment Projection' Tab",L61*M61)</f>
        <v>Must Complete 'Enrollment Projection' Tab</v>
      </c>
      <c r="O61" s="213">
        <f>$C61*'Enrollment Projection'!$E$33</f>
        <v>0</v>
      </c>
      <c r="P61" s="211">
        <v>1854.850678713033</v>
      </c>
      <c r="Q61" s="214" t="str">
        <f>IF('Enrollment Projection'!$E$33="","Must Complete 'Enrollment Projection' Tab",O61*P61)</f>
        <v>Must Complete 'Enrollment Projection' Tab</v>
      </c>
      <c r="R61" s="214" t="str">
        <f>IF(OR('Enrollment Projection'!$E$30="",'Enrollment Projection'!$E$31="",'Enrollment Projection'!$E$33="",'Enrollment Projection'!$E$34=""),"Must Complete 'Enrollment Projection' Tab",IF('School Information'!$A$13="","Must Complete 'School Information' Tab",ROUND(E61+H61+K61+N61+Q61,0)))</f>
        <v>Must Complete 'Enrollment Projection' Tab</v>
      </c>
      <c r="S61" s="215">
        <v>3828.0</v>
      </c>
      <c r="T61" s="211">
        <v>4705.0</v>
      </c>
      <c r="U61" s="216" t="str">
        <f>IF(OR('School Information'!$A$10="",'School Information'!$B$10=""),"Must Complete 'School Information' Tab",IF('School Information'!$B$10="No",$T61*C61,IF(AND('School Information'!$B$10="Yes",'School Information'!$A$10=$B61),$S61*C61,$T61*C61)))</f>
        <v>Must Complete 'School Information' Tab</v>
      </c>
      <c r="V61" s="217">
        <v>235.0</v>
      </c>
      <c r="W61" s="217">
        <f>IF('Enrollment Projection'!$E$31&gt;0,$C61*V61,0)</f>
        <v>0</v>
      </c>
      <c r="X61" s="217">
        <v>9.0</v>
      </c>
      <c r="Y61" s="216" t="str">
        <f>IF('Enrollment Projection'!$E$32="","Must Complete 'Enrollment Projection' Tab",IF('Enrollment Projection'!$E$32="Yes",$C61*X61,0))</f>
        <v>Must Complete 'Enrollment Projection' Tab</v>
      </c>
      <c r="Z61" s="217">
        <v>56.0</v>
      </c>
      <c r="AA61" s="216" t="str">
        <f>IF('Enrollment Projection'!$E$34="","Must Complete 'Enrollment Projection' Tab",IF(AND('Enrollment Projection'!$E$34&gt;0,SUM('Enrollment Projection'!$B$17:$E$20)&gt;0),$C61*Z61,0))</f>
        <v>Must Complete 'Enrollment Projection' Tab</v>
      </c>
      <c r="AB61" s="217">
        <v>688.0</v>
      </c>
      <c r="AC61" s="216" t="str">
        <f>IF('Enrollment Projection'!$E$38="","Must Complete 'Enrollment Projection' Tab",IF('Enrollment Projection'!$E$38&gt;=0.4,$C61*AB61,0))</f>
        <v>Must Complete 'Enrollment Projection' Tab</v>
      </c>
      <c r="AD61" s="217">
        <v>66.0</v>
      </c>
      <c r="AE61" s="217">
        <f t="shared" si="3"/>
        <v>0</v>
      </c>
      <c r="AF61" s="213">
        <f>$C61*'Enrollment Projection'!$E$37</f>
        <v>0</v>
      </c>
      <c r="AG61" s="217">
        <v>126.0</v>
      </c>
      <c r="AH61" s="216" t="str">
        <f>IF('Enrollment Projection'!$E$37="","Must Complete 'Enrollment Projection' Tab",AF61*AG61)</f>
        <v>Must Complete 'Enrollment Projection' Tab</v>
      </c>
    </row>
    <row r="62" ht="25.5" customHeight="1">
      <c r="A62" s="279">
        <v>57.0</v>
      </c>
      <c r="B62" s="219" t="s">
        <v>295</v>
      </c>
      <c r="C62" s="220"/>
      <c r="D62" s="221">
        <v>5219.938047396008</v>
      </c>
      <c r="E62" s="222">
        <f t="shared" si="2"/>
        <v>0</v>
      </c>
      <c r="F62" s="223">
        <f>$C62*'Enrollment Projection'!$E$30</f>
        <v>0</v>
      </c>
      <c r="G62" s="221">
        <v>697.1253356445131</v>
      </c>
      <c r="H62" s="224" t="str">
        <f>IF('Enrollment Projection'!$E$30="","Must Complete 'Enrollment Projection' Tab",F62*G62)</f>
        <v>Must Complete 'Enrollment Projection' Tab</v>
      </c>
      <c r="I62" s="223">
        <f>$C62*'Enrollment Projection'!$E$34</f>
        <v>0</v>
      </c>
      <c r="J62" s="221">
        <v>190.12509153941264</v>
      </c>
      <c r="K62" s="224" t="str">
        <f>IF('Enrollment Projection'!$E$34="","Must Complete 'Enrollment Projection' Tab",I62*J62)</f>
        <v>Must Complete 'Enrollment Projection' Tab</v>
      </c>
      <c r="L62" s="223">
        <f>$C62*'Enrollment Projection'!$E$31</f>
        <v>0</v>
      </c>
      <c r="M62" s="221">
        <v>4753.127288485315</v>
      </c>
      <c r="N62" s="224" t="str">
        <f>IF('Enrollment Projection'!$E$31="","Must Complete 'Enrollment Projection' Tab",L62*M62)</f>
        <v>Must Complete 'Enrollment Projection' Tab</v>
      </c>
      <c r="O62" s="223">
        <f>$C62*'Enrollment Projection'!$E$33</f>
        <v>0</v>
      </c>
      <c r="P62" s="221">
        <v>1901.2509153941264</v>
      </c>
      <c r="Q62" s="224" t="str">
        <f>IF('Enrollment Projection'!$E$33="","Must Complete 'Enrollment Projection' Tab",O62*P62)</f>
        <v>Must Complete 'Enrollment Projection' Tab</v>
      </c>
      <c r="R62" s="224" t="str">
        <f>IF(OR('Enrollment Projection'!$E$30="",'Enrollment Projection'!$E$31="",'Enrollment Projection'!$E$33="",'Enrollment Projection'!$E$34=""),"Must Complete 'Enrollment Projection' Tab",IF('School Information'!$A$13="","Must Complete 'School Information' Tab",ROUND(E62+H62+K62+N62+Q62,0)))</f>
        <v>Must Complete 'Enrollment Projection' Tab</v>
      </c>
      <c r="S62" s="225">
        <v>2934.0</v>
      </c>
      <c r="T62" s="221">
        <v>2934.0</v>
      </c>
      <c r="U62" s="226" t="str">
        <f>IF(OR('School Information'!$A$10="",'School Information'!$B$10=""),"Must Complete 'School Information' Tab",IF('School Information'!$B$10="No",$T62*C62,IF(AND('School Information'!$B$10="Yes",'School Information'!$A$10=$B62),$S62*C62,$T62*C62)))</f>
        <v>Must Complete 'School Information' Tab</v>
      </c>
      <c r="V62" s="227">
        <v>210.0</v>
      </c>
      <c r="W62" s="227">
        <f>IF('Enrollment Projection'!$E$31&gt;0,$C62*V62,0)</f>
        <v>0</v>
      </c>
      <c r="X62" s="227">
        <v>8.0</v>
      </c>
      <c r="Y62" s="226" t="str">
        <f>IF('Enrollment Projection'!$E$32="","Must Complete 'Enrollment Projection' Tab",IF('Enrollment Projection'!$E$32="Yes",$C62*X62,0))</f>
        <v>Must Complete 'Enrollment Projection' Tab</v>
      </c>
      <c r="Z62" s="227">
        <v>11.0</v>
      </c>
      <c r="AA62" s="226" t="str">
        <f>IF('Enrollment Projection'!$E$34="","Must Complete 'Enrollment Projection' Tab",IF(AND('Enrollment Projection'!$E$34&gt;0,SUM('Enrollment Projection'!$B$17:$E$20)&gt;0),$C62*Z62,0))</f>
        <v>Must Complete 'Enrollment Projection' Tab</v>
      </c>
      <c r="AB62" s="227">
        <v>317.0</v>
      </c>
      <c r="AC62" s="226" t="str">
        <f>IF('Enrollment Projection'!$E$38="","Must Complete 'Enrollment Projection' Tab",IF('Enrollment Projection'!$E$38&gt;=0.4,$C62*AB62,0))</f>
        <v>Must Complete 'Enrollment Projection' Tab</v>
      </c>
      <c r="AD62" s="227">
        <v>52.0</v>
      </c>
      <c r="AE62" s="227">
        <f t="shared" si="3"/>
        <v>0</v>
      </c>
      <c r="AF62" s="223">
        <f>$C62*'Enrollment Projection'!$E$37</f>
        <v>0</v>
      </c>
      <c r="AG62" s="227">
        <v>126.0</v>
      </c>
      <c r="AH62" s="226" t="str">
        <f>IF('Enrollment Projection'!$E$37="","Must Complete 'Enrollment Projection' Tab",AF62*AG62)</f>
        <v>Must Complete 'Enrollment Projection' Tab</v>
      </c>
    </row>
    <row r="63" ht="25.5" customHeight="1">
      <c r="A63" s="279">
        <v>58.0</v>
      </c>
      <c r="B63" s="219" t="s">
        <v>296</v>
      </c>
      <c r="C63" s="220"/>
      <c r="D63" s="221">
        <v>5402.477254373622</v>
      </c>
      <c r="E63" s="222">
        <f t="shared" si="2"/>
        <v>0</v>
      </c>
      <c r="F63" s="223">
        <f>$C63*'Enrollment Projection'!$E$30</f>
        <v>0</v>
      </c>
      <c r="G63" s="221">
        <v>716.2673672535522</v>
      </c>
      <c r="H63" s="224" t="str">
        <f>IF('Enrollment Projection'!$E$30="","Must Complete 'Enrollment Projection' Tab",F63*G63)</f>
        <v>Must Complete 'Enrollment Projection' Tab</v>
      </c>
      <c r="I63" s="223">
        <f>$C63*'Enrollment Projection'!$E$34</f>
        <v>0</v>
      </c>
      <c r="J63" s="221">
        <v>195.34564561460513</v>
      </c>
      <c r="K63" s="224" t="str">
        <f>IF('Enrollment Projection'!$E$34="","Must Complete 'Enrollment Projection' Tab",I63*J63)</f>
        <v>Must Complete 'Enrollment Projection' Tab</v>
      </c>
      <c r="L63" s="223">
        <f>$C63*'Enrollment Projection'!$E$31</f>
        <v>0</v>
      </c>
      <c r="M63" s="221">
        <v>4883.641140365128</v>
      </c>
      <c r="N63" s="224" t="str">
        <f>IF('Enrollment Projection'!$E$31="","Must Complete 'Enrollment Projection' Tab",L63*M63)</f>
        <v>Must Complete 'Enrollment Projection' Tab</v>
      </c>
      <c r="O63" s="223">
        <f>$C63*'Enrollment Projection'!$E$33</f>
        <v>0</v>
      </c>
      <c r="P63" s="221">
        <v>1953.4564561460513</v>
      </c>
      <c r="Q63" s="224" t="str">
        <f>IF('Enrollment Projection'!$E$33="","Must Complete 'Enrollment Projection' Tab",O63*P63)</f>
        <v>Must Complete 'Enrollment Projection' Tab</v>
      </c>
      <c r="R63" s="224" t="str">
        <f>IF(OR('Enrollment Projection'!$E$30="",'Enrollment Projection'!$E$31="",'Enrollment Projection'!$E$33="",'Enrollment Projection'!$E$34=""),"Must Complete 'Enrollment Projection' Tab",IF('School Information'!$A$13="","Must Complete 'School Information' Tab",ROUND(E63+H63+K63+N63+Q63,0)))</f>
        <v>Must Complete 'Enrollment Projection' Tab</v>
      </c>
      <c r="S63" s="225">
        <v>2782.0</v>
      </c>
      <c r="T63" s="221">
        <v>3309.0</v>
      </c>
      <c r="U63" s="226" t="str">
        <f>IF(OR('School Information'!$A$10="",'School Information'!$B$10=""),"Must Complete 'School Information' Tab",IF('School Information'!$B$10="No",$T63*C63,IF(AND('School Information'!$B$10="Yes",'School Information'!$A$10=$B63),$S63*C63,$T63*C63)))</f>
        <v>Must Complete 'School Information' Tab</v>
      </c>
      <c r="V63" s="227">
        <v>221.0</v>
      </c>
      <c r="W63" s="227">
        <f>IF('Enrollment Projection'!$E$31&gt;0,$C63*V63,0)</f>
        <v>0</v>
      </c>
      <c r="X63" s="227">
        <v>9.0</v>
      </c>
      <c r="Y63" s="226" t="str">
        <f>IF('Enrollment Projection'!$E$32="","Must Complete 'Enrollment Projection' Tab",IF('Enrollment Projection'!$E$32="Yes",$C63*X63,0))</f>
        <v>Must Complete 'Enrollment Projection' Tab</v>
      </c>
      <c r="Z63" s="227">
        <v>8.0</v>
      </c>
      <c r="AA63" s="226" t="str">
        <f>IF('Enrollment Projection'!$E$34="","Must Complete 'Enrollment Projection' Tab",IF(AND('Enrollment Projection'!$E$34&gt;0,SUM('Enrollment Projection'!$B$17:$E$20)&gt;0),$C63*Z63,0))</f>
        <v>Must Complete 'Enrollment Projection' Tab</v>
      </c>
      <c r="AB63" s="227">
        <v>262.0</v>
      </c>
      <c r="AC63" s="226" t="str">
        <f>IF('Enrollment Projection'!$E$38="","Must Complete 'Enrollment Projection' Tab",IF('Enrollment Projection'!$E$38&gt;=0.4,$C63*AB63,0))</f>
        <v>Must Complete 'Enrollment Projection' Tab</v>
      </c>
      <c r="AD63" s="227">
        <v>57.0</v>
      </c>
      <c r="AE63" s="227">
        <f t="shared" si="3"/>
        <v>0</v>
      </c>
      <c r="AF63" s="223">
        <f>$C63*'Enrollment Projection'!$E$37</f>
        <v>0</v>
      </c>
      <c r="AG63" s="227">
        <v>126.0</v>
      </c>
      <c r="AH63" s="226" t="str">
        <f>IF('Enrollment Projection'!$E$37="","Must Complete 'Enrollment Projection' Tab",AF63*AG63)</f>
        <v>Must Complete 'Enrollment Projection' Tab</v>
      </c>
    </row>
    <row r="64" ht="25.5" customHeight="1">
      <c r="A64" s="279">
        <v>59.0</v>
      </c>
      <c r="B64" s="219" t="s">
        <v>297</v>
      </c>
      <c r="C64" s="220"/>
      <c r="D64" s="221">
        <v>5528.716271367135</v>
      </c>
      <c r="E64" s="222">
        <f t="shared" si="2"/>
        <v>0</v>
      </c>
      <c r="F64" s="223">
        <f>$C64*'Enrollment Projection'!$E$30</f>
        <v>0</v>
      </c>
      <c r="G64" s="221">
        <v>783.7543341999207</v>
      </c>
      <c r="H64" s="224" t="str">
        <f>IF('Enrollment Projection'!$E$30="","Must Complete 'Enrollment Projection' Tab",F64*G64)</f>
        <v>Must Complete 'Enrollment Projection' Tab</v>
      </c>
      <c r="I64" s="223">
        <f>$C64*'Enrollment Projection'!$E$34</f>
        <v>0</v>
      </c>
      <c r="J64" s="221">
        <v>213.75118205452387</v>
      </c>
      <c r="K64" s="224" t="str">
        <f>IF('Enrollment Projection'!$E$34="","Must Complete 'Enrollment Projection' Tab",I64*J64)</f>
        <v>Must Complete 'Enrollment Projection' Tab</v>
      </c>
      <c r="L64" s="223">
        <f>$C64*'Enrollment Projection'!$E$31</f>
        <v>0</v>
      </c>
      <c r="M64" s="221">
        <v>5343.779551363096</v>
      </c>
      <c r="N64" s="224" t="str">
        <f>IF('Enrollment Projection'!$E$31="","Must Complete 'Enrollment Projection' Tab",L64*M64)</f>
        <v>Must Complete 'Enrollment Projection' Tab</v>
      </c>
      <c r="O64" s="223">
        <f>$C64*'Enrollment Projection'!$E$33</f>
        <v>0</v>
      </c>
      <c r="P64" s="221">
        <v>2137.5118205452386</v>
      </c>
      <c r="Q64" s="224" t="str">
        <f>IF('Enrollment Projection'!$E$33="","Must Complete 'Enrollment Projection' Tab",O64*P64)</f>
        <v>Must Complete 'Enrollment Projection' Tab</v>
      </c>
      <c r="R64" s="224" t="str">
        <f>IF(OR('Enrollment Projection'!$E$30="",'Enrollment Projection'!$E$31="",'Enrollment Projection'!$E$33="",'Enrollment Projection'!$E$34=""),"Must Complete 'Enrollment Projection' Tab",IF('School Information'!$A$13="","Must Complete 'School Information' Tab",ROUND(E64+H64+K64+N64+Q64,0)))</f>
        <v>Must Complete 'Enrollment Projection' Tab</v>
      </c>
      <c r="S64" s="225">
        <v>2018.0</v>
      </c>
      <c r="T64" s="221">
        <v>2261.0</v>
      </c>
      <c r="U64" s="226" t="str">
        <f>IF(OR('School Information'!$A$10="",'School Information'!$B$10=""),"Must Complete 'School Information' Tab",IF('School Information'!$B$10="No",$T64*C64,IF(AND('School Information'!$B$10="Yes",'School Information'!$A$10=$B64),$S64*C64,$T64*C64)))</f>
        <v>Must Complete 'School Information' Tab</v>
      </c>
      <c r="V64" s="227">
        <v>242.0</v>
      </c>
      <c r="W64" s="227">
        <f>IF('Enrollment Projection'!$E$31&gt;0,$C64*V64,0)</f>
        <v>0</v>
      </c>
      <c r="X64" s="227">
        <v>10.0</v>
      </c>
      <c r="Y64" s="226" t="str">
        <f>IF('Enrollment Projection'!$E$32="","Must Complete 'Enrollment Projection' Tab",IF('Enrollment Projection'!$E$32="Yes",$C64*X64,0))</f>
        <v>Must Complete 'Enrollment Projection' Tab</v>
      </c>
      <c r="Z64" s="227">
        <v>16.0</v>
      </c>
      <c r="AA64" s="226" t="str">
        <f>IF('Enrollment Projection'!$E$34="","Must Complete 'Enrollment Projection' Tab",IF(AND('Enrollment Projection'!$E$34&gt;0,SUM('Enrollment Projection'!$B$17:$E$20)&gt;0),$C64*Z64,0))</f>
        <v>Must Complete 'Enrollment Projection' Tab</v>
      </c>
      <c r="AB64" s="227">
        <v>395.0</v>
      </c>
      <c r="AC64" s="226" t="str">
        <f>IF('Enrollment Projection'!$E$38="","Must Complete 'Enrollment Projection' Tab",IF('Enrollment Projection'!$E$38&gt;=0.4,$C64*AB64,0))</f>
        <v>Must Complete 'Enrollment Projection' Tab</v>
      </c>
      <c r="AD64" s="227">
        <v>61.0</v>
      </c>
      <c r="AE64" s="227">
        <f t="shared" si="3"/>
        <v>0</v>
      </c>
      <c r="AF64" s="223">
        <f>$C64*'Enrollment Projection'!$E$37</f>
        <v>0</v>
      </c>
      <c r="AG64" s="227">
        <v>126.0</v>
      </c>
      <c r="AH64" s="226" t="str">
        <f>IF('Enrollment Projection'!$E$37="","Must Complete 'Enrollment Projection' Tab",AF64*AG64)</f>
        <v>Must Complete 'Enrollment Projection' Tab</v>
      </c>
    </row>
    <row r="65" ht="25.5" customHeight="1">
      <c r="A65" s="280">
        <v>60.0</v>
      </c>
      <c r="B65" s="229" t="s">
        <v>298</v>
      </c>
      <c r="C65" s="230"/>
      <c r="D65" s="231">
        <v>4849.817552636035</v>
      </c>
      <c r="E65" s="232">
        <f t="shared" si="2"/>
        <v>0</v>
      </c>
      <c r="F65" s="233">
        <f>$C65*'Enrollment Projection'!$E$30</f>
        <v>0</v>
      </c>
      <c r="G65" s="231">
        <v>649.462218604721</v>
      </c>
      <c r="H65" s="234" t="str">
        <f>IF('Enrollment Projection'!$E$30="","Must Complete 'Enrollment Projection' Tab",F65*G65)</f>
        <v>Must Complete 'Enrollment Projection' Tab</v>
      </c>
      <c r="I65" s="233">
        <f>$C65*'Enrollment Projection'!$E$34</f>
        <v>0</v>
      </c>
      <c r="J65" s="231">
        <v>177.12605961946934</v>
      </c>
      <c r="K65" s="234" t="str">
        <f>IF('Enrollment Projection'!$E$34="","Must Complete 'Enrollment Projection' Tab",I65*J65)</f>
        <v>Must Complete 'Enrollment Projection' Tab</v>
      </c>
      <c r="L65" s="233">
        <f>$C65*'Enrollment Projection'!$E$31</f>
        <v>0</v>
      </c>
      <c r="M65" s="231">
        <v>4428.151490486734</v>
      </c>
      <c r="N65" s="234" t="str">
        <f>IF('Enrollment Projection'!$E$31="","Must Complete 'Enrollment Projection' Tab",L65*M65)</f>
        <v>Must Complete 'Enrollment Projection' Tab</v>
      </c>
      <c r="O65" s="233">
        <f>$C65*'Enrollment Projection'!$E$33</f>
        <v>0</v>
      </c>
      <c r="P65" s="231">
        <v>1771.260596194693</v>
      </c>
      <c r="Q65" s="234" t="str">
        <f>IF('Enrollment Projection'!$E$33="","Must Complete 'Enrollment Projection' Tab",O65*P65)</f>
        <v>Must Complete 'Enrollment Projection' Tab</v>
      </c>
      <c r="R65" s="234" t="str">
        <f>IF(OR('Enrollment Projection'!$E$30="",'Enrollment Projection'!$E$31="",'Enrollment Projection'!$E$33="",'Enrollment Projection'!$E$34=""),"Must Complete 'Enrollment Projection' Tab",IF('School Information'!$A$13="","Must Complete 'School Information' Tab",ROUND(E65+H65+K65+N65+Q65,0)))</f>
        <v>Must Complete 'Enrollment Projection' Tab</v>
      </c>
      <c r="S65" s="235">
        <v>4454.0</v>
      </c>
      <c r="T65" s="231">
        <v>5812.0</v>
      </c>
      <c r="U65" s="236" t="str">
        <f>IF(OR('School Information'!$A$10="",'School Information'!$B$10=""),"Must Complete 'School Information' Tab",IF('School Information'!$B$10="No",$T65*C65,IF(AND('School Information'!$B$10="Yes",'School Information'!$A$10=$B65),$S65*C65,$T65*C65)))</f>
        <v>Must Complete 'School Information' Tab</v>
      </c>
      <c r="V65" s="237">
        <v>216.0</v>
      </c>
      <c r="W65" s="237">
        <f>IF('Enrollment Projection'!$E$31&gt;0,$C65*V65,0)</f>
        <v>0</v>
      </c>
      <c r="X65" s="237">
        <v>6.0</v>
      </c>
      <c r="Y65" s="236" t="str">
        <f>IF('Enrollment Projection'!$E$32="","Must Complete 'Enrollment Projection' Tab",IF('Enrollment Projection'!$E$32="Yes",$C65*X65,0))</f>
        <v>Must Complete 'Enrollment Projection' Tab</v>
      </c>
      <c r="Z65" s="237">
        <v>8.0</v>
      </c>
      <c r="AA65" s="236" t="str">
        <f>IF('Enrollment Projection'!$E$34="","Must Complete 'Enrollment Projection' Tab",IF(AND('Enrollment Projection'!$E$34&gt;0,SUM('Enrollment Projection'!$B$17:$E$20)&gt;0),$C65*Z65,0))</f>
        <v>Must Complete 'Enrollment Projection' Tab</v>
      </c>
      <c r="AB65" s="237">
        <v>466.0</v>
      </c>
      <c r="AC65" s="236" t="str">
        <f>IF('Enrollment Projection'!$E$38="","Must Complete 'Enrollment Projection' Tab",IF('Enrollment Projection'!$E$38&gt;=0.4,$C65*AB65,0))</f>
        <v>Must Complete 'Enrollment Projection' Tab</v>
      </c>
      <c r="AD65" s="237">
        <v>61.0</v>
      </c>
      <c r="AE65" s="237">
        <f t="shared" si="3"/>
        <v>0</v>
      </c>
      <c r="AF65" s="233">
        <f>$C65*'Enrollment Projection'!$E$37</f>
        <v>0</v>
      </c>
      <c r="AG65" s="237">
        <v>126.0</v>
      </c>
      <c r="AH65" s="236" t="str">
        <f>IF('Enrollment Projection'!$E$37="","Must Complete 'Enrollment Projection' Tab",AF65*AG65)</f>
        <v>Must Complete 'Enrollment Projection' Tab</v>
      </c>
    </row>
    <row r="66" ht="25.5" customHeight="1">
      <c r="A66" s="278">
        <v>61.0</v>
      </c>
      <c r="B66" s="209" t="s">
        <v>299</v>
      </c>
      <c r="C66" s="210"/>
      <c r="D66" s="211">
        <v>3119.230208433015</v>
      </c>
      <c r="E66" s="212">
        <f t="shared" si="2"/>
        <v>0</v>
      </c>
      <c r="F66" s="213">
        <f>$C66*'Enrollment Projection'!$E$30</f>
        <v>0</v>
      </c>
      <c r="G66" s="211">
        <v>420.1656077122268</v>
      </c>
      <c r="H66" s="214" t="str">
        <f>IF('Enrollment Projection'!$E$30="","Must Complete 'Enrollment Projection' Tab",F66*G66)</f>
        <v>Must Complete 'Enrollment Projection' Tab</v>
      </c>
      <c r="I66" s="213">
        <f>$C66*'Enrollment Projection'!$E$34</f>
        <v>0</v>
      </c>
      <c r="J66" s="211">
        <v>114.59062028515278</v>
      </c>
      <c r="K66" s="214" t="str">
        <f>IF('Enrollment Projection'!$E$34="","Must Complete 'Enrollment Projection' Tab",I66*J66)</f>
        <v>Must Complete 'Enrollment Projection' Tab</v>
      </c>
      <c r="L66" s="213">
        <f>$C66*'Enrollment Projection'!$E$31</f>
        <v>0</v>
      </c>
      <c r="M66" s="211">
        <v>2864.76550712882</v>
      </c>
      <c r="N66" s="214" t="str">
        <f>IF('Enrollment Projection'!$E$31="","Must Complete 'Enrollment Projection' Tab",L66*M66)</f>
        <v>Must Complete 'Enrollment Projection' Tab</v>
      </c>
      <c r="O66" s="213">
        <f>$C66*'Enrollment Projection'!$E$33</f>
        <v>0</v>
      </c>
      <c r="P66" s="211">
        <v>1145.9062028515277</v>
      </c>
      <c r="Q66" s="214" t="str">
        <f>IF('Enrollment Projection'!$E$33="","Must Complete 'Enrollment Projection' Tab",O66*P66)</f>
        <v>Must Complete 'Enrollment Projection' Tab</v>
      </c>
      <c r="R66" s="214" t="str">
        <f>IF(OR('Enrollment Projection'!$E$30="",'Enrollment Projection'!$E$31="",'Enrollment Projection'!$E$33="",'Enrollment Projection'!$E$34=""),"Must Complete 'Enrollment Projection' Tab",IF('School Information'!$A$13="","Must Complete 'School Information' Tab",ROUND(E66+H66+K66+N66+Q66,0)))</f>
        <v>Must Complete 'Enrollment Projection' Tab</v>
      </c>
      <c r="S66" s="215">
        <v>10816.0</v>
      </c>
      <c r="T66" s="211">
        <v>12542.0</v>
      </c>
      <c r="U66" s="216" t="str">
        <f>IF(OR('School Information'!$A$10="",'School Information'!$B$10=""),"Must Complete 'School Information' Tab",IF('School Information'!$B$10="No",$T66*C66,IF(AND('School Information'!$B$10="Yes",'School Information'!$A$10=$B66),$S66*C66,$T66*C66)))</f>
        <v>Must Complete 'School Information' Tab</v>
      </c>
      <c r="V66" s="217">
        <v>205.0</v>
      </c>
      <c r="W66" s="217">
        <f>IF('Enrollment Projection'!$E$31&gt;0,$C66*V66,0)</f>
        <v>0</v>
      </c>
      <c r="X66" s="217">
        <v>4.0</v>
      </c>
      <c r="Y66" s="216" t="str">
        <f>IF('Enrollment Projection'!$E$32="","Must Complete 'Enrollment Projection' Tab",IF('Enrollment Projection'!$E$32="Yes",$C66*X66,0))</f>
        <v>Must Complete 'Enrollment Projection' Tab</v>
      </c>
      <c r="Z66" s="217">
        <v>7.0</v>
      </c>
      <c r="AA66" s="216" t="str">
        <f>IF('Enrollment Projection'!$E$34="","Must Complete 'Enrollment Projection' Tab",IF(AND('Enrollment Projection'!$E$34&gt;0,SUM('Enrollment Projection'!$B$17:$E$20)&gt;0),$C66*Z66,0))</f>
        <v>Must Complete 'Enrollment Projection' Tab</v>
      </c>
      <c r="AB66" s="217">
        <v>265.0</v>
      </c>
      <c r="AC66" s="216" t="str">
        <f>IF('Enrollment Projection'!$E$38="","Must Complete 'Enrollment Projection' Tab",IF('Enrollment Projection'!$E$38&gt;=0.4,$C66*AB66,0))</f>
        <v>Must Complete 'Enrollment Projection' Tab</v>
      </c>
      <c r="AD66" s="217">
        <v>55.0</v>
      </c>
      <c r="AE66" s="217">
        <f t="shared" si="3"/>
        <v>0</v>
      </c>
      <c r="AF66" s="213">
        <f>$C66*'Enrollment Projection'!$E$37</f>
        <v>0</v>
      </c>
      <c r="AG66" s="217">
        <v>126.0</v>
      </c>
      <c r="AH66" s="216" t="str">
        <f>IF('Enrollment Projection'!$E$37="","Must Complete 'Enrollment Projection' Tab",AF66*AG66)</f>
        <v>Must Complete 'Enrollment Projection' Tab</v>
      </c>
    </row>
    <row r="67" ht="25.5" customHeight="1">
      <c r="A67" s="279">
        <v>62.0</v>
      </c>
      <c r="B67" s="219" t="s">
        <v>300</v>
      </c>
      <c r="C67" s="220"/>
      <c r="D67" s="221">
        <v>5230.448714456057</v>
      </c>
      <c r="E67" s="222">
        <f t="shared" si="2"/>
        <v>0</v>
      </c>
      <c r="F67" s="223">
        <f>$C67*'Enrollment Projection'!$E$30</f>
        <v>0</v>
      </c>
      <c r="G67" s="221">
        <v>723.2923153886193</v>
      </c>
      <c r="H67" s="224" t="str">
        <f>IF('Enrollment Projection'!$E$30="","Must Complete 'Enrollment Projection' Tab",F67*G67)</f>
        <v>Must Complete 'Enrollment Projection' Tab</v>
      </c>
      <c r="I67" s="223">
        <f>$C67*'Enrollment Projection'!$E$34</f>
        <v>0</v>
      </c>
      <c r="J67" s="221">
        <v>197.2615405605325</v>
      </c>
      <c r="K67" s="224" t="str">
        <f>IF('Enrollment Projection'!$E$34="","Must Complete 'Enrollment Projection' Tab",I67*J67)</f>
        <v>Must Complete 'Enrollment Projection' Tab</v>
      </c>
      <c r="L67" s="223">
        <f>$C67*'Enrollment Projection'!$E$31</f>
        <v>0</v>
      </c>
      <c r="M67" s="221">
        <v>4931.538514013313</v>
      </c>
      <c r="N67" s="224" t="str">
        <f>IF('Enrollment Projection'!$E$31="","Must Complete 'Enrollment Projection' Tab",L67*M67)</f>
        <v>Must Complete 'Enrollment Projection' Tab</v>
      </c>
      <c r="O67" s="223">
        <f>$C67*'Enrollment Projection'!$E$33</f>
        <v>0</v>
      </c>
      <c r="P67" s="221">
        <v>1972.615405605325</v>
      </c>
      <c r="Q67" s="224" t="str">
        <f>IF('Enrollment Projection'!$E$33="","Must Complete 'Enrollment Projection' Tab",O67*P67)</f>
        <v>Must Complete 'Enrollment Projection' Tab</v>
      </c>
      <c r="R67" s="224" t="str">
        <f>IF(OR('Enrollment Projection'!$E$30="",'Enrollment Projection'!$E$31="",'Enrollment Projection'!$E$33="",'Enrollment Projection'!$E$34=""),"Must Complete 'Enrollment Projection' Tab",IF('School Information'!$A$13="","Must Complete 'School Information' Tab",ROUND(E67+H67+K67+N67+Q67,0)))</f>
        <v>Must Complete 'Enrollment Projection' Tab</v>
      </c>
      <c r="S67" s="225">
        <v>3311.0</v>
      </c>
      <c r="T67" s="221">
        <v>3311.0</v>
      </c>
      <c r="U67" s="226" t="str">
        <f>IF(OR('School Information'!$A$10="",'School Information'!$B$10=""),"Must Complete 'School Information' Tab",IF('School Information'!$B$10="No",$T67*C67,IF(AND('School Information'!$B$10="Yes",'School Information'!$A$10=$B67),$S67*C67,$T67*C67)))</f>
        <v>Must Complete 'School Information' Tab</v>
      </c>
      <c r="V67" s="227">
        <v>224.0</v>
      </c>
      <c r="W67" s="227">
        <f>IF('Enrollment Projection'!$E$31&gt;0,$C67*V67,0)</f>
        <v>0</v>
      </c>
      <c r="X67" s="227">
        <v>12.0</v>
      </c>
      <c r="Y67" s="226" t="str">
        <f>IF('Enrollment Projection'!$E$32="","Must Complete 'Enrollment Projection' Tab",IF('Enrollment Projection'!$E$32="Yes",$C67*X67,0))</f>
        <v>Must Complete 'Enrollment Projection' Tab</v>
      </c>
      <c r="Z67" s="227">
        <v>12.0</v>
      </c>
      <c r="AA67" s="226" t="str">
        <f>IF('Enrollment Projection'!$E$34="","Must Complete 'Enrollment Projection' Tab",IF(AND('Enrollment Projection'!$E$34&gt;0,SUM('Enrollment Projection'!$B$17:$E$20)&gt;0),$C67*Z67,0))</f>
        <v>Must Complete 'Enrollment Projection' Tab</v>
      </c>
      <c r="AB67" s="227">
        <v>414.0</v>
      </c>
      <c r="AC67" s="226" t="str">
        <f>IF('Enrollment Projection'!$E$38="","Must Complete 'Enrollment Projection' Tab",IF('Enrollment Projection'!$E$38&gt;=0.4,$C67*AB67,0))</f>
        <v>Must Complete 'Enrollment Projection' Tab</v>
      </c>
      <c r="AD67" s="227">
        <v>66.0</v>
      </c>
      <c r="AE67" s="227">
        <f t="shared" si="3"/>
        <v>0</v>
      </c>
      <c r="AF67" s="223">
        <f>$C67*'Enrollment Projection'!$E$37</f>
        <v>0</v>
      </c>
      <c r="AG67" s="227">
        <v>126.0</v>
      </c>
      <c r="AH67" s="226" t="str">
        <f>IF('Enrollment Projection'!$E$37="","Must Complete 'Enrollment Projection' Tab",AF67*AG67)</f>
        <v>Must Complete 'Enrollment Projection' Tab</v>
      </c>
    </row>
    <row r="68" ht="25.5" customHeight="1">
      <c r="A68" s="279">
        <v>63.0</v>
      </c>
      <c r="B68" s="219" t="s">
        <v>301</v>
      </c>
      <c r="C68" s="220"/>
      <c r="D68" s="221">
        <v>3061.5696617394196</v>
      </c>
      <c r="E68" s="222">
        <f t="shared" si="2"/>
        <v>0</v>
      </c>
      <c r="F68" s="223">
        <f>$C68*'Enrollment Projection'!$E$30</f>
        <v>0</v>
      </c>
      <c r="G68" s="221">
        <v>392.24651837459936</v>
      </c>
      <c r="H68" s="224" t="str">
        <f>IF('Enrollment Projection'!$E$30="","Must Complete 'Enrollment Projection' Tab",F68*G68)</f>
        <v>Must Complete 'Enrollment Projection' Tab</v>
      </c>
      <c r="I68" s="223">
        <f>$C68*'Enrollment Projection'!$E$34</f>
        <v>0</v>
      </c>
      <c r="J68" s="221">
        <v>106.97632319307253</v>
      </c>
      <c r="K68" s="224" t="str">
        <f>IF('Enrollment Projection'!$E$34="","Must Complete 'Enrollment Projection' Tab",I68*J68)</f>
        <v>Must Complete 'Enrollment Projection' Tab</v>
      </c>
      <c r="L68" s="223">
        <f>$C68*'Enrollment Projection'!$E$31</f>
        <v>0</v>
      </c>
      <c r="M68" s="221">
        <v>2674.4080798268133</v>
      </c>
      <c r="N68" s="224" t="str">
        <f>IF('Enrollment Projection'!$E$31="","Must Complete 'Enrollment Projection' Tab",L68*M68)</f>
        <v>Must Complete 'Enrollment Projection' Tab</v>
      </c>
      <c r="O68" s="223">
        <f>$C68*'Enrollment Projection'!$E$33</f>
        <v>0</v>
      </c>
      <c r="P68" s="221">
        <v>1069.7632319307254</v>
      </c>
      <c r="Q68" s="224" t="str">
        <f>IF('Enrollment Projection'!$E$33="","Must Complete 'Enrollment Projection' Tab",O68*P68)</f>
        <v>Must Complete 'Enrollment Projection' Tab</v>
      </c>
      <c r="R68" s="224" t="str">
        <f>IF(OR('Enrollment Projection'!$E$30="",'Enrollment Projection'!$E$31="",'Enrollment Projection'!$E$33="",'Enrollment Projection'!$E$34=""),"Must Complete 'Enrollment Projection' Tab",IF('School Information'!$A$13="","Must Complete 'School Information' Tab",ROUND(E68+H68+K68+N68+Q68,0)))</f>
        <v>Must Complete 'Enrollment Projection' Tab</v>
      </c>
      <c r="S68" s="225">
        <v>10801.0</v>
      </c>
      <c r="T68" s="221">
        <v>12474.0</v>
      </c>
      <c r="U68" s="226" t="str">
        <f>IF(OR('School Information'!$A$10="",'School Information'!$B$10=""),"Must Complete 'School Information' Tab",IF('School Information'!$B$10="No",$T68*C68,IF(AND('School Information'!$B$10="Yes",'School Information'!$A$10=$B68),$S68*C68,$T68*C68)))</f>
        <v>Must Complete 'School Information' Tab</v>
      </c>
      <c r="V68" s="227">
        <v>212.0</v>
      </c>
      <c r="W68" s="227">
        <f>IF('Enrollment Projection'!$E$31&gt;0,$C68*V68,0)</f>
        <v>0</v>
      </c>
      <c r="X68" s="227">
        <v>4.0</v>
      </c>
      <c r="Y68" s="226" t="str">
        <f>IF('Enrollment Projection'!$E$32="","Must Complete 'Enrollment Projection' Tab",IF('Enrollment Projection'!$E$32="Yes",$C68*X68,0))</f>
        <v>Must Complete 'Enrollment Projection' Tab</v>
      </c>
      <c r="Z68" s="227">
        <v>14.0</v>
      </c>
      <c r="AA68" s="226" t="str">
        <f>IF('Enrollment Projection'!$E$34="","Must Complete 'Enrollment Projection' Tab",IF(AND('Enrollment Projection'!$E$34&gt;0,SUM('Enrollment Projection'!$B$17:$E$20)&gt;0),$C68*Z68,0))</f>
        <v>Must Complete 'Enrollment Projection' Tab</v>
      </c>
      <c r="AB68" s="227">
        <v>178.0</v>
      </c>
      <c r="AC68" s="226" t="str">
        <f>IF('Enrollment Projection'!$E$38="","Must Complete 'Enrollment Projection' Tab",IF('Enrollment Projection'!$E$38&gt;=0.4,$C68*AB68,0))</f>
        <v>Must Complete 'Enrollment Projection' Tab</v>
      </c>
      <c r="AD68" s="227">
        <v>46.0</v>
      </c>
      <c r="AE68" s="227">
        <f t="shared" si="3"/>
        <v>0</v>
      </c>
      <c r="AF68" s="223">
        <f>$C68*'Enrollment Projection'!$E$37</f>
        <v>0</v>
      </c>
      <c r="AG68" s="227">
        <v>126.0</v>
      </c>
      <c r="AH68" s="226" t="str">
        <f>IF('Enrollment Projection'!$E$37="","Must Complete 'Enrollment Projection' Tab",AF68*AG68)</f>
        <v>Must Complete 'Enrollment Projection' Tab</v>
      </c>
    </row>
    <row r="69" ht="25.5" customHeight="1">
      <c r="A69" s="279">
        <v>64.0</v>
      </c>
      <c r="B69" s="219" t="s">
        <v>302</v>
      </c>
      <c r="C69" s="220"/>
      <c r="D69" s="221">
        <v>5332.105095552718</v>
      </c>
      <c r="E69" s="222">
        <f t="shared" si="2"/>
        <v>0</v>
      </c>
      <c r="F69" s="223">
        <f>$C69*'Enrollment Projection'!$E$30</f>
        <v>0</v>
      </c>
      <c r="G69" s="221">
        <v>697.1290906738635</v>
      </c>
      <c r="H69" s="224" t="str">
        <f>IF('Enrollment Projection'!$E$30="","Must Complete 'Enrollment Projection' Tab",F69*G69)</f>
        <v>Must Complete 'Enrollment Projection' Tab</v>
      </c>
      <c r="I69" s="223">
        <f>$C69*'Enrollment Projection'!$E$34</f>
        <v>0</v>
      </c>
      <c r="J69" s="221">
        <v>190.1261156383264</v>
      </c>
      <c r="K69" s="224" t="str">
        <f>IF('Enrollment Projection'!$E$34="","Must Complete 'Enrollment Projection' Tab",I69*J69)</f>
        <v>Must Complete 'Enrollment Projection' Tab</v>
      </c>
      <c r="L69" s="223">
        <f>$C69*'Enrollment Projection'!$E$31</f>
        <v>0</v>
      </c>
      <c r="M69" s="221">
        <v>4753.15289095816</v>
      </c>
      <c r="N69" s="224" t="str">
        <f>IF('Enrollment Projection'!$E$31="","Must Complete 'Enrollment Projection' Tab",L69*M69)</f>
        <v>Must Complete 'Enrollment Projection' Tab</v>
      </c>
      <c r="O69" s="223">
        <f>$C69*'Enrollment Projection'!$E$33</f>
        <v>0</v>
      </c>
      <c r="P69" s="221">
        <v>1901.261156383264</v>
      </c>
      <c r="Q69" s="224" t="str">
        <f>IF('Enrollment Projection'!$E$33="","Must Complete 'Enrollment Projection' Tab",O69*P69)</f>
        <v>Must Complete 'Enrollment Projection' Tab</v>
      </c>
      <c r="R69" s="224" t="str">
        <f>IF(OR('Enrollment Projection'!$E$30="",'Enrollment Projection'!$E$31="",'Enrollment Projection'!$E$33="",'Enrollment Projection'!$E$34=""),"Must Complete 'Enrollment Projection' Tab",IF('School Information'!$A$13="","Must Complete 'School Information' Tab",ROUND(E69+H69+K69+N69+Q69,0)))</f>
        <v>Must Complete 'Enrollment Projection' Tab</v>
      </c>
      <c r="S69" s="225">
        <v>3453.0</v>
      </c>
      <c r="T69" s="221">
        <v>3665.0</v>
      </c>
      <c r="U69" s="226" t="str">
        <f>IF(OR('School Information'!$A$10="",'School Information'!$B$10=""),"Must Complete 'School Information' Tab",IF('School Information'!$B$10="No",$T69*C69,IF(AND('School Information'!$B$10="Yes",'School Information'!$A$10=$B69),$S69*C69,$T69*C69)))</f>
        <v>Must Complete 'School Information' Tab</v>
      </c>
      <c r="V69" s="227">
        <v>240.0</v>
      </c>
      <c r="W69" s="227">
        <f>IF('Enrollment Projection'!$E$31&gt;0,$C69*V69,0)</f>
        <v>0</v>
      </c>
      <c r="X69" s="227">
        <v>18.0</v>
      </c>
      <c r="Y69" s="226" t="str">
        <f>IF('Enrollment Projection'!$E$32="","Must Complete 'Enrollment Projection' Tab",IF('Enrollment Projection'!$E$32="Yes",$C69*X69,0))</f>
        <v>Must Complete 'Enrollment Projection' Tab</v>
      </c>
      <c r="Z69" s="227">
        <v>60.0</v>
      </c>
      <c r="AA69" s="226" t="str">
        <f>IF('Enrollment Projection'!$E$34="","Must Complete 'Enrollment Projection' Tab",IF(AND('Enrollment Projection'!$E$34&gt;0,SUM('Enrollment Projection'!$B$17:$E$20)&gt;0),$C69*Z69,0))</f>
        <v>Must Complete 'Enrollment Projection' Tab</v>
      </c>
      <c r="AB69" s="227">
        <v>403.0</v>
      </c>
      <c r="AC69" s="226" t="str">
        <f>IF('Enrollment Projection'!$E$38="","Must Complete 'Enrollment Projection' Tab",IF('Enrollment Projection'!$E$38&gt;=0.4,$C69*AB69,0))</f>
        <v>Must Complete 'Enrollment Projection' Tab</v>
      </c>
      <c r="AD69" s="227">
        <v>66.0</v>
      </c>
      <c r="AE69" s="227">
        <f t="shared" si="3"/>
        <v>0</v>
      </c>
      <c r="AF69" s="223">
        <f>$C69*'Enrollment Projection'!$E$37</f>
        <v>0</v>
      </c>
      <c r="AG69" s="227">
        <v>126.0</v>
      </c>
      <c r="AH69" s="226" t="str">
        <f>IF('Enrollment Projection'!$E$37="","Must Complete 'Enrollment Projection' Tab",AF69*AG69)</f>
        <v>Must Complete 'Enrollment Projection' Tab</v>
      </c>
    </row>
    <row r="70" ht="25.5" customHeight="1">
      <c r="A70" s="280">
        <v>65.0</v>
      </c>
      <c r="B70" s="229" t="s">
        <v>303</v>
      </c>
      <c r="C70" s="230"/>
      <c r="D70" s="231">
        <v>4590.785219916759</v>
      </c>
      <c r="E70" s="232">
        <f t="shared" si="2"/>
        <v>0</v>
      </c>
      <c r="F70" s="233">
        <f>$C70*'Enrollment Projection'!$E$30</f>
        <v>0</v>
      </c>
      <c r="G70" s="231">
        <v>592.2375058186994</v>
      </c>
      <c r="H70" s="234" t="str">
        <f>IF('Enrollment Projection'!$E$30="","Must Complete 'Enrollment Projection' Tab",F70*G70)</f>
        <v>Must Complete 'Enrollment Projection' Tab</v>
      </c>
      <c r="I70" s="233">
        <f>$C70*'Enrollment Projection'!$E$34</f>
        <v>0</v>
      </c>
      <c r="J70" s="231">
        <v>161.5193197687362</v>
      </c>
      <c r="K70" s="234" t="str">
        <f>IF('Enrollment Projection'!$E$34="","Must Complete 'Enrollment Projection' Tab",I70*J70)</f>
        <v>Must Complete 'Enrollment Projection' Tab</v>
      </c>
      <c r="L70" s="233">
        <f>$C70*'Enrollment Projection'!$E$31</f>
        <v>0</v>
      </c>
      <c r="M70" s="231">
        <v>4037.9829942184056</v>
      </c>
      <c r="N70" s="234" t="str">
        <f>IF('Enrollment Projection'!$E$31="","Must Complete 'Enrollment Projection' Tab",L70*M70)</f>
        <v>Must Complete 'Enrollment Projection' Tab</v>
      </c>
      <c r="O70" s="233">
        <f>$C70*'Enrollment Projection'!$E$33</f>
        <v>0</v>
      </c>
      <c r="P70" s="231">
        <v>1615.193197687362</v>
      </c>
      <c r="Q70" s="234" t="str">
        <f>IF('Enrollment Projection'!$E$33="","Must Complete 'Enrollment Projection' Tab",O70*P70)</f>
        <v>Must Complete 'Enrollment Projection' Tab</v>
      </c>
      <c r="R70" s="234" t="str">
        <f>IF(OR('Enrollment Projection'!$E$30="",'Enrollment Projection'!$E$31="",'Enrollment Projection'!$E$33="",'Enrollment Projection'!$E$34=""),"Must Complete 'Enrollment Projection' Tab",IF('School Information'!$A$13="","Must Complete 'School Information' Tab",ROUND(E70+H70+K70+N70+Q70,0)))</f>
        <v>Must Complete 'Enrollment Projection' Tab</v>
      </c>
      <c r="S70" s="235">
        <v>5053.0</v>
      </c>
      <c r="T70" s="231">
        <v>5397.0</v>
      </c>
      <c r="U70" s="236" t="str">
        <f>IF(OR('School Information'!$A$10="",'School Information'!$B$10=""),"Must Complete 'School Information' Tab",IF('School Information'!$B$10="No",$T70*C70,IF(AND('School Information'!$B$10="Yes",'School Information'!$A$10=$B70),$S70*C70,$T70*C70)))</f>
        <v>Must Complete 'School Information' Tab</v>
      </c>
      <c r="V70" s="237">
        <v>242.0</v>
      </c>
      <c r="W70" s="237">
        <f>IF('Enrollment Projection'!$E$31&gt;0,$C70*V70,0)</f>
        <v>0</v>
      </c>
      <c r="X70" s="237">
        <v>9.0</v>
      </c>
      <c r="Y70" s="236" t="str">
        <f>IF('Enrollment Projection'!$E$32="","Must Complete 'Enrollment Projection' Tab",IF('Enrollment Projection'!$E$32="Yes",$C70*X70,0))</f>
        <v>Must Complete 'Enrollment Projection' Tab</v>
      </c>
      <c r="Z70" s="237">
        <v>4.0</v>
      </c>
      <c r="AA70" s="236" t="str">
        <f>IF('Enrollment Projection'!$E$34="","Must Complete 'Enrollment Projection' Tab",IF(AND('Enrollment Projection'!$E$34&gt;0,SUM('Enrollment Projection'!$B$17:$E$20)&gt;0),$C70*Z70,0))</f>
        <v>Must Complete 'Enrollment Projection' Tab</v>
      </c>
      <c r="AB70" s="237">
        <v>782.0</v>
      </c>
      <c r="AC70" s="236" t="str">
        <f>IF('Enrollment Projection'!$E$38="","Must Complete 'Enrollment Projection' Tab",IF('Enrollment Projection'!$E$38&gt;=0.4,$C70*AB70,0))</f>
        <v>Must Complete 'Enrollment Projection' Tab</v>
      </c>
      <c r="AD70" s="237">
        <v>65.0</v>
      </c>
      <c r="AE70" s="237">
        <f t="shared" si="3"/>
        <v>0</v>
      </c>
      <c r="AF70" s="233">
        <f>$C70*'Enrollment Projection'!$E$37</f>
        <v>0</v>
      </c>
      <c r="AG70" s="237">
        <v>126.0</v>
      </c>
      <c r="AH70" s="236" t="str">
        <f>IF('Enrollment Projection'!$E$37="","Must Complete 'Enrollment Projection' Tab",AF70*AG70)</f>
        <v>Must Complete 'Enrollment Projection' Tab</v>
      </c>
    </row>
    <row r="71" ht="25.5" customHeight="1">
      <c r="A71" s="278">
        <v>66.0</v>
      </c>
      <c r="B71" s="209" t="s">
        <v>304</v>
      </c>
      <c r="C71" s="210"/>
      <c r="D71" s="211">
        <v>4904.538751051887</v>
      </c>
      <c r="E71" s="212">
        <f t="shared" si="2"/>
        <v>0</v>
      </c>
      <c r="F71" s="213">
        <f>$C71*'Enrollment Projection'!$E$30</f>
        <v>0</v>
      </c>
      <c r="G71" s="211">
        <v>624.5364242520898</v>
      </c>
      <c r="H71" s="214" t="str">
        <f>IF('Enrollment Projection'!$E$30="","Must Complete 'Enrollment Projection' Tab",F71*G71)</f>
        <v>Must Complete 'Enrollment Projection' Tab</v>
      </c>
      <c r="I71" s="213">
        <f>$C71*'Enrollment Projection'!$E$34</f>
        <v>0</v>
      </c>
      <c r="J71" s="211">
        <v>170.3281157051154</v>
      </c>
      <c r="K71" s="214" t="str">
        <f>IF('Enrollment Projection'!$E$34="","Must Complete 'Enrollment Projection' Tab",I71*J71)</f>
        <v>Must Complete 'Enrollment Projection' Tab</v>
      </c>
      <c r="L71" s="213">
        <f>$C71*'Enrollment Projection'!$E$31</f>
        <v>0</v>
      </c>
      <c r="M71" s="211">
        <v>4258.202892627885</v>
      </c>
      <c r="N71" s="214" t="str">
        <f>IF('Enrollment Projection'!$E$31="","Must Complete 'Enrollment Projection' Tab",L71*M71)</f>
        <v>Must Complete 'Enrollment Projection' Tab</v>
      </c>
      <c r="O71" s="213">
        <f>$C71*'Enrollment Projection'!$E$33</f>
        <v>0</v>
      </c>
      <c r="P71" s="211">
        <v>1703.2811570511542</v>
      </c>
      <c r="Q71" s="214" t="str">
        <f>IF('Enrollment Projection'!$E$33="","Must Complete 'Enrollment Projection' Tab",O71*P71)</f>
        <v>Must Complete 'Enrollment Projection' Tab</v>
      </c>
      <c r="R71" s="214" t="str">
        <f>IF(OR('Enrollment Projection'!$E$30="",'Enrollment Projection'!$E$31="",'Enrollment Projection'!$E$33="",'Enrollment Projection'!$E$34=""),"Must Complete 'Enrollment Projection' Tab",IF('School Information'!$A$13="","Must Complete 'School Information' Tab",ROUND(E71+H71+K71+N71+Q71,0)))</f>
        <v>Must Complete 'Enrollment Projection' Tab</v>
      </c>
      <c r="S71" s="215">
        <v>5609.0</v>
      </c>
      <c r="T71" s="211">
        <v>5609.0</v>
      </c>
      <c r="U71" s="216" t="str">
        <f>IF(OR('School Information'!$A$10="",'School Information'!$B$10=""),"Must Complete 'School Information' Tab",IF('School Information'!$B$10="No",$T71*C71,IF(AND('School Information'!$B$10="Yes",'School Information'!$A$10=$B71),$S71*C71,$T71*C71)))</f>
        <v>Must Complete 'School Information' Tab</v>
      </c>
      <c r="V71" s="217">
        <v>270.0</v>
      </c>
      <c r="W71" s="217">
        <f>IF('Enrollment Projection'!$E$31&gt;0,$C71*V71,0)</f>
        <v>0</v>
      </c>
      <c r="X71" s="217">
        <v>12.0</v>
      </c>
      <c r="Y71" s="216" t="str">
        <f>IF('Enrollment Projection'!$E$32="","Must Complete 'Enrollment Projection' Tab",IF('Enrollment Projection'!$E$32="Yes",$C71*X71,0))</f>
        <v>Must Complete 'Enrollment Projection' Tab</v>
      </c>
      <c r="Z71" s="217">
        <v>27.0</v>
      </c>
      <c r="AA71" s="216" t="str">
        <f>IF('Enrollment Projection'!$E$34="","Must Complete 'Enrollment Projection' Tab",IF(AND('Enrollment Projection'!$E$34&gt;0,SUM('Enrollment Projection'!$B$17:$E$20)&gt;0),$C71*Z71,0))</f>
        <v>Must Complete 'Enrollment Projection' Tab</v>
      </c>
      <c r="AB71" s="217">
        <v>816.0</v>
      </c>
      <c r="AC71" s="216" t="str">
        <f>IF('Enrollment Projection'!$E$38="","Must Complete 'Enrollment Projection' Tab",IF('Enrollment Projection'!$E$38&gt;=0.4,$C71*AB71,0))</f>
        <v>Must Complete 'Enrollment Projection' Tab</v>
      </c>
      <c r="AD71" s="217">
        <v>71.0</v>
      </c>
      <c r="AE71" s="217">
        <f t="shared" si="3"/>
        <v>0</v>
      </c>
      <c r="AF71" s="213">
        <f>$C71*'Enrollment Projection'!$E$37</f>
        <v>0</v>
      </c>
      <c r="AG71" s="217">
        <v>126.0</v>
      </c>
      <c r="AH71" s="216" t="str">
        <f>IF('Enrollment Projection'!$E$37="","Must Complete 'Enrollment Projection' Tab",AF71*AG71)</f>
        <v>Must Complete 'Enrollment Projection' Tab</v>
      </c>
    </row>
    <row r="72" ht="25.5" customHeight="1">
      <c r="A72" s="279">
        <v>67.0</v>
      </c>
      <c r="B72" s="219" t="s">
        <v>305</v>
      </c>
      <c r="C72" s="220"/>
      <c r="D72" s="221">
        <v>5041.960111117395</v>
      </c>
      <c r="E72" s="222">
        <f t="shared" si="2"/>
        <v>0</v>
      </c>
      <c r="F72" s="223">
        <f>$C72*'Enrollment Projection'!$E$30</f>
        <v>0</v>
      </c>
      <c r="G72" s="221">
        <v>669.168179291724</v>
      </c>
      <c r="H72" s="224" t="str">
        <f>IF('Enrollment Projection'!$E$30="","Must Complete 'Enrollment Projection' Tab",F72*G72)</f>
        <v>Must Complete 'Enrollment Projection' Tab</v>
      </c>
      <c r="I72" s="223">
        <f>$C72*'Enrollment Projection'!$E$34</f>
        <v>0</v>
      </c>
      <c r="J72" s="221">
        <v>182.50041253410652</v>
      </c>
      <c r="K72" s="224" t="str">
        <f>IF('Enrollment Projection'!$E$34="","Must Complete 'Enrollment Projection' Tab",I72*J72)</f>
        <v>Must Complete 'Enrollment Projection' Tab</v>
      </c>
      <c r="L72" s="223">
        <f>$C72*'Enrollment Projection'!$E$31</f>
        <v>0</v>
      </c>
      <c r="M72" s="221">
        <v>4562.510313352664</v>
      </c>
      <c r="N72" s="224" t="str">
        <f>IF('Enrollment Projection'!$E$31="","Must Complete 'Enrollment Projection' Tab",L72*M72)</f>
        <v>Must Complete 'Enrollment Projection' Tab</v>
      </c>
      <c r="O72" s="223">
        <f>$C72*'Enrollment Projection'!$E$33</f>
        <v>0</v>
      </c>
      <c r="P72" s="221">
        <v>1825.004125341065</v>
      </c>
      <c r="Q72" s="224" t="str">
        <f>IF('Enrollment Projection'!$E$33="","Must Complete 'Enrollment Projection' Tab",O72*P72)</f>
        <v>Must Complete 'Enrollment Projection' Tab</v>
      </c>
      <c r="R72" s="224" t="str">
        <f>IF(OR('Enrollment Projection'!$E$30="",'Enrollment Projection'!$E$31="",'Enrollment Projection'!$E$33="",'Enrollment Projection'!$E$34=""),"Must Complete 'Enrollment Projection' Tab",IF('School Information'!$A$13="","Must Complete 'School Information' Tab",ROUND(E72+H72+K72+N72+Q72,0)))</f>
        <v>Must Complete 'Enrollment Projection' Tab</v>
      </c>
      <c r="S72" s="225">
        <v>4355.0</v>
      </c>
      <c r="T72" s="221">
        <v>4355.0</v>
      </c>
      <c r="U72" s="226" t="str">
        <f>IF(OR('School Information'!$A$10="",'School Information'!$B$10=""),"Must Complete 'School Information' Tab",IF('School Information'!$B$10="No",$T72*C72,IF(AND('School Information'!$B$10="Yes",'School Information'!$A$10=$B72),$S72*C72,$T72*C72)))</f>
        <v>Must Complete 'School Information' Tab</v>
      </c>
      <c r="V72" s="227">
        <v>175.0</v>
      </c>
      <c r="W72" s="227">
        <f>IF('Enrollment Projection'!$E$31&gt;0,$C72*V72,0)</f>
        <v>0</v>
      </c>
      <c r="X72" s="227">
        <v>2.0</v>
      </c>
      <c r="Y72" s="226" t="str">
        <f>IF('Enrollment Projection'!$E$32="","Must Complete 'Enrollment Projection' Tab",IF('Enrollment Projection'!$E$32="Yes",$C72*X72,0))</f>
        <v>Must Complete 'Enrollment Projection' Tab</v>
      </c>
      <c r="Z72" s="227">
        <v>4.0</v>
      </c>
      <c r="AA72" s="226" t="str">
        <f>IF('Enrollment Projection'!$E$34="","Must Complete 'Enrollment Projection' Tab",IF(AND('Enrollment Projection'!$E$34&gt;0,SUM('Enrollment Projection'!$B$17:$E$20)&gt;0),$C72*Z72,0))</f>
        <v>Must Complete 'Enrollment Projection' Tab</v>
      </c>
      <c r="AB72" s="227">
        <v>166.0</v>
      </c>
      <c r="AC72" s="226" t="str">
        <f>IF('Enrollment Projection'!$E$38="","Must Complete 'Enrollment Projection' Tab",IF('Enrollment Projection'!$E$38&gt;=0.4,$C72*AB72,0))</f>
        <v>Must Complete 'Enrollment Projection' Tab</v>
      </c>
      <c r="AD72" s="227">
        <v>49.0</v>
      </c>
      <c r="AE72" s="227">
        <f t="shared" si="3"/>
        <v>0</v>
      </c>
      <c r="AF72" s="223">
        <f>$C72*'Enrollment Projection'!$E$37</f>
        <v>0</v>
      </c>
      <c r="AG72" s="227">
        <v>126.0</v>
      </c>
      <c r="AH72" s="226" t="str">
        <f>IF('Enrollment Projection'!$E$37="","Must Complete 'Enrollment Projection' Tab",AF72*AG72)</f>
        <v>Must Complete 'Enrollment Projection' Tab</v>
      </c>
    </row>
    <row r="73" ht="25.5" customHeight="1">
      <c r="A73" s="279">
        <v>68.0</v>
      </c>
      <c r="B73" s="219" t="s">
        <v>306</v>
      </c>
      <c r="C73" s="220"/>
      <c r="D73" s="221">
        <v>5354.621103680676</v>
      </c>
      <c r="E73" s="222">
        <f t="shared" si="2"/>
        <v>0</v>
      </c>
      <c r="F73" s="223">
        <f>$C73*'Enrollment Projection'!$E$30</f>
        <v>0</v>
      </c>
      <c r="G73" s="221">
        <v>680.9537584011466</v>
      </c>
      <c r="H73" s="224" t="str">
        <f>IF('Enrollment Projection'!$E$30="","Must Complete 'Enrollment Projection' Tab",F73*G73)</f>
        <v>Must Complete 'Enrollment Projection' Tab</v>
      </c>
      <c r="I73" s="223">
        <f>$C73*'Enrollment Projection'!$E$34</f>
        <v>0</v>
      </c>
      <c r="J73" s="221">
        <v>185.71466138213088</v>
      </c>
      <c r="K73" s="224" t="str">
        <f>IF('Enrollment Projection'!$E$34="","Must Complete 'Enrollment Projection' Tab",I73*J73)</f>
        <v>Must Complete 'Enrollment Projection' Tab</v>
      </c>
      <c r="L73" s="223">
        <f>$C73*'Enrollment Projection'!$E$31</f>
        <v>0</v>
      </c>
      <c r="M73" s="221">
        <v>4642.866534553272</v>
      </c>
      <c r="N73" s="224" t="str">
        <f>IF('Enrollment Projection'!$E$31="","Must Complete 'Enrollment Projection' Tab",L73*M73)</f>
        <v>Must Complete 'Enrollment Projection' Tab</v>
      </c>
      <c r="O73" s="223">
        <f>$C73*'Enrollment Projection'!$E$33</f>
        <v>0</v>
      </c>
      <c r="P73" s="221">
        <v>1857.1466138213086</v>
      </c>
      <c r="Q73" s="224" t="str">
        <f>IF('Enrollment Projection'!$E$33="","Must Complete 'Enrollment Projection' Tab",O73*P73)</f>
        <v>Must Complete 'Enrollment Projection' Tab</v>
      </c>
      <c r="R73" s="224" t="str">
        <f>IF(OR('Enrollment Projection'!$E$30="",'Enrollment Projection'!$E$31="",'Enrollment Projection'!$E$33="",'Enrollment Projection'!$E$34=""),"Must Complete 'Enrollment Projection' Tab",IF('School Information'!$A$13="","Must Complete 'School Information' Tab",ROUND(E73+H73+K73+N73+Q73,0)))</f>
        <v>Must Complete 'Enrollment Projection' Tab</v>
      </c>
      <c r="S73" s="225">
        <v>4275.0</v>
      </c>
      <c r="T73" s="221">
        <v>4275.0</v>
      </c>
      <c r="U73" s="226" t="str">
        <f>IF(OR('School Information'!$A$10="",'School Information'!$B$10=""),"Must Complete 'School Information' Tab",IF('School Information'!$B$10="No",$T73*C73,IF(AND('School Information'!$B$10="Yes",'School Information'!$A$10=$B73),$S73*C73,$T73*C73)))</f>
        <v>Must Complete 'School Information' Tab</v>
      </c>
      <c r="V73" s="227">
        <v>254.0</v>
      </c>
      <c r="W73" s="227">
        <f>IF('Enrollment Projection'!$E$31&gt;0,$C73*V73,0)</f>
        <v>0</v>
      </c>
      <c r="X73" s="227">
        <v>6.0</v>
      </c>
      <c r="Y73" s="226" t="str">
        <f>IF('Enrollment Projection'!$E$32="","Must Complete 'Enrollment Projection' Tab",IF('Enrollment Projection'!$E$32="Yes",$C73*X73,0))</f>
        <v>Must Complete 'Enrollment Projection' Tab</v>
      </c>
      <c r="Z73" s="227">
        <v>41.0</v>
      </c>
      <c r="AA73" s="226" t="str">
        <f>IF('Enrollment Projection'!$E$34="","Must Complete 'Enrollment Projection' Tab",IF(AND('Enrollment Projection'!$E$34&gt;0,SUM('Enrollment Projection'!$B$17:$E$20)&gt;0),$C73*Z73,0))</f>
        <v>Must Complete 'Enrollment Projection' Tab</v>
      </c>
      <c r="AB73" s="227">
        <v>937.0</v>
      </c>
      <c r="AC73" s="226" t="str">
        <f>IF('Enrollment Projection'!$E$38="","Must Complete 'Enrollment Projection' Tab",IF('Enrollment Projection'!$E$38&gt;=0.4,$C73*AB73,0))</f>
        <v>Must Complete 'Enrollment Projection' Tab</v>
      </c>
      <c r="AD73" s="227">
        <v>79.0</v>
      </c>
      <c r="AE73" s="227">
        <f t="shared" si="3"/>
        <v>0</v>
      </c>
      <c r="AF73" s="223">
        <f>$C73*'Enrollment Projection'!$E$37</f>
        <v>0</v>
      </c>
      <c r="AG73" s="227">
        <v>126.0</v>
      </c>
      <c r="AH73" s="226" t="str">
        <f>IF('Enrollment Projection'!$E$37="","Must Complete 'Enrollment Projection' Tab",AF73*AG73)</f>
        <v>Must Complete 'Enrollment Projection' Tab</v>
      </c>
    </row>
    <row r="74" ht="25.5" customHeight="1">
      <c r="A74" s="279">
        <v>69.0</v>
      </c>
      <c r="B74" s="219" t="s">
        <v>307</v>
      </c>
      <c r="C74" s="220"/>
      <c r="D74" s="238">
        <v>5460.4643958485085</v>
      </c>
      <c r="E74" s="222">
        <f t="shared" si="2"/>
        <v>0</v>
      </c>
      <c r="F74" s="223">
        <f>$C74*'Enrollment Projection'!$E$30</f>
        <v>0</v>
      </c>
      <c r="G74" s="238">
        <v>717.005936882422</v>
      </c>
      <c r="H74" s="224" t="str">
        <f>IF('Enrollment Projection'!$E$30="","Must Complete 'Enrollment Projection' Tab",F74*G74)</f>
        <v>Must Complete 'Enrollment Projection' Tab</v>
      </c>
      <c r="I74" s="223">
        <f>$C74*'Enrollment Projection'!$E$34</f>
        <v>0</v>
      </c>
      <c r="J74" s="238">
        <v>195.54707369520594</v>
      </c>
      <c r="K74" s="224" t="str">
        <f>IF('Enrollment Projection'!$E$34="","Must Complete 'Enrollment Projection' Tab",I74*J74)</f>
        <v>Must Complete 'Enrollment Projection' Tab</v>
      </c>
      <c r="L74" s="223">
        <f>$C74*'Enrollment Projection'!$E$31</f>
        <v>0</v>
      </c>
      <c r="M74" s="238">
        <v>4888.6768423801495</v>
      </c>
      <c r="N74" s="224" t="str">
        <f>IF('Enrollment Projection'!$E$31="","Must Complete 'Enrollment Projection' Tab",L74*M74)</f>
        <v>Must Complete 'Enrollment Projection' Tab</v>
      </c>
      <c r="O74" s="223">
        <f>$C74*'Enrollment Projection'!$E$33</f>
        <v>0</v>
      </c>
      <c r="P74" s="238">
        <v>1955.4707369520597</v>
      </c>
      <c r="Q74" s="224" t="str">
        <f>IF('Enrollment Projection'!$E$33="","Must Complete 'Enrollment Projection' Tab",O74*P74)</f>
        <v>Must Complete 'Enrollment Projection' Tab</v>
      </c>
      <c r="R74" s="224" t="str">
        <f>IF(OR('Enrollment Projection'!$E$30="",'Enrollment Projection'!$E$31="",'Enrollment Projection'!$E$33="",'Enrollment Projection'!$E$34=""),"Must Complete 'Enrollment Projection' Tab",IF('School Information'!$A$13="","Must Complete 'School Information' Tab",ROUND(E74+H74+K74+N74+Q74,0)))</f>
        <v>Must Complete 'Enrollment Projection' Tab</v>
      </c>
      <c r="S74" s="239">
        <v>3546.0</v>
      </c>
      <c r="T74" s="238">
        <v>4961.0</v>
      </c>
      <c r="U74" s="226" t="str">
        <f>IF(OR('School Information'!$A$10="",'School Information'!$B$10=""),"Must Complete 'School Information' Tab",IF('School Information'!$B$10="No",$T74*C74,IF(AND('School Information'!$B$10="Yes",'School Information'!$A$10=$B74),$S74*C74,$T74*C74)))</f>
        <v>Must Complete 'School Information' Tab</v>
      </c>
      <c r="V74" s="227">
        <v>177.0</v>
      </c>
      <c r="W74" s="227">
        <f>IF('Enrollment Projection'!$E$31&gt;0,$C74*V74,0)</f>
        <v>0</v>
      </c>
      <c r="X74" s="227">
        <v>2.0</v>
      </c>
      <c r="Y74" s="226" t="str">
        <f>IF('Enrollment Projection'!$E$32="","Must Complete 'Enrollment Projection' Tab",IF('Enrollment Projection'!$E$32="Yes",$C74*X74,0))</f>
        <v>Must Complete 'Enrollment Projection' Tab</v>
      </c>
      <c r="Z74" s="227">
        <v>2.0</v>
      </c>
      <c r="AA74" s="226" t="str">
        <f>IF('Enrollment Projection'!$E$34="","Must Complete 'Enrollment Projection' Tab",IF(AND('Enrollment Projection'!$E$34&gt;0,SUM('Enrollment Projection'!$B$17:$E$20)&gt;0),$C74*Z74,0))</f>
        <v>Must Complete 'Enrollment Projection' Tab</v>
      </c>
      <c r="AB74" s="227">
        <v>115.0</v>
      </c>
      <c r="AC74" s="226" t="str">
        <f>IF('Enrollment Projection'!$E$38="","Must Complete 'Enrollment Projection' Tab",IF('Enrollment Projection'!$E$38&gt;=0.4,$C74*AB74,0))</f>
        <v>Must Complete 'Enrollment Projection' Tab</v>
      </c>
      <c r="AD74" s="227">
        <v>39.0</v>
      </c>
      <c r="AE74" s="227">
        <f t="shared" si="3"/>
        <v>0</v>
      </c>
      <c r="AF74" s="223">
        <f>$C74*'Enrollment Projection'!$E$37</f>
        <v>0</v>
      </c>
      <c r="AG74" s="227">
        <v>126.0</v>
      </c>
      <c r="AH74" s="226" t="str">
        <f>IF('Enrollment Projection'!$E$37="","Must Complete 'Enrollment Projection' Tab",AF74*AG74)</f>
        <v>Must Complete 'Enrollment Projection' Tab</v>
      </c>
    </row>
    <row r="75" ht="51.75" customHeight="1">
      <c r="A75" s="240" t="s">
        <v>308</v>
      </c>
      <c r="B75" s="241"/>
      <c r="C75" s="242">
        <f>IF(SUM(C6:C74)='Enrollment Projection'!$E$24,SUM(C6:C74),CONCATENATE(SUM(C6:C74)," Does Not Agree to 'Enrollment Projection' Tab"))</f>
        <v>0</v>
      </c>
      <c r="D75" s="243"/>
      <c r="E75" s="244">
        <f t="shared" ref="E75:F75" si="4">SUM(E6:E74)</f>
        <v>0</v>
      </c>
      <c r="F75" s="245">
        <f t="shared" si="4"/>
        <v>0</v>
      </c>
      <c r="G75" s="243"/>
      <c r="H75" s="246" t="str">
        <f>IF('Enrollment Projection'!$E$30="","Must Complete 'Enrollment Projection' Tab",SUM(H6:H74))</f>
        <v>Must Complete 'Enrollment Projection' Tab</v>
      </c>
      <c r="I75" s="247">
        <f>SUM(I6:I74)</f>
        <v>0</v>
      </c>
      <c r="J75" s="243"/>
      <c r="K75" s="246" t="str">
        <f>IF('Enrollment Projection'!$E$34="","Must Complete 'Enrollment Projection' Tab",SUM(K6:K74))</f>
        <v>Must Complete 'Enrollment Projection' Tab</v>
      </c>
      <c r="L75" s="245">
        <f>SUM(L6:L74)</f>
        <v>0</v>
      </c>
      <c r="M75" s="243"/>
      <c r="N75" s="246" t="str">
        <f>IF('Enrollment Projection'!$E$31="","Must Complete 'Enrollment Projection' Tab",SUM(N6:N74))</f>
        <v>Must Complete 'Enrollment Projection' Tab</v>
      </c>
      <c r="O75" s="245">
        <f>SUM(O6:O74)</f>
        <v>0</v>
      </c>
      <c r="P75" s="243"/>
      <c r="Q75" s="246" t="str">
        <f>IF('Enrollment Projection'!$E$33="","Must Complete 'Enrollment Projection' Tab",SUM(Q6:Q74))</f>
        <v>Must Complete 'Enrollment Projection' Tab</v>
      </c>
      <c r="R75" s="246" t="str">
        <f>IF(OR('Enrollment Projection'!$E$30="",'Enrollment Projection'!$E$31="",'Enrollment Projection'!$E$33="",'Enrollment Projection'!$E$34=""),"Must Complete 'Enrollment Projection' Tab",IF('School Information'!$A$13="","Must Complete 'School Information' Tab",IF($C$75='Enrollment Projection'!$E$24,SUM(R6:R74),"Enrollment must agree to 'Enrollment Projection' Tab")))</f>
        <v>Must Complete 'Enrollment Projection' Tab</v>
      </c>
      <c r="S75" s="243"/>
      <c r="T75" s="243"/>
      <c r="U75" s="246" t="str">
        <f>IF(OR('School Information'!$A$10="",'School Information'!$B$10=""),"Must Complete 'School Information' Tab",IF($C$75='Enrollment Projection'!$E$24,SUM(U6:U74),"Enrollment must agree to 'Enrollment Projection' Tab"))</f>
        <v>Must Complete 'School Information' Tab</v>
      </c>
      <c r="V75" s="243"/>
      <c r="W75" s="244">
        <f>SUM(W6:W74)</f>
        <v>0</v>
      </c>
      <c r="X75" s="246"/>
      <c r="Y75" s="244" t="str">
        <f>IF('Enrollment Projection'!$E$32="","Must Complete 'Enrollment Projection' Tab",SUM(Y6:Y74))</f>
        <v>Must Complete 'Enrollment Projection' Tab</v>
      </c>
      <c r="Z75" s="246"/>
      <c r="AA75" s="244" t="str">
        <f>IF('Enrollment Projection'!$E$34="","Must Complete 'Enrollment Projection' Tab",IF(SUM(AA6:AA74)&lt;15000,0,SUM(AA6:AA74)))</f>
        <v>Must Complete 'Enrollment Projection' Tab</v>
      </c>
      <c r="AB75" s="246"/>
      <c r="AC75" s="244" t="str">
        <f>IF('Enrollment Projection'!$E$38="","Must Complete 'Enrollment Projection' Tab",SUM(AC6:AC74))</f>
        <v>Must Complete 'Enrollment Projection' Tab</v>
      </c>
      <c r="AD75" s="246"/>
      <c r="AE75" s="244">
        <f t="shared" ref="AE75:AF75" si="5">SUM(AE6:AE74)</f>
        <v>0</v>
      </c>
      <c r="AF75" s="242">
        <f t="shared" si="5"/>
        <v>0</v>
      </c>
      <c r="AG75" s="246"/>
      <c r="AH75" s="244" t="str">
        <f>IF('Enrollment Projection'!$E$37="","Must Complete 'Enrollment Projection' Tab",IF(SUM(AH6:AH74)&lt;10000,0,SUM(AH6:AH74)))</f>
        <v>Must Complete 'Enrollment Projection' Tab</v>
      </c>
    </row>
    <row r="76" ht="53.25" customHeight="1">
      <c r="A76" s="249" t="str">
        <f>IF('School Information'!$A$13="","Must Complete 'School Information' Tab",IF('School Information'!$A$13="Yes","Virtual Charter Schools Receive 90% per Charter Law",""))</f>
        <v>Must Complete 'School Information' Tab</v>
      </c>
      <c r="B76" s="250"/>
      <c r="C76" s="251"/>
      <c r="D76" s="251"/>
      <c r="E76" s="251"/>
      <c r="F76" s="251"/>
      <c r="G76" s="251"/>
      <c r="H76" s="251"/>
      <c r="I76" s="251"/>
      <c r="J76" s="251"/>
      <c r="K76" s="251"/>
      <c r="L76" s="251"/>
      <c r="M76" s="251"/>
      <c r="N76" s="251"/>
      <c r="O76" s="251"/>
      <c r="P76" s="251"/>
      <c r="Q76" s="251"/>
      <c r="R76" s="246" t="str">
        <f>IF(OR('Enrollment Projection'!$E$30="",'Enrollment Projection'!$E$31="",'Enrollment Projection'!$E$33="",'Enrollment Projection'!$E$34=""),"Must Complete 'Enrollment Projection' Tab",IF('School Information'!$A$13="","Must Complete 'School Information' Tab",IF('School Information'!$A$13="No","",IF(AND($C75='Enrollment Projection'!$E$24,'School Information'!$A$13="Yes"),ROUND(SUM(R6:R74)*0.9,0),"Enrollment must agree to 'Enrollment Projection' Tab"))))</f>
        <v>Must Complete 'Enrollment Projection' Tab</v>
      </c>
      <c r="S76" s="251"/>
      <c r="T76" s="251"/>
      <c r="U76" s="246" t="str">
        <f>IF(OR('School Information'!$A$10="",'School Information'!$B$10=""),"Must Complete 'School Information' Tab",IF('School Information'!$A$13="No","",IF(AND($C75='Enrollment Projection'!$E$24,'School Information'!$A$13="Yes"),ROUND(SUM(U6:U74)*0.9,0),"Enrollment must agree to 'Enrollment Projection' Tab")))</f>
        <v>Must Complete 'School Information' Tab</v>
      </c>
      <c r="V76" s="251"/>
      <c r="W76" s="251"/>
      <c r="X76" s="251"/>
      <c r="Y76" s="251"/>
      <c r="Z76" s="251"/>
      <c r="AA76" s="251"/>
      <c r="AB76" s="251"/>
      <c r="AC76" s="251"/>
      <c r="AD76" s="251"/>
      <c r="AE76" s="251"/>
      <c r="AF76" s="251"/>
      <c r="AG76" s="251"/>
      <c r="AH76" s="251"/>
    </row>
  </sheetData>
  <mergeCells count="23">
    <mergeCell ref="L2:N2"/>
    <mergeCell ref="O2:Q2"/>
    <mergeCell ref="A75:B75"/>
    <mergeCell ref="A76:B76"/>
    <mergeCell ref="A1:B3"/>
    <mergeCell ref="C1:K1"/>
    <mergeCell ref="L1:R1"/>
    <mergeCell ref="S1:U1"/>
    <mergeCell ref="V1:AH1"/>
    <mergeCell ref="C2:C3"/>
    <mergeCell ref="D2:E2"/>
    <mergeCell ref="F2:H2"/>
    <mergeCell ref="I2:K2"/>
    <mergeCell ref="R2:R3"/>
    <mergeCell ref="S2:S3"/>
    <mergeCell ref="T2:T3"/>
    <mergeCell ref="U2:U3"/>
    <mergeCell ref="V2:W2"/>
    <mergeCell ref="X2:Y2"/>
    <mergeCell ref="Z2:AA2"/>
    <mergeCell ref="AB2:AC2"/>
    <mergeCell ref="AD2:AE2"/>
    <mergeCell ref="AF2:AH2"/>
  </mergeCells>
  <conditionalFormatting sqref="R75">
    <cfRule type="containsText" dxfId="0" priority="1" operator="containsText" text="Must">
      <formula>NOT(ISERROR(SEARCH(("Must"),(R75))))</formula>
    </cfRule>
  </conditionalFormatting>
  <conditionalFormatting sqref="U75">
    <cfRule type="containsText" dxfId="0" priority="2" operator="containsText" text="Must">
      <formula>NOT(ISERROR(SEARCH(("Must"),(U75))))</formula>
    </cfRule>
  </conditionalFormatting>
  <conditionalFormatting sqref="E75">
    <cfRule type="containsText" dxfId="0" priority="3" operator="containsText" text="Must">
      <formula>NOT(ISERROR(SEARCH(("Must"),(E75))))</formula>
    </cfRule>
  </conditionalFormatting>
  <conditionalFormatting sqref="H75">
    <cfRule type="containsText" dxfId="0" priority="4" operator="containsText" text="Must">
      <formula>NOT(ISERROR(SEARCH(("Must"),(H75))))</formula>
    </cfRule>
  </conditionalFormatting>
  <conditionalFormatting sqref="K75">
    <cfRule type="containsText" dxfId="0" priority="5" operator="containsText" text="Must">
      <formula>NOT(ISERROR(SEARCH(("Must"),(K75))))</formula>
    </cfRule>
  </conditionalFormatting>
  <conditionalFormatting sqref="N75">
    <cfRule type="containsText" dxfId="0" priority="6" operator="containsText" text="Must">
      <formula>NOT(ISERROR(SEARCH(("Must"),(N75))))</formula>
    </cfRule>
  </conditionalFormatting>
  <conditionalFormatting sqref="Q75">
    <cfRule type="containsText" dxfId="0" priority="7" operator="containsText" text="Must">
      <formula>NOT(ISERROR(SEARCH(("Must"),(Q75))))</formula>
    </cfRule>
  </conditionalFormatting>
  <conditionalFormatting sqref="R76">
    <cfRule type="expression" dxfId="1" priority="8">
      <formula>$A$76="Virtual Charter Schools Receive 90% per Charter Law"</formula>
    </cfRule>
  </conditionalFormatting>
  <conditionalFormatting sqref="R76">
    <cfRule type="containsText" dxfId="0" priority="9" operator="containsText" text="Must">
      <formula>NOT(ISERROR(SEARCH(("Must"),(R76))))</formula>
    </cfRule>
  </conditionalFormatting>
  <conditionalFormatting sqref="A76">
    <cfRule type="expression" dxfId="1" priority="10">
      <formula>$A$76="Virtual Charter Schools Receive 90% per Charter Law"</formula>
    </cfRule>
  </conditionalFormatting>
  <conditionalFormatting sqref="A76">
    <cfRule type="containsText" dxfId="0" priority="11" operator="containsText" text="Must">
      <formula>NOT(ISERROR(SEARCH(("Must"),(A76))))</formula>
    </cfRule>
  </conditionalFormatting>
  <conditionalFormatting sqref="U76">
    <cfRule type="expression" dxfId="1" priority="12">
      <formula>$A$76="Virtual Charter Schools Receive 90% per Charter Law"</formula>
    </cfRule>
  </conditionalFormatting>
  <conditionalFormatting sqref="U76">
    <cfRule type="containsText" dxfId="0" priority="13" operator="containsText" text="Must">
      <formula>NOT(ISERROR(SEARCH(("Must"),(U76))))</formula>
    </cfRule>
  </conditionalFormatting>
  <conditionalFormatting sqref="C75">
    <cfRule type="containsText" dxfId="0" priority="14" operator="containsText" text="Not">
      <formula>NOT(ISERROR(SEARCH(("Not"),(C75))))</formula>
    </cfRule>
  </conditionalFormatting>
  <conditionalFormatting sqref="C75">
    <cfRule type="containsText" dxfId="0" priority="15" operator="containsText" text="Must">
      <formula>NOT(ISERROR(SEARCH(("Must"),(C75))))</formula>
    </cfRule>
  </conditionalFormatting>
  <printOptions horizontalCentered="1"/>
  <pageMargins bottom="0.4" footer="0.0" header="0.0" left="0.3" right="0.3" top="0.4"/>
  <pageSetup scale="70" orientation="portrait"/>
  <headerFooter>
    <oddFooter>&amp;R&amp;P</oddFooter>
  </headerFooter>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0"/>
  <cols>
    <col customWidth="1" min="1" max="1" width="5.0"/>
    <col customWidth="1" min="2" max="2" width="20.13"/>
    <col customWidth="1" min="3" max="3" width="14.63"/>
    <col customWidth="1" min="4" max="4" width="13.88"/>
    <col customWidth="1" min="5" max="5" width="15.75"/>
    <col customWidth="1" min="6" max="6" width="10.63"/>
    <col customWidth="1" min="7" max="7" width="8.75"/>
    <col customWidth="1" min="8" max="8" width="15.75"/>
    <col customWidth="1" min="9" max="9" width="10.63"/>
    <col customWidth="1" min="10" max="10" width="8.75"/>
    <col customWidth="1" min="11" max="11" width="15.75"/>
    <col customWidth="1" min="12" max="12" width="10.63"/>
    <col customWidth="1" min="13" max="13" width="8.75"/>
    <col customWidth="1" min="14" max="14" width="15.75"/>
    <col customWidth="1" min="15" max="15" width="10.63"/>
    <col customWidth="1" min="16" max="16" width="8.75"/>
    <col customWidth="1" min="17" max="17" width="15.75"/>
    <col customWidth="1" min="18" max="18" width="18.75"/>
    <col customWidth="1" min="19" max="20" width="15.88"/>
    <col customWidth="1" min="21" max="21" width="18.38"/>
    <col customWidth="1" min="22" max="22" width="8.75"/>
    <col customWidth="1" min="23" max="23" width="15.75"/>
    <col customWidth="1" min="24" max="24" width="8.75"/>
    <col customWidth="1" min="25" max="25" width="15.75"/>
    <col customWidth="1" min="26" max="26" width="8.75"/>
    <col customWidth="1" min="27" max="27" width="15.75"/>
    <col customWidth="1" min="28" max="28" width="8.75"/>
    <col customWidth="1" min="29" max="29" width="15.75"/>
    <col customWidth="1" min="30" max="30" width="8.75"/>
    <col customWidth="1" min="31" max="31" width="15.75"/>
    <col customWidth="1" min="32" max="32" width="13.88"/>
    <col customWidth="1" min="33" max="33" width="8.75"/>
    <col customWidth="1" min="34" max="34" width="15.75"/>
    <col customWidth="1" min="35" max="35" width="8.88"/>
  </cols>
  <sheetData>
    <row r="1" ht="19.5" customHeight="1">
      <c r="A1" s="252" t="s">
        <v>194</v>
      </c>
      <c r="B1" s="173"/>
      <c r="C1" s="253" t="s">
        <v>195</v>
      </c>
      <c r="D1" s="254"/>
      <c r="E1" s="254"/>
      <c r="F1" s="254"/>
      <c r="G1" s="254"/>
      <c r="H1" s="254"/>
      <c r="I1" s="254"/>
      <c r="J1" s="254"/>
      <c r="K1" s="255"/>
      <c r="L1" s="256" t="s">
        <v>196</v>
      </c>
      <c r="M1" s="254"/>
      <c r="N1" s="254"/>
      <c r="O1" s="254"/>
      <c r="P1" s="254"/>
      <c r="Q1" s="254"/>
      <c r="R1" s="255"/>
      <c r="S1" s="257" t="s">
        <v>197</v>
      </c>
      <c r="T1" s="14"/>
      <c r="U1" s="15"/>
      <c r="V1" s="258" t="s">
        <v>198</v>
      </c>
      <c r="W1" s="254"/>
      <c r="X1" s="254"/>
      <c r="Y1" s="254"/>
      <c r="Z1" s="254"/>
      <c r="AA1" s="254"/>
      <c r="AB1" s="254"/>
      <c r="AC1" s="254"/>
      <c r="AD1" s="254"/>
      <c r="AE1" s="254"/>
      <c r="AF1" s="254"/>
      <c r="AG1" s="254"/>
      <c r="AH1" s="255"/>
      <c r="AI1" s="281"/>
    </row>
    <row r="2" ht="21.0" customHeight="1">
      <c r="A2" s="179"/>
      <c r="B2" s="180"/>
      <c r="C2" s="288" t="s">
        <v>324</v>
      </c>
      <c r="D2" s="260" t="s">
        <v>200</v>
      </c>
      <c r="E2" s="261"/>
      <c r="F2" s="262" t="s">
        <v>201</v>
      </c>
      <c r="G2" s="126"/>
      <c r="H2" s="261"/>
      <c r="I2" s="262" t="s">
        <v>202</v>
      </c>
      <c r="J2" s="126"/>
      <c r="K2" s="261"/>
      <c r="L2" s="262" t="s">
        <v>203</v>
      </c>
      <c r="M2" s="126"/>
      <c r="N2" s="261"/>
      <c r="O2" s="262" t="s">
        <v>204</v>
      </c>
      <c r="P2" s="126"/>
      <c r="Q2" s="261"/>
      <c r="R2" s="263" t="s">
        <v>205</v>
      </c>
      <c r="S2" s="264" t="s">
        <v>325</v>
      </c>
      <c r="T2" s="264" t="s">
        <v>326</v>
      </c>
      <c r="U2" s="265" t="s">
        <v>208</v>
      </c>
      <c r="V2" s="266" t="s">
        <v>209</v>
      </c>
      <c r="W2" s="194"/>
      <c r="X2" s="266" t="s">
        <v>210</v>
      </c>
      <c r="Y2" s="194"/>
      <c r="Z2" s="266" t="s">
        <v>211</v>
      </c>
      <c r="AA2" s="194"/>
      <c r="AB2" s="266" t="s">
        <v>212</v>
      </c>
      <c r="AC2" s="194"/>
      <c r="AD2" s="266" t="s">
        <v>213</v>
      </c>
      <c r="AE2" s="194"/>
      <c r="AF2" s="266" t="s">
        <v>214</v>
      </c>
      <c r="AG2" s="267"/>
      <c r="AH2" s="194"/>
      <c r="AI2" s="281"/>
    </row>
    <row r="3" ht="82.5" customHeight="1">
      <c r="A3" s="193"/>
      <c r="B3" s="194"/>
      <c r="C3" s="194"/>
      <c r="D3" s="268" t="s">
        <v>215</v>
      </c>
      <c r="E3" s="269" t="s">
        <v>216</v>
      </c>
      <c r="F3" s="268" t="s">
        <v>217</v>
      </c>
      <c r="G3" s="268" t="s">
        <v>218</v>
      </c>
      <c r="H3" s="269" t="s">
        <v>216</v>
      </c>
      <c r="I3" s="268" t="s">
        <v>217</v>
      </c>
      <c r="J3" s="268" t="s">
        <v>218</v>
      </c>
      <c r="K3" s="269" t="s">
        <v>216</v>
      </c>
      <c r="L3" s="268" t="s">
        <v>217</v>
      </c>
      <c r="M3" s="268" t="s">
        <v>219</v>
      </c>
      <c r="N3" s="269" t="s">
        <v>216</v>
      </c>
      <c r="O3" s="268" t="s">
        <v>217</v>
      </c>
      <c r="P3" s="268" t="s">
        <v>219</v>
      </c>
      <c r="Q3" s="269" t="s">
        <v>216</v>
      </c>
      <c r="R3" s="194"/>
      <c r="S3" s="127"/>
      <c r="T3" s="127"/>
      <c r="U3" s="270"/>
      <c r="V3" s="271" t="s">
        <v>218</v>
      </c>
      <c r="W3" s="272" t="s">
        <v>220</v>
      </c>
      <c r="X3" s="271" t="s">
        <v>218</v>
      </c>
      <c r="Y3" s="272" t="s">
        <v>220</v>
      </c>
      <c r="Z3" s="271" t="s">
        <v>218</v>
      </c>
      <c r="AA3" s="272" t="s">
        <v>327</v>
      </c>
      <c r="AB3" s="271" t="s">
        <v>218</v>
      </c>
      <c r="AC3" s="272" t="s">
        <v>220</v>
      </c>
      <c r="AD3" s="271" t="s">
        <v>218</v>
      </c>
      <c r="AE3" s="272" t="s">
        <v>220</v>
      </c>
      <c r="AF3" s="271" t="s">
        <v>222</v>
      </c>
      <c r="AG3" s="271" t="s">
        <v>218</v>
      </c>
      <c r="AH3" s="272" t="s">
        <v>328</v>
      </c>
      <c r="AI3" s="281"/>
    </row>
    <row r="4" ht="15.75" customHeight="1">
      <c r="A4" s="282"/>
      <c r="B4" s="283"/>
      <c r="C4" s="284">
        <v>1.0</v>
      </c>
      <c r="D4" s="284">
        <f t="shared" ref="D4:AH4" si="1">C4+1</f>
        <v>2</v>
      </c>
      <c r="E4" s="284">
        <f t="shared" si="1"/>
        <v>3</v>
      </c>
      <c r="F4" s="284">
        <f t="shared" si="1"/>
        <v>4</v>
      </c>
      <c r="G4" s="284">
        <f t="shared" si="1"/>
        <v>5</v>
      </c>
      <c r="H4" s="284">
        <f t="shared" si="1"/>
        <v>6</v>
      </c>
      <c r="I4" s="284">
        <f t="shared" si="1"/>
        <v>7</v>
      </c>
      <c r="J4" s="284">
        <f t="shared" si="1"/>
        <v>8</v>
      </c>
      <c r="K4" s="284">
        <f t="shared" si="1"/>
        <v>9</v>
      </c>
      <c r="L4" s="284">
        <f t="shared" si="1"/>
        <v>10</v>
      </c>
      <c r="M4" s="284">
        <f t="shared" si="1"/>
        <v>11</v>
      </c>
      <c r="N4" s="284">
        <f t="shared" si="1"/>
        <v>12</v>
      </c>
      <c r="O4" s="284">
        <f t="shared" si="1"/>
        <v>13</v>
      </c>
      <c r="P4" s="284">
        <f t="shared" si="1"/>
        <v>14</v>
      </c>
      <c r="Q4" s="284">
        <f t="shared" si="1"/>
        <v>15</v>
      </c>
      <c r="R4" s="284">
        <f t="shared" si="1"/>
        <v>16</v>
      </c>
      <c r="S4" s="284">
        <f t="shared" si="1"/>
        <v>17</v>
      </c>
      <c r="T4" s="284">
        <f t="shared" si="1"/>
        <v>18</v>
      </c>
      <c r="U4" s="284">
        <f t="shared" si="1"/>
        <v>19</v>
      </c>
      <c r="V4" s="284">
        <f t="shared" si="1"/>
        <v>20</v>
      </c>
      <c r="W4" s="284">
        <f t="shared" si="1"/>
        <v>21</v>
      </c>
      <c r="X4" s="284">
        <f t="shared" si="1"/>
        <v>22</v>
      </c>
      <c r="Y4" s="284">
        <f t="shared" si="1"/>
        <v>23</v>
      </c>
      <c r="Z4" s="284">
        <f t="shared" si="1"/>
        <v>24</v>
      </c>
      <c r="AA4" s="284">
        <f t="shared" si="1"/>
        <v>25</v>
      </c>
      <c r="AB4" s="284">
        <f t="shared" si="1"/>
        <v>26</v>
      </c>
      <c r="AC4" s="284">
        <f t="shared" si="1"/>
        <v>27</v>
      </c>
      <c r="AD4" s="284">
        <f t="shared" si="1"/>
        <v>28</v>
      </c>
      <c r="AE4" s="284">
        <f t="shared" si="1"/>
        <v>29</v>
      </c>
      <c r="AF4" s="284">
        <f t="shared" si="1"/>
        <v>30</v>
      </c>
      <c r="AG4" s="284">
        <f t="shared" si="1"/>
        <v>31</v>
      </c>
      <c r="AH4" s="284">
        <f t="shared" si="1"/>
        <v>32</v>
      </c>
      <c r="AI4" s="285"/>
    </row>
    <row r="5" ht="72.0" customHeight="1">
      <c r="A5" s="282"/>
      <c r="B5" s="286" t="s">
        <v>224</v>
      </c>
      <c r="C5" s="286" t="s">
        <v>225</v>
      </c>
      <c r="D5" s="286" t="s">
        <v>226</v>
      </c>
      <c r="E5" s="286" t="s">
        <v>227</v>
      </c>
      <c r="F5" s="286" t="s">
        <v>225</v>
      </c>
      <c r="G5" s="286" t="s">
        <v>228</v>
      </c>
      <c r="H5" s="286" t="s">
        <v>229</v>
      </c>
      <c r="I5" s="286" t="s">
        <v>225</v>
      </c>
      <c r="J5" s="286" t="s">
        <v>230</v>
      </c>
      <c r="K5" s="286" t="s">
        <v>231</v>
      </c>
      <c r="L5" s="286" t="s">
        <v>225</v>
      </c>
      <c r="M5" s="286" t="s">
        <v>232</v>
      </c>
      <c r="N5" s="286" t="s">
        <v>233</v>
      </c>
      <c r="O5" s="286" t="s">
        <v>225</v>
      </c>
      <c r="P5" s="286" t="s">
        <v>234</v>
      </c>
      <c r="Q5" s="286" t="s">
        <v>235</v>
      </c>
      <c r="R5" s="286" t="s">
        <v>236</v>
      </c>
      <c r="S5" s="286" t="s">
        <v>237</v>
      </c>
      <c r="T5" s="286" t="s">
        <v>238</v>
      </c>
      <c r="U5" s="286" t="s">
        <v>225</v>
      </c>
      <c r="V5" s="283"/>
      <c r="W5" s="283"/>
      <c r="X5" s="283"/>
      <c r="Y5" s="283"/>
      <c r="Z5" s="283"/>
      <c r="AA5" s="283"/>
      <c r="AB5" s="283"/>
      <c r="AC5" s="283"/>
      <c r="AD5" s="283"/>
      <c r="AE5" s="283"/>
      <c r="AF5" s="283"/>
      <c r="AG5" s="283"/>
      <c r="AH5" s="283"/>
      <c r="AI5" s="287"/>
    </row>
    <row r="6" ht="25.5" customHeight="1">
      <c r="A6" s="278">
        <v>1.0</v>
      </c>
      <c r="B6" s="209" t="s">
        <v>239</v>
      </c>
      <c r="C6" s="210"/>
      <c r="D6" s="211">
        <v>5060.631686356253</v>
      </c>
      <c r="E6" s="212">
        <f t="shared" ref="E6:E74" si="2">C6*D6</f>
        <v>0</v>
      </c>
      <c r="F6" s="213">
        <f>$C6*'Enrollment Projection'!$F$30</f>
        <v>0</v>
      </c>
      <c r="G6" s="211">
        <v>671.9845220775123</v>
      </c>
      <c r="H6" s="214" t="str">
        <f>IF('Enrollment Projection'!$F$30="","Must Complete 'Enrollment Projection' Tab",F6*G6)</f>
        <v>Must Complete 'Enrollment Projection' Tab</v>
      </c>
      <c r="I6" s="213">
        <f>$C6*'Enrollment Projection'!$F$34</f>
        <v>0</v>
      </c>
      <c r="J6" s="211">
        <v>183.26850602113973</v>
      </c>
      <c r="K6" s="214" t="str">
        <f>IF('Enrollment Projection'!$F$34="","Must Complete 'Enrollment Projection' Tab",I6*J6)</f>
        <v>Must Complete 'Enrollment Projection' Tab</v>
      </c>
      <c r="L6" s="213">
        <f>$C6*'Enrollment Projection'!$F$31</f>
        <v>0</v>
      </c>
      <c r="M6" s="211">
        <v>4581.712650528493</v>
      </c>
      <c r="N6" s="214" t="str">
        <f>IF('Enrollment Projection'!$F$31="","Must Complete 'Enrollment Projection' Tab",L6*M6)</f>
        <v>Must Complete 'Enrollment Projection' Tab</v>
      </c>
      <c r="O6" s="213">
        <f>$C6*'Enrollment Projection'!$F$33</f>
        <v>0</v>
      </c>
      <c r="P6" s="211">
        <v>1832.6850602113973</v>
      </c>
      <c r="Q6" s="214" t="str">
        <f>IF('Enrollment Projection'!$F$33="","Must Complete 'Enrollment Projection' Tab",O6*P6)</f>
        <v>Must Complete 'Enrollment Projection' Tab</v>
      </c>
      <c r="R6" s="214" t="str">
        <f>IF(OR('Enrollment Projection'!$F$30="",'Enrollment Projection'!$F$31="",'Enrollment Projection'!$F$33="",'Enrollment Projection'!$F$34=""),"Must Complete 'Enrollment Projection' Tab",IF('School Information'!$A$13="","Must Complete 'School Information' Tab",ROUND(E6+H6+K6+N6+Q6,0)))</f>
        <v>Must Complete 'Enrollment Projection' Tab</v>
      </c>
      <c r="S6" s="215">
        <v>3090.0</v>
      </c>
      <c r="T6" s="211">
        <v>3090.0</v>
      </c>
      <c r="U6" s="216" t="str">
        <f>IF(OR('School Information'!$A$10="",'School Information'!$B$10=""),"Must Complete 'School Information' Tab",IF('School Information'!$B$10="No",$T6*C6,IF(AND('School Information'!$B$10="Yes",'School Information'!$A$10=$B6),$S6*C6,$T6*C6)))</f>
        <v>Must Complete 'School Information' Tab</v>
      </c>
      <c r="V6" s="217">
        <v>198.0</v>
      </c>
      <c r="W6" s="217">
        <f>IF('Enrollment Projection'!$F$31&gt;0,$C6*V6,0)</f>
        <v>0</v>
      </c>
      <c r="X6" s="217">
        <v>5.0</v>
      </c>
      <c r="Y6" s="216" t="str">
        <f>IF('Enrollment Projection'!$F$32="","Must Complete 'Enrollment Projection' Tab",IF('Enrollment Projection'!$F$32="Yes",$C6*X6,0))</f>
        <v>Must Complete 'Enrollment Projection' Tab</v>
      </c>
      <c r="Z6" s="217">
        <v>12.0</v>
      </c>
      <c r="AA6" s="216" t="str">
        <f>IF('Enrollment Projection'!$F$34="","Must Complete 'Enrollment Projection' Tab",IF(AND('Enrollment Projection'!$F$34&gt;0,SUM('Enrollment Projection'!$B$17:$F$20)&gt;0),$C6*Z6,0))</f>
        <v>Must Complete 'Enrollment Projection' Tab</v>
      </c>
      <c r="AB6" s="217">
        <v>519.0</v>
      </c>
      <c r="AC6" s="216" t="str">
        <f>IF('Enrollment Projection'!$F$38="","Must Complete 'Enrollment Projection' Tab",IF('Enrollment Projection'!$F$38&gt;=0.4,$C6*AB6,0))</f>
        <v>Must Complete 'Enrollment Projection' Tab</v>
      </c>
      <c r="AD6" s="217">
        <v>54.0</v>
      </c>
      <c r="AE6" s="217">
        <f t="shared" ref="AE6:AE74" si="3">$C6*AD6</f>
        <v>0</v>
      </c>
      <c r="AF6" s="213">
        <f>$C6*'Enrollment Projection'!$F$37</f>
        <v>0</v>
      </c>
      <c r="AG6" s="217">
        <v>126.0</v>
      </c>
      <c r="AH6" s="216" t="str">
        <f>IF('Enrollment Projection'!$F$37="","Must Complete 'Enrollment Projection' Tab",AF6*AG6)</f>
        <v>Must Complete 'Enrollment Projection' Tab</v>
      </c>
      <c r="AI6" s="285"/>
    </row>
    <row r="7" ht="25.5" customHeight="1">
      <c r="A7" s="279">
        <v>2.0</v>
      </c>
      <c r="B7" s="219" t="s">
        <v>240</v>
      </c>
      <c r="C7" s="220"/>
      <c r="D7" s="221">
        <v>5822.701765908233</v>
      </c>
      <c r="E7" s="222">
        <f t="shared" si="2"/>
        <v>0</v>
      </c>
      <c r="F7" s="223">
        <f>$C7*'Enrollment Projection'!$F$30</f>
        <v>0</v>
      </c>
      <c r="G7" s="221">
        <v>741.1151717458845</v>
      </c>
      <c r="H7" s="224" t="str">
        <f>IF('Enrollment Projection'!$F$30="","Must Complete 'Enrollment Projection' Tab",F7*G7)</f>
        <v>Must Complete 'Enrollment Projection' Tab</v>
      </c>
      <c r="I7" s="223">
        <f>$C7*'Enrollment Projection'!$F$34</f>
        <v>0</v>
      </c>
      <c r="J7" s="221">
        <v>202.12231956705944</v>
      </c>
      <c r="K7" s="224" t="str">
        <f>IF('Enrollment Projection'!$F$34="","Must Complete 'Enrollment Projection' Tab",I7*J7)</f>
        <v>Must Complete 'Enrollment Projection' Tab</v>
      </c>
      <c r="L7" s="223">
        <f>$C7*'Enrollment Projection'!$F$31</f>
        <v>0</v>
      </c>
      <c r="M7" s="221">
        <v>5053.057989176486</v>
      </c>
      <c r="N7" s="224" t="str">
        <f>IF('Enrollment Projection'!$F$31="","Must Complete 'Enrollment Projection' Tab",L7*M7)</f>
        <v>Must Complete 'Enrollment Projection' Tab</v>
      </c>
      <c r="O7" s="223">
        <f>$C7*'Enrollment Projection'!$F$33</f>
        <v>0</v>
      </c>
      <c r="P7" s="221">
        <v>2021.2231956705944</v>
      </c>
      <c r="Q7" s="224" t="str">
        <f>IF('Enrollment Projection'!$F$33="","Must Complete 'Enrollment Projection' Tab",O7*P7)</f>
        <v>Must Complete 'Enrollment Projection' Tab</v>
      </c>
      <c r="R7" s="224" t="str">
        <f>IF(OR('Enrollment Projection'!$F$30="",'Enrollment Projection'!$F$31="",'Enrollment Projection'!$F$33="",'Enrollment Projection'!$F$34=""),"Must Complete 'Enrollment Projection' Tab",IF('School Information'!$A$13="","Must Complete 'School Information' Tab",ROUND(E7+H7+K7+N7+Q7,0)))</f>
        <v>Must Complete 'Enrollment Projection' Tab</v>
      </c>
      <c r="S7" s="225">
        <v>3285.0</v>
      </c>
      <c r="T7" s="221">
        <v>3855.0</v>
      </c>
      <c r="U7" s="226" t="str">
        <f>IF(OR('School Information'!$A$10="",'School Information'!$B$10=""),"Must Complete 'School Information' Tab",IF('School Information'!$B$10="No",$T7*C7,IF(AND('School Information'!$B$10="Yes",'School Information'!$A$10=$B7),$S7*C7,$T7*C7)))</f>
        <v>Must Complete 'School Information' Tab</v>
      </c>
      <c r="V7" s="227">
        <v>216.0</v>
      </c>
      <c r="W7" s="227">
        <f>IF('Enrollment Projection'!$F$31&gt;0,$C7*V7,0)</f>
        <v>0</v>
      </c>
      <c r="X7" s="227">
        <v>7.0</v>
      </c>
      <c r="Y7" s="226" t="str">
        <f>IF('Enrollment Projection'!$F$32="","Must Complete 'Enrollment Projection' Tab",IF('Enrollment Projection'!$F$32="Yes",$C7*X7,0))</f>
        <v>Must Complete 'Enrollment Projection' Tab</v>
      </c>
      <c r="Z7" s="227">
        <v>14.0</v>
      </c>
      <c r="AA7" s="226" t="str">
        <f>IF('Enrollment Projection'!$F$34="","Must Complete 'Enrollment Projection' Tab",IF(AND('Enrollment Projection'!$F$34&gt;0,SUM('Enrollment Projection'!$B$17:$F$20)&gt;0),$C7*Z7,0))</f>
        <v>Must Complete 'Enrollment Projection' Tab</v>
      </c>
      <c r="AB7" s="227">
        <v>278.0</v>
      </c>
      <c r="AC7" s="226" t="str">
        <f>IF('Enrollment Projection'!$F$38="","Must Complete 'Enrollment Projection' Tab",IF('Enrollment Projection'!$F$38&gt;=0.4,$C7*AB7,0))</f>
        <v>Must Complete 'Enrollment Projection' Tab</v>
      </c>
      <c r="AD7" s="227">
        <v>62.0</v>
      </c>
      <c r="AE7" s="227">
        <f t="shared" si="3"/>
        <v>0</v>
      </c>
      <c r="AF7" s="223">
        <f>$C7*'Enrollment Projection'!$F$37</f>
        <v>0</v>
      </c>
      <c r="AG7" s="227">
        <v>126.0</v>
      </c>
      <c r="AH7" s="226" t="str">
        <f>IF('Enrollment Projection'!$F$37="","Must Complete 'Enrollment Projection' Tab",AF7*AG7)</f>
        <v>Must Complete 'Enrollment Projection' Tab</v>
      </c>
      <c r="AI7" s="285"/>
    </row>
    <row r="8" ht="25.5" customHeight="1">
      <c r="A8" s="279">
        <v>3.0</v>
      </c>
      <c r="B8" s="219" t="s">
        <v>241</v>
      </c>
      <c r="C8" s="220"/>
      <c r="D8" s="221">
        <v>4034.373837806394</v>
      </c>
      <c r="E8" s="222">
        <f t="shared" si="2"/>
        <v>0</v>
      </c>
      <c r="F8" s="223">
        <f>$C8*'Enrollment Projection'!$F$30</f>
        <v>0</v>
      </c>
      <c r="G8" s="221">
        <v>566.2486063707103</v>
      </c>
      <c r="H8" s="224" t="str">
        <f>IF('Enrollment Projection'!$F$30="","Must Complete 'Enrollment Projection' Tab",F8*G8)</f>
        <v>Must Complete 'Enrollment Projection' Tab</v>
      </c>
      <c r="I8" s="223">
        <f>$C8*'Enrollment Projection'!$F$34</f>
        <v>0</v>
      </c>
      <c r="J8" s="221">
        <v>154.43143810110277</v>
      </c>
      <c r="K8" s="224" t="str">
        <f>IF('Enrollment Projection'!$F$34="","Must Complete 'Enrollment Projection' Tab",I8*J8)</f>
        <v>Must Complete 'Enrollment Projection' Tab</v>
      </c>
      <c r="L8" s="223">
        <f>$C8*'Enrollment Projection'!$F$31</f>
        <v>0</v>
      </c>
      <c r="M8" s="221">
        <v>3860.7859525275703</v>
      </c>
      <c r="N8" s="224" t="str">
        <f>IF('Enrollment Projection'!$F$31="","Must Complete 'Enrollment Projection' Tab",L8*M8)</f>
        <v>Must Complete 'Enrollment Projection' Tab</v>
      </c>
      <c r="O8" s="223">
        <f>$C8*'Enrollment Projection'!$F$33</f>
        <v>0</v>
      </c>
      <c r="P8" s="221">
        <v>1544.3143810110278</v>
      </c>
      <c r="Q8" s="224" t="str">
        <f>IF('Enrollment Projection'!$F$33="","Must Complete 'Enrollment Projection' Tab",O8*P8)</f>
        <v>Must Complete 'Enrollment Projection' Tab</v>
      </c>
      <c r="R8" s="224" t="str">
        <f>IF(OR('Enrollment Projection'!$F$30="",'Enrollment Projection'!$F$31="",'Enrollment Projection'!$F$33="",'Enrollment Projection'!$F$34=""),"Must Complete 'Enrollment Projection' Tab",IF('School Information'!$A$13="","Must Complete 'School Information' Tab",ROUND(E8+H8+K8+N8+Q8,0)))</f>
        <v>Must Complete 'Enrollment Projection' Tab</v>
      </c>
      <c r="S8" s="225">
        <v>6489.0</v>
      </c>
      <c r="T8" s="221">
        <v>7463.0</v>
      </c>
      <c r="U8" s="226" t="str">
        <f>IF(OR('School Information'!$A$10="",'School Information'!$B$10=""),"Must Complete 'School Information' Tab",IF('School Information'!$B$10="No",$T8*C8,IF(AND('School Information'!$B$10="Yes",'School Information'!$A$10=$B8),$S8*C8,$T8*C8)))</f>
        <v>Must Complete 'School Information' Tab</v>
      </c>
      <c r="V8" s="227">
        <v>194.0</v>
      </c>
      <c r="W8" s="227">
        <f>IF('Enrollment Projection'!$F$31&gt;0,$C8*V8,0)</f>
        <v>0</v>
      </c>
      <c r="X8" s="227">
        <v>5.0</v>
      </c>
      <c r="Y8" s="226" t="str">
        <f>IF('Enrollment Projection'!$F$32="","Must Complete 'Enrollment Projection' Tab",IF('Enrollment Projection'!$F$32="Yes",$C8*X8,0))</f>
        <v>Must Complete 'Enrollment Projection' Tab</v>
      </c>
      <c r="Z8" s="227">
        <v>10.0</v>
      </c>
      <c r="AA8" s="226" t="str">
        <f>IF('Enrollment Projection'!$F$34="","Must Complete 'Enrollment Projection' Tab",IF(AND('Enrollment Projection'!$F$34&gt;0,SUM('Enrollment Projection'!$B$17:$F$20)&gt;0),$C8*Z8,0))</f>
        <v>Must Complete 'Enrollment Projection' Tab</v>
      </c>
      <c r="AB8" s="227">
        <v>163.0</v>
      </c>
      <c r="AC8" s="226" t="str">
        <f>IF('Enrollment Projection'!$F$38="","Must Complete 'Enrollment Projection' Tab",IF('Enrollment Projection'!$F$38&gt;=0.4,$C8*AB8,0))</f>
        <v>Must Complete 'Enrollment Projection' Tab</v>
      </c>
      <c r="AD8" s="227">
        <v>45.0</v>
      </c>
      <c r="AE8" s="227">
        <f t="shared" si="3"/>
        <v>0</v>
      </c>
      <c r="AF8" s="223">
        <f>$C8*'Enrollment Projection'!$F$37</f>
        <v>0</v>
      </c>
      <c r="AG8" s="227">
        <v>126.0</v>
      </c>
      <c r="AH8" s="226" t="str">
        <f>IF('Enrollment Projection'!$F$37="","Must Complete 'Enrollment Projection' Tab",AF8*AG8)</f>
        <v>Must Complete 'Enrollment Projection' Tab</v>
      </c>
      <c r="AI8" s="285"/>
    </row>
    <row r="9" ht="25.5" customHeight="1">
      <c r="A9" s="279">
        <v>4.0</v>
      </c>
      <c r="B9" s="219" t="s">
        <v>242</v>
      </c>
      <c r="C9" s="220"/>
      <c r="D9" s="221">
        <v>5033.586378868474</v>
      </c>
      <c r="E9" s="222">
        <f t="shared" si="2"/>
        <v>0</v>
      </c>
      <c r="F9" s="223">
        <f>$C9*'Enrollment Projection'!$F$30</f>
        <v>0</v>
      </c>
      <c r="G9" s="221">
        <v>667.9529912255795</v>
      </c>
      <c r="H9" s="224" t="str">
        <f>IF('Enrollment Projection'!$F$30="","Must Complete 'Enrollment Projection' Tab",F9*G9)</f>
        <v>Must Complete 'Enrollment Projection' Tab</v>
      </c>
      <c r="I9" s="223">
        <f>$C9*'Enrollment Projection'!$F$34</f>
        <v>0</v>
      </c>
      <c r="J9" s="221">
        <v>182.1689976069762</v>
      </c>
      <c r="K9" s="224" t="str">
        <f>IF('Enrollment Projection'!$F$34="","Must Complete 'Enrollment Projection' Tab",I9*J9)</f>
        <v>Must Complete 'Enrollment Projection' Tab</v>
      </c>
      <c r="L9" s="223">
        <f>$C9*'Enrollment Projection'!$F$31</f>
        <v>0</v>
      </c>
      <c r="M9" s="221">
        <v>4554.224940174406</v>
      </c>
      <c r="N9" s="224" t="str">
        <f>IF('Enrollment Projection'!$F$31="","Must Complete 'Enrollment Projection' Tab",L9*M9)</f>
        <v>Must Complete 'Enrollment Projection' Tab</v>
      </c>
      <c r="O9" s="223">
        <f>$C9*'Enrollment Projection'!$F$33</f>
        <v>0</v>
      </c>
      <c r="P9" s="221">
        <v>1821.689976069762</v>
      </c>
      <c r="Q9" s="224" t="str">
        <f>IF('Enrollment Projection'!$F$33="","Must Complete 'Enrollment Projection' Tab",O9*P9)</f>
        <v>Must Complete 'Enrollment Projection' Tab</v>
      </c>
      <c r="R9" s="224" t="str">
        <f>IF(OR('Enrollment Projection'!$F$30="",'Enrollment Projection'!$F$31="",'Enrollment Projection'!$F$33="",'Enrollment Projection'!$F$34=""),"Must Complete 'Enrollment Projection' Tab",IF('School Information'!$A$13="","Must Complete 'School Information' Tab",ROUND(E9+H9+K9+N9+Q9,0)))</f>
        <v>Must Complete 'Enrollment Projection' Tab</v>
      </c>
      <c r="S9" s="225">
        <v>4809.0</v>
      </c>
      <c r="T9" s="221">
        <v>4809.0</v>
      </c>
      <c r="U9" s="226" t="str">
        <f>IF(OR('School Information'!$A$10="",'School Information'!$B$10=""),"Must Complete 'School Information' Tab",IF('School Information'!$B$10="No",$T9*C9,IF(AND('School Information'!$B$10="Yes",'School Information'!$A$10=$B9),$S9*C9,$T9*C9)))</f>
        <v>Must Complete 'School Information' Tab</v>
      </c>
      <c r="V9" s="227">
        <v>244.0</v>
      </c>
      <c r="W9" s="227">
        <f>IF('Enrollment Projection'!$F$31&gt;0,$C9*V9,0)</f>
        <v>0</v>
      </c>
      <c r="X9" s="227">
        <v>20.0</v>
      </c>
      <c r="Y9" s="226" t="str">
        <f>IF('Enrollment Projection'!$F$32="","Must Complete 'Enrollment Projection' Tab",IF('Enrollment Projection'!$F$32="Yes",$C9*X9,0))</f>
        <v>Must Complete 'Enrollment Projection' Tab</v>
      </c>
      <c r="Z9" s="227">
        <v>14.0</v>
      </c>
      <c r="AA9" s="226" t="str">
        <f>IF('Enrollment Projection'!$F$34="","Must Complete 'Enrollment Projection' Tab",IF(AND('Enrollment Projection'!$F$34&gt;0,SUM('Enrollment Projection'!$B$17:$F$20)&gt;0),$C9*Z9,0))</f>
        <v>Must Complete 'Enrollment Projection' Tab</v>
      </c>
      <c r="AB9" s="227">
        <v>372.0</v>
      </c>
      <c r="AC9" s="226" t="str">
        <f>IF('Enrollment Projection'!$F$38="","Must Complete 'Enrollment Projection' Tab",IF('Enrollment Projection'!$F$38&gt;=0.4,$C9*AB9,0))</f>
        <v>Must Complete 'Enrollment Projection' Tab</v>
      </c>
      <c r="AD9" s="227">
        <v>61.0</v>
      </c>
      <c r="AE9" s="227">
        <f t="shared" si="3"/>
        <v>0</v>
      </c>
      <c r="AF9" s="223">
        <f>$C9*'Enrollment Projection'!$F$37</f>
        <v>0</v>
      </c>
      <c r="AG9" s="227">
        <v>126.0</v>
      </c>
      <c r="AH9" s="226" t="str">
        <f>IF('Enrollment Projection'!$F$37="","Must Complete 'Enrollment Projection' Tab",AF9*AG9)</f>
        <v>Must Complete 'Enrollment Projection' Tab</v>
      </c>
      <c r="AI9" s="285"/>
    </row>
    <row r="10" ht="25.5" customHeight="1">
      <c r="A10" s="280">
        <v>5.0</v>
      </c>
      <c r="B10" s="229" t="s">
        <v>243</v>
      </c>
      <c r="C10" s="230"/>
      <c r="D10" s="231">
        <v>5030.65604725432</v>
      </c>
      <c r="E10" s="232">
        <f t="shared" si="2"/>
        <v>0</v>
      </c>
      <c r="F10" s="233">
        <f>$C10*'Enrollment Projection'!$F$30</f>
        <v>0</v>
      </c>
      <c r="G10" s="231">
        <v>709.2952676047975</v>
      </c>
      <c r="H10" s="234" t="str">
        <f>IF('Enrollment Projection'!$F$30="","Must Complete 'Enrollment Projection' Tab",F10*G10)</f>
        <v>Must Complete 'Enrollment Projection' Tab</v>
      </c>
      <c r="I10" s="233">
        <f>$C10*'Enrollment Projection'!$F$34</f>
        <v>0</v>
      </c>
      <c r="J10" s="231">
        <v>193.44416389221746</v>
      </c>
      <c r="K10" s="234" t="str">
        <f>IF('Enrollment Projection'!$F$34="","Must Complete 'Enrollment Projection' Tab",I10*J10)</f>
        <v>Must Complete 'Enrollment Projection' Tab</v>
      </c>
      <c r="L10" s="233">
        <f>$C10*'Enrollment Projection'!$F$31</f>
        <v>0</v>
      </c>
      <c r="M10" s="231">
        <v>4836.104097305437</v>
      </c>
      <c r="N10" s="234" t="str">
        <f>IF('Enrollment Projection'!$F$31="","Must Complete 'Enrollment Projection' Tab",L10*M10)</f>
        <v>Must Complete 'Enrollment Projection' Tab</v>
      </c>
      <c r="O10" s="233">
        <f>$C10*'Enrollment Projection'!$F$33</f>
        <v>0</v>
      </c>
      <c r="P10" s="231">
        <v>1934.4416389221744</v>
      </c>
      <c r="Q10" s="234" t="str">
        <f>IF('Enrollment Projection'!$F$33="","Must Complete 'Enrollment Projection' Tab",O10*P10)</f>
        <v>Must Complete 'Enrollment Projection' Tab</v>
      </c>
      <c r="R10" s="234" t="str">
        <f>IF(OR('Enrollment Projection'!$F$30="",'Enrollment Projection'!$F$31="",'Enrollment Projection'!$F$33="",'Enrollment Projection'!$F$34=""),"Must Complete 'Enrollment Projection' Tab",IF('School Information'!$A$13="","Must Complete 'School Information' Tab",ROUND(E10+H10+K10+N10+Q10,0)))</f>
        <v>Must Complete 'Enrollment Projection' Tab</v>
      </c>
      <c r="S10" s="235">
        <v>2811.0</v>
      </c>
      <c r="T10" s="231">
        <v>2811.0</v>
      </c>
      <c r="U10" s="236" t="str">
        <f>IF(OR('School Information'!$A$10="",'School Information'!$B$10=""),"Must Complete 'School Information' Tab",IF('School Information'!$B$10="No",$T10*C10,IF(AND('School Information'!$B$10="Yes",'School Information'!$A$10=$B10),$S10*C10,$T10*C10)))</f>
        <v>Must Complete 'School Information' Tab</v>
      </c>
      <c r="V10" s="237">
        <v>204.0</v>
      </c>
      <c r="W10" s="237">
        <f>IF('Enrollment Projection'!$F$31&gt;0,$C10*V10,0)</f>
        <v>0</v>
      </c>
      <c r="X10" s="237">
        <v>5.0</v>
      </c>
      <c r="Y10" s="236" t="str">
        <f>IF('Enrollment Projection'!$F$32="","Must Complete 'Enrollment Projection' Tab",IF('Enrollment Projection'!$F$32="Yes",$C10*X10,0))</f>
        <v>Must Complete 'Enrollment Projection' Tab</v>
      </c>
      <c r="Z10" s="237">
        <v>14.0</v>
      </c>
      <c r="AA10" s="236" t="str">
        <f>IF('Enrollment Projection'!$F$34="","Must Complete 'Enrollment Projection' Tab",IF(AND('Enrollment Projection'!$F$34&gt;0,SUM('Enrollment Projection'!$B$17:$F$20)&gt;0),$C10*Z10,0))</f>
        <v>Must Complete 'Enrollment Projection' Tab</v>
      </c>
      <c r="AB10" s="237">
        <v>521.0</v>
      </c>
      <c r="AC10" s="236" t="str">
        <f>IF('Enrollment Projection'!$F$38="","Must Complete 'Enrollment Projection' Tab",IF('Enrollment Projection'!$F$38&gt;=0.4,$C10*AB10,0))</f>
        <v>Must Complete 'Enrollment Projection' Tab</v>
      </c>
      <c r="AD10" s="237">
        <v>63.0</v>
      </c>
      <c r="AE10" s="237">
        <f t="shared" si="3"/>
        <v>0</v>
      </c>
      <c r="AF10" s="233">
        <f>$C10*'Enrollment Projection'!$F$37</f>
        <v>0</v>
      </c>
      <c r="AG10" s="237">
        <v>126.0</v>
      </c>
      <c r="AH10" s="236" t="str">
        <f>IF('Enrollment Projection'!$F$37="","Must Complete 'Enrollment Projection' Tab",AF10*AG10)</f>
        <v>Must Complete 'Enrollment Projection' Tab</v>
      </c>
      <c r="AI10" s="285"/>
    </row>
    <row r="11" ht="25.5" customHeight="1">
      <c r="A11" s="278">
        <v>6.0</v>
      </c>
      <c r="B11" s="209" t="s">
        <v>244</v>
      </c>
      <c r="C11" s="210"/>
      <c r="D11" s="211">
        <v>4682.592696762298</v>
      </c>
      <c r="E11" s="212">
        <f t="shared" si="2"/>
        <v>0</v>
      </c>
      <c r="F11" s="213">
        <f>$C11*'Enrollment Projection'!$F$30</f>
        <v>0</v>
      </c>
      <c r="G11" s="211">
        <v>641.3959650779406</v>
      </c>
      <c r="H11" s="214" t="str">
        <f>IF('Enrollment Projection'!$F$30="","Must Complete 'Enrollment Projection' Tab",F11*G11)</f>
        <v>Must Complete 'Enrollment Projection' Tab</v>
      </c>
      <c r="I11" s="213">
        <f>$C11*'Enrollment Projection'!$F$34</f>
        <v>0</v>
      </c>
      <c r="J11" s="211">
        <v>174.92617229398383</v>
      </c>
      <c r="K11" s="214" t="str">
        <f>IF('Enrollment Projection'!$F$34="","Must Complete 'Enrollment Projection' Tab",I11*J11)</f>
        <v>Must Complete 'Enrollment Projection' Tab</v>
      </c>
      <c r="L11" s="213">
        <f>$C11*'Enrollment Projection'!$F$31</f>
        <v>0</v>
      </c>
      <c r="M11" s="211">
        <v>4373.154307349595</v>
      </c>
      <c r="N11" s="214" t="str">
        <f>IF('Enrollment Projection'!$F$31="","Must Complete 'Enrollment Projection' Tab",L11*M11)</f>
        <v>Must Complete 'Enrollment Projection' Tab</v>
      </c>
      <c r="O11" s="213">
        <f>$C11*'Enrollment Projection'!$F$33</f>
        <v>0</v>
      </c>
      <c r="P11" s="211">
        <v>1749.261722939838</v>
      </c>
      <c r="Q11" s="214" t="str">
        <f>IF('Enrollment Projection'!$F$33="","Must Complete 'Enrollment Projection' Tab",O11*P11)</f>
        <v>Must Complete 'Enrollment Projection' Tab</v>
      </c>
      <c r="R11" s="214" t="str">
        <f>IF(OR('Enrollment Projection'!$F$30="",'Enrollment Projection'!$F$31="",'Enrollment Projection'!$F$33="",'Enrollment Projection'!$F$34=""),"Must Complete 'Enrollment Projection' Tab",IF('School Information'!$A$13="","Must Complete 'School Information' Tab",ROUND(E11+H11+K11+N11+Q11,0)))</f>
        <v>Must Complete 'Enrollment Projection' Tab</v>
      </c>
      <c r="S11" s="215">
        <v>4524.0</v>
      </c>
      <c r="T11" s="211">
        <v>5400.0</v>
      </c>
      <c r="U11" s="216" t="str">
        <f>IF(OR('School Information'!$A$10="",'School Information'!$B$10=""),"Must Complete 'School Information' Tab",IF('School Information'!$B$10="No",$T11*C11,IF(AND('School Information'!$B$10="Yes",'School Information'!$A$10=$B11),$S11*C11,$T11*C11)))</f>
        <v>Must Complete 'School Information' Tab</v>
      </c>
      <c r="V11" s="217">
        <v>246.0</v>
      </c>
      <c r="W11" s="217">
        <f>IF('Enrollment Projection'!$F$31&gt;0,$C11*V11,0)</f>
        <v>0</v>
      </c>
      <c r="X11" s="217">
        <v>11.0</v>
      </c>
      <c r="Y11" s="216" t="str">
        <f>IF('Enrollment Projection'!$F$32="","Must Complete 'Enrollment Projection' Tab",IF('Enrollment Projection'!$F$32="Yes",$C11*X11,0))</f>
        <v>Must Complete 'Enrollment Projection' Tab</v>
      </c>
      <c r="Z11" s="217">
        <v>13.0</v>
      </c>
      <c r="AA11" s="216" t="str">
        <f>IF('Enrollment Projection'!$F$34="","Must Complete 'Enrollment Projection' Tab",IF(AND('Enrollment Projection'!$F$34&gt;0,SUM('Enrollment Projection'!$B$17:$F$20)&gt;0),$C11*Z11,0))</f>
        <v>Must Complete 'Enrollment Projection' Tab</v>
      </c>
      <c r="AB11" s="217">
        <v>239.0</v>
      </c>
      <c r="AC11" s="216" t="str">
        <f>IF('Enrollment Projection'!$F$38="","Must Complete 'Enrollment Projection' Tab",IF('Enrollment Projection'!$F$38&gt;=0.4,$C11*AB11,0))</f>
        <v>Must Complete 'Enrollment Projection' Tab</v>
      </c>
      <c r="AD11" s="217">
        <v>56.0</v>
      </c>
      <c r="AE11" s="217">
        <f t="shared" si="3"/>
        <v>0</v>
      </c>
      <c r="AF11" s="213">
        <f>$C11*'Enrollment Projection'!$F$37</f>
        <v>0</v>
      </c>
      <c r="AG11" s="217">
        <v>126.0</v>
      </c>
      <c r="AH11" s="216" t="str">
        <f>IF('Enrollment Projection'!$F$37="","Must Complete 'Enrollment Projection' Tab",AF11*AG11)</f>
        <v>Must Complete 'Enrollment Projection' Tab</v>
      </c>
      <c r="AI11" s="285"/>
    </row>
    <row r="12" ht="25.5" customHeight="1">
      <c r="A12" s="279">
        <v>7.0</v>
      </c>
      <c r="B12" s="219" t="s">
        <v>245</v>
      </c>
      <c r="C12" s="220"/>
      <c r="D12" s="221">
        <v>3205.3389200690062</v>
      </c>
      <c r="E12" s="222">
        <f t="shared" si="2"/>
        <v>0</v>
      </c>
      <c r="F12" s="223">
        <f>$C12*'Enrollment Projection'!$F$30</f>
        <v>0</v>
      </c>
      <c r="G12" s="221">
        <v>437.52333888576976</v>
      </c>
      <c r="H12" s="224" t="str">
        <f>IF('Enrollment Projection'!$F$30="","Must Complete 'Enrollment Projection' Tab",F12*G12)</f>
        <v>Must Complete 'Enrollment Projection' Tab</v>
      </c>
      <c r="I12" s="223">
        <f>$C12*'Enrollment Projection'!$F$34</f>
        <v>0</v>
      </c>
      <c r="J12" s="221">
        <v>119.32454696884628</v>
      </c>
      <c r="K12" s="224" t="str">
        <f>IF('Enrollment Projection'!$F$34="","Must Complete 'Enrollment Projection' Tab",I12*J12)</f>
        <v>Must Complete 'Enrollment Projection' Tab</v>
      </c>
      <c r="L12" s="223">
        <f>$C12*'Enrollment Projection'!$F$31</f>
        <v>0</v>
      </c>
      <c r="M12" s="221">
        <v>2983.113674221157</v>
      </c>
      <c r="N12" s="224" t="str">
        <f>IF('Enrollment Projection'!$F$31="","Must Complete 'Enrollment Projection' Tab",L12*M12)</f>
        <v>Must Complete 'Enrollment Projection' Tab</v>
      </c>
      <c r="O12" s="223">
        <f>$C12*'Enrollment Projection'!$F$33</f>
        <v>0</v>
      </c>
      <c r="P12" s="221">
        <v>1193.2454696884627</v>
      </c>
      <c r="Q12" s="224" t="str">
        <f>IF('Enrollment Projection'!$F$33="","Must Complete 'Enrollment Projection' Tab",O12*P12)</f>
        <v>Must Complete 'Enrollment Projection' Tab</v>
      </c>
      <c r="R12" s="224" t="str">
        <f>IF(OR('Enrollment Projection'!$F$30="",'Enrollment Projection'!$F$31="",'Enrollment Projection'!$F$33="",'Enrollment Projection'!$F$34=""),"Must Complete 'Enrollment Projection' Tab",IF('School Information'!$A$13="","Must Complete 'School Information' Tab",ROUND(E12+H12+K12+N12+Q12,0)))</f>
        <v>Must Complete 'Enrollment Projection' Tab</v>
      </c>
      <c r="S12" s="225">
        <v>14349.0</v>
      </c>
      <c r="T12" s="221">
        <v>15567.0</v>
      </c>
      <c r="U12" s="226" t="str">
        <f>IF(OR('School Information'!$A$10="",'School Information'!$B$10=""),"Must Complete 'School Information' Tab",IF('School Information'!$B$10="No",$T12*C12,IF(AND('School Information'!$B$10="Yes",'School Information'!$A$10=$B12),$S12*C12,$T12*C12)))</f>
        <v>Must Complete 'School Information' Tab</v>
      </c>
      <c r="V12" s="227">
        <v>209.0</v>
      </c>
      <c r="W12" s="227">
        <f>IF('Enrollment Projection'!$F$31&gt;0,$C12*V12,0)</f>
        <v>0</v>
      </c>
      <c r="X12" s="227">
        <v>9.0</v>
      </c>
      <c r="Y12" s="226" t="str">
        <f>IF('Enrollment Projection'!$F$32="","Must Complete 'Enrollment Projection' Tab",IF('Enrollment Projection'!$F$32="Yes",$C12*X12,0))</f>
        <v>Must Complete 'Enrollment Projection' Tab</v>
      </c>
      <c r="Z12" s="227">
        <v>15.0</v>
      </c>
      <c r="AA12" s="226" t="str">
        <f>IF('Enrollment Projection'!$F$34="","Must Complete 'Enrollment Projection' Tab",IF(AND('Enrollment Projection'!$F$34&gt;0,SUM('Enrollment Projection'!$B$17:$F$20)&gt;0),$C12*Z12,0))</f>
        <v>Must Complete 'Enrollment Projection' Tab</v>
      </c>
      <c r="AB12" s="227">
        <v>512.0</v>
      </c>
      <c r="AC12" s="226" t="str">
        <f>IF('Enrollment Projection'!$F$38="","Must Complete 'Enrollment Projection' Tab",IF('Enrollment Projection'!$F$38&gt;=0.4,$C12*AB12,0))</f>
        <v>Must Complete 'Enrollment Projection' Tab</v>
      </c>
      <c r="AD12" s="227">
        <v>66.0</v>
      </c>
      <c r="AE12" s="227">
        <f t="shared" si="3"/>
        <v>0</v>
      </c>
      <c r="AF12" s="223">
        <f>$C12*'Enrollment Projection'!$F$37</f>
        <v>0</v>
      </c>
      <c r="AG12" s="227">
        <v>126.0</v>
      </c>
      <c r="AH12" s="226" t="str">
        <f>IF('Enrollment Projection'!$F$37="","Must Complete 'Enrollment Projection' Tab",AF12*AG12)</f>
        <v>Must Complete 'Enrollment Projection' Tab</v>
      </c>
      <c r="AI12" s="285"/>
    </row>
    <row r="13" ht="25.5" customHeight="1">
      <c r="A13" s="279">
        <v>8.0</v>
      </c>
      <c r="B13" s="219" t="s">
        <v>246</v>
      </c>
      <c r="C13" s="220"/>
      <c r="D13" s="221">
        <v>4810.272902273136</v>
      </c>
      <c r="E13" s="222">
        <f t="shared" si="2"/>
        <v>0</v>
      </c>
      <c r="F13" s="223">
        <f>$C13*'Enrollment Projection'!$F$30</f>
        <v>0</v>
      </c>
      <c r="G13" s="221">
        <v>639.9439958591122</v>
      </c>
      <c r="H13" s="224" t="str">
        <f>IF('Enrollment Projection'!$F$30="","Must Complete 'Enrollment Projection' Tab",F13*G13)</f>
        <v>Must Complete 'Enrollment Projection' Tab</v>
      </c>
      <c r="I13" s="223">
        <f>$C13*'Enrollment Projection'!$F$34</f>
        <v>0</v>
      </c>
      <c r="J13" s="221">
        <v>174.53018068884876</v>
      </c>
      <c r="K13" s="224" t="str">
        <f>IF('Enrollment Projection'!$F$34="","Must Complete 'Enrollment Projection' Tab",I13*J13)</f>
        <v>Must Complete 'Enrollment Projection' Tab</v>
      </c>
      <c r="L13" s="223">
        <f>$C13*'Enrollment Projection'!$F$31</f>
        <v>0</v>
      </c>
      <c r="M13" s="221">
        <v>4363.254517221219</v>
      </c>
      <c r="N13" s="224" t="str">
        <f>IF('Enrollment Projection'!$F$31="","Must Complete 'Enrollment Projection' Tab",L13*M13)</f>
        <v>Must Complete 'Enrollment Projection' Tab</v>
      </c>
      <c r="O13" s="223">
        <f>$C13*'Enrollment Projection'!$F$33</f>
        <v>0</v>
      </c>
      <c r="P13" s="221">
        <v>1745.3018068884874</v>
      </c>
      <c r="Q13" s="224" t="str">
        <f>IF('Enrollment Projection'!$F$33="","Must Complete 'Enrollment Projection' Tab",O13*P13)</f>
        <v>Must Complete 'Enrollment Projection' Tab</v>
      </c>
      <c r="R13" s="224" t="str">
        <f>IF(OR('Enrollment Projection'!$F$30="",'Enrollment Projection'!$F$31="",'Enrollment Projection'!$F$33="",'Enrollment Projection'!$F$34=""),"Must Complete 'Enrollment Projection' Tab",IF('School Information'!$A$13="","Must Complete 'School Information' Tab",ROUND(E13+H13+K13+N13+Q13,0)))</f>
        <v>Must Complete 'Enrollment Projection' Tab</v>
      </c>
      <c r="S13" s="225">
        <v>4848.0</v>
      </c>
      <c r="T13" s="221">
        <v>5441.0</v>
      </c>
      <c r="U13" s="226" t="str">
        <f>IF(OR('School Information'!$A$10="",'School Information'!$B$10=""),"Must Complete 'School Information' Tab",IF('School Information'!$B$10="No",$T13*C13,IF(AND('School Information'!$B$10="Yes",'School Information'!$A$10=$B13),$S13*C13,$T13*C13)))</f>
        <v>Must Complete 'School Information' Tab</v>
      </c>
      <c r="V13" s="227">
        <v>219.0</v>
      </c>
      <c r="W13" s="227">
        <f>IF('Enrollment Projection'!$F$31&gt;0,$C13*V13,0)</f>
        <v>0</v>
      </c>
      <c r="X13" s="227">
        <v>5.0</v>
      </c>
      <c r="Y13" s="226" t="str">
        <f>IF('Enrollment Projection'!$F$32="","Must Complete 'Enrollment Projection' Tab",IF('Enrollment Projection'!$F$32="Yes",$C13*X13,0))</f>
        <v>Must Complete 'Enrollment Projection' Tab</v>
      </c>
      <c r="Z13" s="227">
        <v>11.0</v>
      </c>
      <c r="AA13" s="226" t="str">
        <f>IF('Enrollment Projection'!$F$34="","Must Complete 'Enrollment Projection' Tab",IF(AND('Enrollment Projection'!$F$34&gt;0,SUM('Enrollment Projection'!$B$17:$F$20)&gt;0),$C13*Z13,0))</f>
        <v>Must Complete 'Enrollment Projection' Tab</v>
      </c>
      <c r="AB13" s="227">
        <v>283.0</v>
      </c>
      <c r="AC13" s="226" t="str">
        <f>IF('Enrollment Projection'!$F$38="","Must Complete 'Enrollment Projection' Tab",IF('Enrollment Projection'!$F$38&gt;=0.4,$C13*AB13,0))</f>
        <v>Must Complete 'Enrollment Projection' Tab</v>
      </c>
      <c r="AD13" s="227">
        <v>49.0</v>
      </c>
      <c r="AE13" s="227">
        <f t="shared" si="3"/>
        <v>0</v>
      </c>
      <c r="AF13" s="223">
        <f>$C13*'Enrollment Projection'!$F$37</f>
        <v>0</v>
      </c>
      <c r="AG13" s="227">
        <v>126.0</v>
      </c>
      <c r="AH13" s="226" t="str">
        <f>IF('Enrollment Projection'!$F$37="","Must Complete 'Enrollment Projection' Tab",AF13*AG13)</f>
        <v>Must Complete 'Enrollment Projection' Tab</v>
      </c>
      <c r="AI13" s="285"/>
    </row>
    <row r="14" ht="25.5" customHeight="1">
      <c r="A14" s="279">
        <v>9.0</v>
      </c>
      <c r="B14" s="219" t="s">
        <v>247</v>
      </c>
      <c r="C14" s="220"/>
      <c r="D14" s="221">
        <v>4409.207157305573</v>
      </c>
      <c r="E14" s="222">
        <f t="shared" si="2"/>
        <v>0</v>
      </c>
      <c r="F14" s="223">
        <f>$C14*'Enrollment Projection'!$F$30</f>
        <v>0</v>
      </c>
      <c r="G14" s="221">
        <v>589.1095308376758</v>
      </c>
      <c r="H14" s="224" t="str">
        <f>IF('Enrollment Projection'!$F$30="","Must Complete 'Enrollment Projection' Tab",F14*G14)</f>
        <v>Must Complete 'Enrollment Projection' Tab</v>
      </c>
      <c r="I14" s="223">
        <f>$C14*'Enrollment Projection'!$F$34</f>
        <v>0</v>
      </c>
      <c r="J14" s="221">
        <v>160.6662356830025</v>
      </c>
      <c r="K14" s="224" t="str">
        <f>IF('Enrollment Projection'!$F$34="","Must Complete 'Enrollment Projection' Tab",I14*J14)</f>
        <v>Must Complete 'Enrollment Projection' Tab</v>
      </c>
      <c r="L14" s="223">
        <f>$C14*'Enrollment Projection'!$F$31</f>
        <v>0</v>
      </c>
      <c r="M14" s="221">
        <v>4016.6558920750626</v>
      </c>
      <c r="N14" s="224" t="str">
        <f>IF('Enrollment Projection'!$F$31="","Must Complete 'Enrollment Projection' Tab",L14*M14)</f>
        <v>Must Complete 'Enrollment Projection' Tab</v>
      </c>
      <c r="O14" s="223">
        <f>$C14*'Enrollment Projection'!$F$33</f>
        <v>0</v>
      </c>
      <c r="P14" s="221">
        <v>1606.662356830025</v>
      </c>
      <c r="Q14" s="224" t="str">
        <f>IF('Enrollment Projection'!$F$33="","Must Complete 'Enrollment Projection' Tab",O14*P14)</f>
        <v>Must Complete 'Enrollment Projection' Tab</v>
      </c>
      <c r="R14" s="224" t="str">
        <f>IF(OR('Enrollment Projection'!$F$30="",'Enrollment Projection'!$F$31="",'Enrollment Projection'!$F$33="",'Enrollment Projection'!$F$34=""),"Must Complete 'Enrollment Projection' Tab",IF('School Information'!$A$13="","Must Complete 'School Information' Tab",ROUND(E14+H14+K14+N14+Q14,0)))</f>
        <v>Must Complete 'Enrollment Projection' Tab</v>
      </c>
      <c r="S14" s="225">
        <v>5848.0</v>
      </c>
      <c r="T14" s="221">
        <v>6734.0</v>
      </c>
      <c r="U14" s="226" t="str">
        <f>IF(OR('School Information'!$A$10="",'School Information'!$B$10=""),"Must Complete 'School Information' Tab",IF('School Information'!$B$10="No",$T14*C14,IF(AND('School Information'!$B$10="Yes",'School Information'!$A$10=$B14),$S14*C14,$T14*C14)))</f>
        <v>Must Complete 'School Information' Tab</v>
      </c>
      <c r="V14" s="227">
        <v>208.0</v>
      </c>
      <c r="W14" s="227">
        <f>IF('Enrollment Projection'!$F$31&gt;0,$C14*V14,0)</f>
        <v>0</v>
      </c>
      <c r="X14" s="227">
        <v>5.0</v>
      </c>
      <c r="Y14" s="226" t="str">
        <f>IF('Enrollment Projection'!$F$32="","Must Complete 'Enrollment Projection' Tab",IF('Enrollment Projection'!$F$32="Yes",$C14*X14,0))</f>
        <v>Must Complete 'Enrollment Projection' Tab</v>
      </c>
      <c r="Z14" s="227">
        <v>13.0</v>
      </c>
      <c r="AA14" s="226" t="str">
        <f>IF('Enrollment Projection'!$F$34="","Must Complete 'Enrollment Projection' Tab",IF(AND('Enrollment Projection'!$F$34&gt;0,SUM('Enrollment Projection'!$B$17:$F$20)&gt;0),$C14*Z14,0))</f>
        <v>Must Complete 'Enrollment Projection' Tab</v>
      </c>
      <c r="AB14" s="227">
        <v>556.0</v>
      </c>
      <c r="AC14" s="226" t="str">
        <f>IF('Enrollment Projection'!$F$38="","Must Complete 'Enrollment Projection' Tab",IF('Enrollment Projection'!$F$38&gt;=0.4,$C14*AB14,0))</f>
        <v>Must Complete 'Enrollment Projection' Tab</v>
      </c>
      <c r="AD14" s="227">
        <v>59.0</v>
      </c>
      <c r="AE14" s="227">
        <f t="shared" si="3"/>
        <v>0</v>
      </c>
      <c r="AF14" s="223">
        <f>$C14*'Enrollment Projection'!$F$37</f>
        <v>0</v>
      </c>
      <c r="AG14" s="227">
        <v>126.0</v>
      </c>
      <c r="AH14" s="226" t="str">
        <f>IF('Enrollment Projection'!$F$37="","Must Complete 'Enrollment Projection' Tab",AF14*AG14)</f>
        <v>Must Complete 'Enrollment Projection' Tab</v>
      </c>
      <c r="AI14" s="285"/>
    </row>
    <row r="15" ht="25.5" customHeight="1">
      <c r="A15" s="280">
        <v>10.0</v>
      </c>
      <c r="B15" s="229" t="s">
        <v>248</v>
      </c>
      <c r="C15" s="230"/>
      <c r="D15" s="231">
        <v>3193.0648299560794</v>
      </c>
      <c r="E15" s="232">
        <f t="shared" si="2"/>
        <v>0</v>
      </c>
      <c r="F15" s="233">
        <f>$C15*'Enrollment Projection'!$F$30</f>
        <v>0</v>
      </c>
      <c r="G15" s="231">
        <v>457.45661958940366</v>
      </c>
      <c r="H15" s="234" t="str">
        <f>IF('Enrollment Projection'!$F$30="","Must Complete 'Enrollment Projection' Tab",F15*G15)</f>
        <v>Must Complete 'Enrollment Projection' Tab</v>
      </c>
      <c r="I15" s="233">
        <f>$C15*'Enrollment Projection'!$F$34</f>
        <v>0</v>
      </c>
      <c r="J15" s="231">
        <v>124.76089625165552</v>
      </c>
      <c r="K15" s="234" t="str">
        <f>IF('Enrollment Projection'!$F$34="","Must Complete 'Enrollment Projection' Tab",I15*J15)</f>
        <v>Must Complete 'Enrollment Projection' Tab</v>
      </c>
      <c r="L15" s="233">
        <f>$C15*'Enrollment Projection'!$F$31</f>
        <v>0</v>
      </c>
      <c r="M15" s="231">
        <v>3119.022406291388</v>
      </c>
      <c r="N15" s="234" t="str">
        <f>IF('Enrollment Projection'!$F$31="","Must Complete 'Enrollment Projection' Tab",L15*M15)</f>
        <v>Must Complete 'Enrollment Projection' Tab</v>
      </c>
      <c r="O15" s="233">
        <f>$C15*'Enrollment Projection'!$F$33</f>
        <v>0</v>
      </c>
      <c r="P15" s="231">
        <v>1247.608962516555</v>
      </c>
      <c r="Q15" s="234" t="str">
        <f>IF('Enrollment Projection'!$F$33="","Must Complete 'Enrollment Projection' Tab",O15*P15)</f>
        <v>Must Complete 'Enrollment Projection' Tab</v>
      </c>
      <c r="R15" s="234" t="str">
        <f>IF(OR('Enrollment Projection'!$F$30="",'Enrollment Projection'!$F$31="",'Enrollment Projection'!$F$33="",'Enrollment Projection'!$F$34=""),"Must Complete 'Enrollment Projection' Tab",IF('School Information'!$A$13="","Must Complete 'School Information' Tab",ROUND(E15+H15+K15+N15+Q15,0)))</f>
        <v>Must Complete 'Enrollment Projection' Tab</v>
      </c>
      <c r="S15" s="235">
        <v>7768.0</v>
      </c>
      <c r="T15" s="231">
        <v>8575.0</v>
      </c>
      <c r="U15" s="236" t="str">
        <f>IF(OR('School Information'!$A$10="",'School Information'!$B$10=""),"Must Complete 'School Information' Tab",IF('School Information'!$B$10="No",$T15*C15,IF(AND('School Information'!$B$10="Yes",'School Information'!$A$10=$B15),$S15*C15,$T15*C15)))</f>
        <v>Must Complete 'School Information' Tab</v>
      </c>
      <c r="V15" s="237">
        <v>232.0</v>
      </c>
      <c r="W15" s="237">
        <f>IF('Enrollment Projection'!$F$31&gt;0,$C15*V15,0)</f>
        <v>0</v>
      </c>
      <c r="X15" s="237">
        <v>8.0</v>
      </c>
      <c r="Y15" s="236" t="str">
        <f>IF('Enrollment Projection'!$F$32="","Must Complete 'Enrollment Projection' Tab",IF('Enrollment Projection'!$F$32="Yes",$C15*X15,0))</f>
        <v>Must Complete 'Enrollment Projection' Tab</v>
      </c>
      <c r="Z15" s="237">
        <v>12.0</v>
      </c>
      <c r="AA15" s="236" t="str">
        <f>IF('Enrollment Projection'!$F$34="","Must Complete 'Enrollment Projection' Tab",IF(AND('Enrollment Projection'!$F$34&gt;0,SUM('Enrollment Projection'!$B$17:$F$20)&gt;0),$C15*Z15,0))</f>
        <v>Must Complete 'Enrollment Projection' Tab</v>
      </c>
      <c r="AB15" s="237">
        <v>366.0</v>
      </c>
      <c r="AC15" s="236" t="str">
        <f>IF('Enrollment Projection'!$F$38="","Must Complete 'Enrollment Projection' Tab",IF('Enrollment Projection'!$F$38&gt;=0.4,$C15*AB15,0))</f>
        <v>Must Complete 'Enrollment Projection' Tab</v>
      </c>
      <c r="AD15" s="237">
        <v>53.0</v>
      </c>
      <c r="AE15" s="237">
        <f t="shared" si="3"/>
        <v>0</v>
      </c>
      <c r="AF15" s="233">
        <f>$C15*'Enrollment Projection'!$F$37</f>
        <v>0</v>
      </c>
      <c r="AG15" s="237">
        <v>126.0</v>
      </c>
      <c r="AH15" s="236" t="str">
        <f>IF('Enrollment Projection'!$F$37="","Must Complete 'Enrollment Projection' Tab",AF15*AG15)</f>
        <v>Must Complete 'Enrollment Projection' Tab</v>
      </c>
      <c r="AI15" s="285"/>
    </row>
    <row r="16" ht="25.5" customHeight="1">
      <c r="A16" s="278">
        <v>11.0</v>
      </c>
      <c r="B16" s="209" t="s">
        <v>249</v>
      </c>
      <c r="C16" s="210"/>
      <c r="D16" s="211">
        <v>5754.501244372753</v>
      </c>
      <c r="E16" s="212">
        <f t="shared" si="2"/>
        <v>0</v>
      </c>
      <c r="F16" s="213">
        <f>$C16*'Enrollment Projection'!$F$30</f>
        <v>0</v>
      </c>
      <c r="G16" s="211">
        <v>725.4005032702021</v>
      </c>
      <c r="H16" s="214" t="str">
        <f>IF('Enrollment Projection'!$F$30="","Must Complete 'Enrollment Projection' Tab",F16*G16)</f>
        <v>Must Complete 'Enrollment Projection' Tab</v>
      </c>
      <c r="I16" s="213">
        <f>$C16*'Enrollment Projection'!$F$34</f>
        <v>0</v>
      </c>
      <c r="J16" s="211">
        <v>197.8365008918733</v>
      </c>
      <c r="K16" s="214" t="str">
        <f>IF('Enrollment Projection'!$F$34="","Must Complete 'Enrollment Projection' Tab",I16*J16)</f>
        <v>Must Complete 'Enrollment Projection' Tab</v>
      </c>
      <c r="L16" s="213">
        <f>$C16*'Enrollment Projection'!$F$31</f>
        <v>0</v>
      </c>
      <c r="M16" s="211">
        <v>4945.912522296832</v>
      </c>
      <c r="N16" s="214" t="str">
        <f>IF('Enrollment Projection'!$F$31="","Must Complete 'Enrollment Projection' Tab",L16*M16)</f>
        <v>Must Complete 'Enrollment Projection' Tab</v>
      </c>
      <c r="O16" s="213">
        <f>$C16*'Enrollment Projection'!$F$33</f>
        <v>0</v>
      </c>
      <c r="P16" s="211">
        <v>1978.3650089187329</v>
      </c>
      <c r="Q16" s="214" t="str">
        <f>IF('Enrollment Projection'!$F$33="","Must Complete 'Enrollment Projection' Tab",O16*P16)</f>
        <v>Must Complete 'Enrollment Projection' Tab</v>
      </c>
      <c r="R16" s="214" t="str">
        <f>IF(OR('Enrollment Projection'!$F$30="",'Enrollment Projection'!$F$31="",'Enrollment Projection'!$F$33="",'Enrollment Projection'!$F$34=""),"Must Complete 'Enrollment Projection' Tab",IF('School Information'!$A$13="","Must Complete 'School Information' Tab",ROUND(E16+H16+K16+N16+Q16,0)))</f>
        <v>Must Complete 'Enrollment Projection' Tab</v>
      </c>
      <c r="S16" s="215">
        <v>3583.0</v>
      </c>
      <c r="T16" s="211">
        <v>4241.0</v>
      </c>
      <c r="U16" s="216" t="str">
        <f>IF(OR('School Information'!$A$10="",'School Information'!$B$10=""),"Must Complete 'School Information' Tab",IF('School Information'!$B$10="No",$T16*C16,IF(AND('School Information'!$B$10="Yes",'School Information'!$A$10=$B16),$S16*C16,$T16*C16)))</f>
        <v>Must Complete 'School Information' Tab</v>
      </c>
      <c r="V16" s="217">
        <v>211.0</v>
      </c>
      <c r="W16" s="217">
        <f>IF('Enrollment Projection'!$F$31&gt;0,$C16*V16,0)</f>
        <v>0</v>
      </c>
      <c r="X16" s="217">
        <v>10.0</v>
      </c>
      <c r="Y16" s="216" t="str">
        <f>IF('Enrollment Projection'!$F$32="","Must Complete 'Enrollment Projection' Tab",IF('Enrollment Projection'!$F$32="Yes",$C16*X16,0))</f>
        <v>Must Complete 'Enrollment Projection' Tab</v>
      </c>
      <c r="Z16" s="217">
        <v>14.0</v>
      </c>
      <c r="AA16" s="216" t="str">
        <f>IF('Enrollment Projection'!$F$34="","Must Complete 'Enrollment Projection' Tab",IF(AND('Enrollment Projection'!$F$34&gt;0,SUM('Enrollment Projection'!$B$17:$F$20)&gt;0),$C16*Z16,0))</f>
        <v>Must Complete 'Enrollment Projection' Tab</v>
      </c>
      <c r="AB16" s="217">
        <v>402.0</v>
      </c>
      <c r="AC16" s="216" t="str">
        <f>IF('Enrollment Projection'!$F$38="","Must Complete 'Enrollment Projection' Tab",IF('Enrollment Projection'!$F$38&gt;=0.4,$C16*AB16,0))</f>
        <v>Must Complete 'Enrollment Projection' Tab</v>
      </c>
      <c r="AD16" s="217">
        <v>63.0</v>
      </c>
      <c r="AE16" s="217">
        <f t="shared" si="3"/>
        <v>0</v>
      </c>
      <c r="AF16" s="213">
        <f>$C16*'Enrollment Projection'!$F$37</f>
        <v>0</v>
      </c>
      <c r="AG16" s="217">
        <v>126.0</v>
      </c>
      <c r="AH16" s="216" t="str">
        <f>IF('Enrollment Projection'!$F$37="","Must Complete 'Enrollment Projection' Tab",AF16*AG16)</f>
        <v>Must Complete 'Enrollment Projection' Tab</v>
      </c>
      <c r="AI16" s="285"/>
    </row>
    <row r="17" ht="25.5" customHeight="1">
      <c r="A17" s="279">
        <v>12.0</v>
      </c>
      <c r="B17" s="219" t="s">
        <v>250</v>
      </c>
      <c r="C17" s="220"/>
      <c r="D17" s="221">
        <v>2239.7361126378437</v>
      </c>
      <c r="E17" s="222">
        <f t="shared" si="2"/>
        <v>0</v>
      </c>
      <c r="F17" s="223">
        <f>$C17*'Enrollment Projection'!$F$30</f>
        <v>0</v>
      </c>
      <c r="G17" s="221">
        <v>220.82498094268715</v>
      </c>
      <c r="H17" s="224" t="str">
        <f>IF('Enrollment Projection'!$F$30="","Must Complete 'Enrollment Projection' Tab",F17*G17)</f>
        <v>Must Complete 'Enrollment Projection' Tab</v>
      </c>
      <c r="I17" s="223">
        <f>$C17*'Enrollment Projection'!$F$34</f>
        <v>0</v>
      </c>
      <c r="J17" s="221">
        <v>60.22499480255105</v>
      </c>
      <c r="K17" s="224" t="str">
        <f>IF('Enrollment Projection'!$F$34="","Must Complete 'Enrollment Projection' Tab",I17*J17)</f>
        <v>Must Complete 'Enrollment Projection' Tab</v>
      </c>
      <c r="L17" s="223">
        <f>$C17*'Enrollment Projection'!$F$31</f>
        <v>0</v>
      </c>
      <c r="M17" s="221">
        <v>1505.6248700637761</v>
      </c>
      <c r="N17" s="224" t="str">
        <f>IF('Enrollment Projection'!$F$31="","Must Complete 'Enrollment Projection' Tab",L17*M17)</f>
        <v>Must Complete 'Enrollment Projection' Tab</v>
      </c>
      <c r="O17" s="223">
        <f>$C17*'Enrollment Projection'!$F$33</f>
        <v>0</v>
      </c>
      <c r="P17" s="221">
        <v>602.2499480255105</v>
      </c>
      <c r="Q17" s="224" t="str">
        <f>IF('Enrollment Projection'!$F$33="","Must Complete 'Enrollment Projection' Tab",O17*P17)</f>
        <v>Must Complete 'Enrollment Projection' Tab</v>
      </c>
      <c r="R17" s="224" t="str">
        <f>IF(OR('Enrollment Projection'!$F$30="",'Enrollment Projection'!$F$31="",'Enrollment Projection'!$F$33="",'Enrollment Projection'!$F$34=""),"Must Complete 'Enrollment Projection' Tab",IF('School Information'!$A$13="","Must Complete 'School Information' Tab",ROUND(E17+H17+K17+N17+Q17,0)))</f>
        <v>Must Complete 'Enrollment Projection' Tab</v>
      </c>
      <c r="S17" s="225">
        <v>14658.0</v>
      </c>
      <c r="T17" s="221">
        <v>15791.0</v>
      </c>
      <c r="U17" s="226" t="str">
        <f>IF(OR('School Information'!$A$10="",'School Information'!$B$10=""),"Must Complete 'School Information' Tab",IF('School Information'!$B$10="No",$T17*C17,IF(AND('School Information'!$B$10="Yes",'School Information'!$A$10=$B17),$S17*C17,$T17*C17)))</f>
        <v>Must Complete 'School Information' Tab</v>
      </c>
      <c r="V17" s="227">
        <v>247.0</v>
      </c>
      <c r="W17" s="227">
        <f>IF('Enrollment Projection'!$F$31&gt;0,$C17*V17,0)</f>
        <v>0</v>
      </c>
      <c r="X17" s="227">
        <v>10.0</v>
      </c>
      <c r="Y17" s="226" t="str">
        <f>IF('Enrollment Projection'!$F$32="","Must Complete 'Enrollment Projection' Tab",IF('Enrollment Projection'!$F$32="Yes",$C17*X17,0))</f>
        <v>Must Complete 'Enrollment Projection' Tab</v>
      </c>
      <c r="Z17" s="227">
        <v>12.0</v>
      </c>
      <c r="AA17" s="226" t="str">
        <f>IF('Enrollment Projection'!$F$34="","Must Complete 'Enrollment Projection' Tab",IF(AND('Enrollment Projection'!$F$34&gt;0,SUM('Enrollment Projection'!$B$17:$F$20)&gt;0),$C17*Z17,0))</f>
        <v>Must Complete 'Enrollment Projection' Tab</v>
      </c>
      <c r="AB17" s="227">
        <v>155.0</v>
      </c>
      <c r="AC17" s="226" t="str">
        <f>IF('Enrollment Projection'!$F$38="","Must Complete 'Enrollment Projection' Tab",IF('Enrollment Projection'!$F$38&gt;=0.4,$C17*AB17,0))</f>
        <v>Must Complete 'Enrollment Projection' Tab</v>
      </c>
      <c r="AD17" s="227">
        <v>50.0</v>
      </c>
      <c r="AE17" s="227">
        <f t="shared" si="3"/>
        <v>0</v>
      </c>
      <c r="AF17" s="223">
        <f>$C17*'Enrollment Projection'!$F$37</f>
        <v>0</v>
      </c>
      <c r="AG17" s="227">
        <v>126.0</v>
      </c>
      <c r="AH17" s="226" t="str">
        <f>IF('Enrollment Projection'!$F$37="","Must Complete 'Enrollment Projection' Tab",AF17*AG17)</f>
        <v>Must Complete 'Enrollment Projection' Tab</v>
      </c>
      <c r="AI17" s="285"/>
    </row>
    <row r="18" ht="25.5" customHeight="1">
      <c r="A18" s="279">
        <v>13.0</v>
      </c>
      <c r="B18" s="219" t="s">
        <v>251</v>
      </c>
      <c r="C18" s="220"/>
      <c r="D18" s="221">
        <v>5642.355797599069</v>
      </c>
      <c r="E18" s="222">
        <f t="shared" si="2"/>
        <v>0</v>
      </c>
      <c r="F18" s="223">
        <f>$C18*'Enrollment Projection'!$F$30</f>
        <v>0</v>
      </c>
      <c r="G18" s="221">
        <v>714.3947462521943</v>
      </c>
      <c r="H18" s="224" t="str">
        <f>IF('Enrollment Projection'!$F$30="","Must Complete 'Enrollment Projection' Tab",F18*G18)</f>
        <v>Must Complete 'Enrollment Projection' Tab</v>
      </c>
      <c r="I18" s="223">
        <f>$C18*'Enrollment Projection'!$F$34</f>
        <v>0</v>
      </c>
      <c r="J18" s="221">
        <v>194.83493079605296</v>
      </c>
      <c r="K18" s="224" t="str">
        <f>IF('Enrollment Projection'!$F$34="","Must Complete 'Enrollment Projection' Tab",I18*J18)</f>
        <v>Must Complete 'Enrollment Projection' Tab</v>
      </c>
      <c r="L18" s="223">
        <f>$C18*'Enrollment Projection'!$F$31</f>
        <v>0</v>
      </c>
      <c r="M18" s="221">
        <v>4870.873269901324</v>
      </c>
      <c r="N18" s="224" t="str">
        <f>IF('Enrollment Projection'!$F$31="","Must Complete 'Enrollment Projection' Tab",L18*M18)</f>
        <v>Must Complete 'Enrollment Projection' Tab</v>
      </c>
      <c r="O18" s="223">
        <f>$C18*'Enrollment Projection'!$F$33</f>
        <v>0</v>
      </c>
      <c r="P18" s="221">
        <v>1948.3493079605296</v>
      </c>
      <c r="Q18" s="224" t="str">
        <f>IF('Enrollment Projection'!$F$33="","Must Complete 'Enrollment Projection' Tab",O18*P18)</f>
        <v>Must Complete 'Enrollment Projection' Tab</v>
      </c>
      <c r="R18" s="224" t="str">
        <f>IF(OR('Enrollment Projection'!$F$30="",'Enrollment Projection'!$F$31="",'Enrollment Projection'!$F$33="",'Enrollment Projection'!$F$34=""),"Must Complete 'Enrollment Projection' Tab",IF('School Information'!$A$13="","Must Complete 'School Information' Tab",ROUND(E18+H18+K18+N18+Q18,0)))</f>
        <v>Must Complete 'Enrollment Projection' Tab</v>
      </c>
      <c r="S18" s="225">
        <v>3812.0</v>
      </c>
      <c r="T18" s="221">
        <v>3857.0</v>
      </c>
      <c r="U18" s="226" t="str">
        <f>IF(OR('School Information'!$A$10="",'School Information'!$B$10=""),"Must Complete 'School Information' Tab",IF('School Information'!$B$10="No",$T18*C18,IF(AND('School Information'!$B$10="Yes",'School Information'!$A$10=$B18),$S18*C18,$T18*C18)))</f>
        <v>Must Complete 'School Information' Tab</v>
      </c>
      <c r="V18" s="227">
        <v>236.0</v>
      </c>
      <c r="W18" s="227">
        <f>IF('Enrollment Projection'!$F$31&gt;0,$C18*V18,0)</f>
        <v>0</v>
      </c>
      <c r="X18" s="227">
        <v>8.0</v>
      </c>
      <c r="Y18" s="226" t="str">
        <f>IF('Enrollment Projection'!$F$32="","Must Complete 'Enrollment Projection' Tab",IF('Enrollment Projection'!$F$32="Yes",$C18*X18,0))</f>
        <v>Must Complete 'Enrollment Projection' Tab</v>
      </c>
      <c r="Z18" s="227">
        <v>16.0</v>
      </c>
      <c r="AA18" s="226" t="str">
        <f>IF('Enrollment Projection'!$F$34="","Must Complete 'Enrollment Projection' Tab",IF(AND('Enrollment Projection'!$F$34&gt;0,SUM('Enrollment Projection'!$B$17:$F$20)&gt;0),$C18*Z18,0))</f>
        <v>Must Complete 'Enrollment Projection' Tab</v>
      </c>
      <c r="AB18" s="227">
        <v>696.0</v>
      </c>
      <c r="AC18" s="226" t="str">
        <f>IF('Enrollment Projection'!$F$38="","Must Complete 'Enrollment Projection' Tab",IF('Enrollment Projection'!$F$38&gt;=0.4,$C18*AB18,0))</f>
        <v>Must Complete 'Enrollment Projection' Tab</v>
      </c>
      <c r="AD18" s="227">
        <v>72.0</v>
      </c>
      <c r="AE18" s="227">
        <f t="shared" si="3"/>
        <v>0</v>
      </c>
      <c r="AF18" s="223">
        <f>$C18*'Enrollment Projection'!$F$37</f>
        <v>0</v>
      </c>
      <c r="AG18" s="227">
        <v>126.0</v>
      </c>
      <c r="AH18" s="226" t="str">
        <f>IF('Enrollment Projection'!$F$37="","Must Complete 'Enrollment Projection' Tab",AF18*AG18)</f>
        <v>Must Complete 'Enrollment Projection' Tab</v>
      </c>
      <c r="AI18" s="285"/>
    </row>
    <row r="19" ht="25.5" customHeight="1">
      <c r="A19" s="279">
        <v>14.0</v>
      </c>
      <c r="B19" s="219" t="s">
        <v>252</v>
      </c>
      <c r="C19" s="220"/>
      <c r="D19" s="221">
        <v>5573.634997080987</v>
      </c>
      <c r="E19" s="222">
        <f t="shared" si="2"/>
        <v>0</v>
      </c>
      <c r="F19" s="223">
        <f>$C19*'Enrollment Projection'!$F$30</f>
        <v>0</v>
      </c>
      <c r="G19" s="221">
        <v>686.1752570076135</v>
      </c>
      <c r="H19" s="224" t="str">
        <f>IF('Enrollment Projection'!$F$30="","Must Complete 'Enrollment Projection' Tab",F19*G19)</f>
        <v>Must Complete 'Enrollment Projection' Tab</v>
      </c>
      <c r="I19" s="223">
        <f>$C19*'Enrollment Projection'!$F$34</f>
        <v>0</v>
      </c>
      <c r="J19" s="221">
        <v>187.13870645662183</v>
      </c>
      <c r="K19" s="224" t="str">
        <f>IF('Enrollment Projection'!$F$34="","Must Complete 'Enrollment Projection' Tab",I19*J19)</f>
        <v>Must Complete 'Enrollment Projection' Tab</v>
      </c>
      <c r="L19" s="223">
        <f>$C19*'Enrollment Projection'!$F$31</f>
        <v>0</v>
      </c>
      <c r="M19" s="221">
        <v>4678.467661415546</v>
      </c>
      <c r="N19" s="224" t="str">
        <f>IF('Enrollment Projection'!$F$31="","Must Complete 'Enrollment Projection' Tab",L19*M19)</f>
        <v>Must Complete 'Enrollment Projection' Tab</v>
      </c>
      <c r="O19" s="223">
        <f>$C19*'Enrollment Projection'!$F$33</f>
        <v>0</v>
      </c>
      <c r="P19" s="221">
        <v>1871.3870645662184</v>
      </c>
      <c r="Q19" s="224" t="str">
        <f>IF('Enrollment Projection'!$F$33="","Must Complete 'Enrollment Projection' Tab",O19*P19)</f>
        <v>Must Complete 'Enrollment Projection' Tab</v>
      </c>
      <c r="R19" s="224" t="str">
        <f>IF(OR('Enrollment Projection'!$F$30="",'Enrollment Projection'!$F$31="",'Enrollment Projection'!$F$33="",'Enrollment Projection'!$F$34=""),"Must Complete 'Enrollment Projection' Tab",IF('School Information'!$A$13="","Must Complete 'School Information' Tab",ROUND(E19+H19+K19+N19+Q19,0)))</f>
        <v>Must Complete 'Enrollment Projection' Tab</v>
      </c>
      <c r="S19" s="225">
        <v>3995.0</v>
      </c>
      <c r="T19" s="221">
        <v>4211.0</v>
      </c>
      <c r="U19" s="226" t="str">
        <f>IF(OR('School Information'!$A$10="",'School Information'!$B$10=""),"Must Complete 'School Information' Tab",IF('School Information'!$B$10="No",$T19*C19,IF(AND('School Information'!$B$10="Yes",'School Information'!$A$10=$B19),$S19*C19,$T19*C19)))</f>
        <v>Must Complete 'School Information' Tab</v>
      </c>
      <c r="V19" s="227">
        <v>260.0</v>
      </c>
      <c r="W19" s="227">
        <f>IF('Enrollment Projection'!$F$31&gt;0,$C19*V19,0)</f>
        <v>0</v>
      </c>
      <c r="X19" s="227">
        <v>19.0</v>
      </c>
      <c r="Y19" s="226" t="str">
        <f>IF('Enrollment Projection'!$F$32="","Must Complete 'Enrollment Projection' Tab",IF('Enrollment Projection'!$F$32="Yes",$C19*X19,0))</f>
        <v>Must Complete 'Enrollment Projection' Tab</v>
      </c>
      <c r="Z19" s="227">
        <v>14.0</v>
      </c>
      <c r="AA19" s="226" t="str">
        <f>IF('Enrollment Projection'!$F$34="","Must Complete 'Enrollment Projection' Tab",IF(AND('Enrollment Projection'!$F$34&gt;0,SUM('Enrollment Projection'!$B$17:$F$20)&gt;0),$C19*Z19,0))</f>
        <v>Must Complete 'Enrollment Projection' Tab</v>
      </c>
      <c r="AB19" s="227">
        <v>731.0</v>
      </c>
      <c r="AC19" s="226" t="str">
        <f>IF('Enrollment Projection'!$F$38="","Must Complete 'Enrollment Projection' Tab",IF('Enrollment Projection'!$F$38&gt;=0.4,$C19*AB19,0))</f>
        <v>Must Complete 'Enrollment Projection' Tab</v>
      </c>
      <c r="AD19" s="227">
        <v>63.0</v>
      </c>
      <c r="AE19" s="227">
        <f t="shared" si="3"/>
        <v>0</v>
      </c>
      <c r="AF19" s="223">
        <f>$C19*'Enrollment Projection'!$F$37</f>
        <v>0</v>
      </c>
      <c r="AG19" s="227">
        <v>126.0</v>
      </c>
      <c r="AH19" s="226" t="str">
        <f>IF('Enrollment Projection'!$F$37="","Must Complete 'Enrollment Projection' Tab",AF19*AG19)</f>
        <v>Must Complete 'Enrollment Projection' Tab</v>
      </c>
      <c r="AI19" s="285"/>
    </row>
    <row r="20" ht="25.5" customHeight="1">
      <c r="A20" s="280">
        <v>15.0</v>
      </c>
      <c r="B20" s="229" t="s">
        <v>253</v>
      </c>
      <c r="C20" s="230"/>
      <c r="D20" s="231">
        <v>5221.239419755181</v>
      </c>
      <c r="E20" s="232">
        <f t="shared" si="2"/>
        <v>0</v>
      </c>
      <c r="F20" s="233">
        <f>$C20*'Enrollment Projection'!$F$30</f>
        <v>0</v>
      </c>
      <c r="G20" s="231">
        <v>704.75667234614</v>
      </c>
      <c r="H20" s="234" t="str">
        <f>IF('Enrollment Projection'!$F$30="","Must Complete 'Enrollment Projection' Tab",F20*G20)</f>
        <v>Must Complete 'Enrollment Projection' Tab</v>
      </c>
      <c r="I20" s="233">
        <f>$C20*'Enrollment Projection'!$F$34</f>
        <v>0</v>
      </c>
      <c r="J20" s="231">
        <v>192.2063651853109</v>
      </c>
      <c r="K20" s="234" t="str">
        <f>IF('Enrollment Projection'!$F$34="","Must Complete 'Enrollment Projection' Tab",I20*J20)</f>
        <v>Must Complete 'Enrollment Projection' Tab</v>
      </c>
      <c r="L20" s="233">
        <f>$C20*'Enrollment Projection'!$F$31</f>
        <v>0</v>
      </c>
      <c r="M20" s="231">
        <v>4805.159129632772</v>
      </c>
      <c r="N20" s="234" t="str">
        <f>IF('Enrollment Projection'!$F$31="","Must Complete 'Enrollment Projection' Tab",L20*M20)</f>
        <v>Must Complete 'Enrollment Projection' Tab</v>
      </c>
      <c r="O20" s="233">
        <f>$C20*'Enrollment Projection'!$F$33</f>
        <v>0</v>
      </c>
      <c r="P20" s="231">
        <v>1922.0636518531087</v>
      </c>
      <c r="Q20" s="234" t="str">
        <f>IF('Enrollment Projection'!$F$33="","Must Complete 'Enrollment Projection' Tab",O20*P20)</f>
        <v>Must Complete 'Enrollment Projection' Tab</v>
      </c>
      <c r="R20" s="234" t="str">
        <f>IF(OR('Enrollment Projection'!$F$30="",'Enrollment Projection'!$F$31="",'Enrollment Projection'!$F$33="",'Enrollment Projection'!$F$34=""),"Must Complete 'Enrollment Projection' Tab",IF('School Information'!$A$13="","Must Complete 'School Information' Tab",ROUND(E20+H20+K20+N20+Q20,0)))</f>
        <v>Must Complete 'Enrollment Projection' Tab</v>
      </c>
      <c r="S20" s="235">
        <v>3655.0</v>
      </c>
      <c r="T20" s="231">
        <v>3655.0</v>
      </c>
      <c r="U20" s="236" t="str">
        <f>IF(OR('School Information'!$A$10="",'School Information'!$B$10=""),"Must Complete 'School Information' Tab",IF('School Information'!$B$10="No",$T20*C20,IF(AND('School Information'!$B$10="Yes",'School Information'!$A$10=$B20),$S20*C20,$T20*C20)))</f>
        <v>Must Complete 'School Information' Tab</v>
      </c>
      <c r="V20" s="237">
        <v>226.0</v>
      </c>
      <c r="W20" s="237">
        <f>IF('Enrollment Projection'!$F$31&gt;0,$C20*V20,0)</f>
        <v>0</v>
      </c>
      <c r="X20" s="237">
        <v>9.0</v>
      </c>
      <c r="Y20" s="236" t="str">
        <f>IF('Enrollment Projection'!$F$32="","Must Complete 'Enrollment Projection' Tab",IF('Enrollment Projection'!$F$32="Yes",$C20*X20,0))</f>
        <v>Must Complete 'Enrollment Projection' Tab</v>
      </c>
      <c r="Z20" s="237">
        <v>16.0</v>
      </c>
      <c r="AA20" s="236" t="str">
        <f>IF('Enrollment Projection'!$F$34="","Must Complete 'Enrollment Projection' Tab",IF(AND('Enrollment Projection'!$F$34&gt;0,SUM('Enrollment Projection'!$B$17:$F$20)&gt;0),$C20*Z20,0))</f>
        <v>Must Complete 'Enrollment Projection' Tab</v>
      </c>
      <c r="AB20" s="237">
        <v>618.0</v>
      </c>
      <c r="AC20" s="236" t="str">
        <f>IF('Enrollment Projection'!$F$38="","Must Complete 'Enrollment Projection' Tab",IF('Enrollment Projection'!$F$38&gt;=0.4,$C20*AB20,0))</f>
        <v>Must Complete 'Enrollment Projection' Tab</v>
      </c>
      <c r="AD20" s="237">
        <v>75.0</v>
      </c>
      <c r="AE20" s="237">
        <f t="shared" si="3"/>
        <v>0</v>
      </c>
      <c r="AF20" s="233">
        <f>$C20*'Enrollment Projection'!$F$37</f>
        <v>0</v>
      </c>
      <c r="AG20" s="237">
        <v>126.0</v>
      </c>
      <c r="AH20" s="236" t="str">
        <f>IF('Enrollment Projection'!$F$37="","Must Complete 'Enrollment Projection' Tab",AF20*AG20)</f>
        <v>Must Complete 'Enrollment Projection' Tab</v>
      </c>
      <c r="AI20" s="285"/>
    </row>
    <row r="21" ht="25.5" customHeight="1">
      <c r="A21" s="278">
        <v>16.0</v>
      </c>
      <c r="B21" s="209" t="s">
        <v>254</v>
      </c>
      <c r="C21" s="210"/>
      <c r="D21" s="211">
        <v>2455.1240226934915</v>
      </c>
      <c r="E21" s="212">
        <f t="shared" si="2"/>
        <v>0</v>
      </c>
      <c r="F21" s="213">
        <f>$C21*'Enrollment Projection'!$F$30</f>
        <v>0</v>
      </c>
      <c r="G21" s="211">
        <v>351.05784897970636</v>
      </c>
      <c r="H21" s="214" t="str">
        <f>IF('Enrollment Projection'!$F$30="","Must Complete 'Enrollment Projection' Tab",F21*G21)</f>
        <v>Must Complete 'Enrollment Projection' Tab</v>
      </c>
      <c r="I21" s="213">
        <f>$C21*'Enrollment Projection'!$F$34</f>
        <v>0</v>
      </c>
      <c r="J21" s="211">
        <v>95.7430497217381</v>
      </c>
      <c r="K21" s="214" t="str">
        <f>IF('Enrollment Projection'!$F$34="","Must Complete 'Enrollment Projection' Tab",I21*J21)</f>
        <v>Must Complete 'Enrollment Projection' Tab</v>
      </c>
      <c r="L21" s="213">
        <f>$C21*'Enrollment Projection'!$F$31</f>
        <v>0</v>
      </c>
      <c r="M21" s="211">
        <v>2393.576243043453</v>
      </c>
      <c r="N21" s="214" t="str">
        <f>IF('Enrollment Projection'!$F$31="","Must Complete 'Enrollment Projection' Tab",L21*M21)</f>
        <v>Must Complete 'Enrollment Projection' Tab</v>
      </c>
      <c r="O21" s="213">
        <f>$C21*'Enrollment Projection'!$F$33</f>
        <v>0</v>
      </c>
      <c r="P21" s="211">
        <v>957.4304972173811</v>
      </c>
      <c r="Q21" s="214" t="str">
        <f>IF('Enrollment Projection'!$F$33="","Must Complete 'Enrollment Projection' Tab",O21*P21)</f>
        <v>Must Complete 'Enrollment Projection' Tab</v>
      </c>
      <c r="R21" s="214" t="str">
        <f>IF(OR('Enrollment Projection'!$F$30="",'Enrollment Projection'!$F$31="",'Enrollment Projection'!$F$33="",'Enrollment Projection'!$F$34=""),"Must Complete 'Enrollment Projection' Tab",IF('School Information'!$A$13="","Must Complete 'School Information' Tab",ROUND(E21+H21+K21+N21+Q21,0)))</f>
        <v>Must Complete 'Enrollment Projection' Tab</v>
      </c>
      <c r="S21" s="215">
        <v>11337.0</v>
      </c>
      <c r="T21" s="211">
        <v>13985.0</v>
      </c>
      <c r="U21" s="216" t="str">
        <f>IF(OR('School Information'!$A$10="",'School Information'!$B$10=""),"Must Complete 'School Information' Tab",IF('School Information'!$B$10="No",$T21*C21,IF(AND('School Information'!$B$10="Yes",'School Information'!$A$10=$B21),$S21*C21,$T21*C21)))</f>
        <v>Must Complete 'School Information' Tab</v>
      </c>
      <c r="V21" s="217">
        <v>213.0</v>
      </c>
      <c r="W21" s="217">
        <f>IF('Enrollment Projection'!$F$31&gt;0,$C21*V21,0)</f>
        <v>0</v>
      </c>
      <c r="X21" s="217">
        <v>8.0</v>
      </c>
      <c r="Y21" s="216" t="str">
        <f>IF('Enrollment Projection'!$F$32="","Must Complete 'Enrollment Projection' Tab",IF('Enrollment Projection'!$F$32="Yes",$C21*X21,0))</f>
        <v>Must Complete 'Enrollment Projection' Tab</v>
      </c>
      <c r="Z21" s="217">
        <v>13.0</v>
      </c>
      <c r="AA21" s="216" t="str">
        <f>IF('Enrollment Projection'!$F$34="","Must Complete 'Enrollment Projection' Tab",IF(AND('Enrollment Projection'!$F$34&gt;0,SUM('Enrollment Projection'!$B$17:$F$20)&gt;0),$C21*Z21,0))</f>
        <v>Must Complete 'Enrollment Projection' Tab</v>
      </c>
      <c r="AB21" s="217">
        <v>475.0</v>
      </c>
      <c r="AC21" s="216" t="str">
        <f>IF('Enrollment Projection'!$F$38="","Must Complete 'Enrollment Projection' Tab",IF('Enrollment Projection'!$F$38&gt;=0.4,$C21*AB21,0))</f>
        <v>Must Complete 'Enrollment Projection' Tab</v>
      </c>
      <c r="AD21" s="217">
        <v>56.0</v>
      </c>
      <c r="AE21" s="217">
        <f t="shared" si="3"/>
        <v>0</v>
      </c>
      <c r="AF21" s="213">
        <f>$C21*'Enrollment Projection'!$F$37</f>
        <v>0</v>
      </c>
      <c r="AG21" s="217">
        <v>126.0</v>
      </c>
      <c r="AH21" s="216" t="str">
        <f>IF('Enrollment Projection'!$F$37="","Must Complete 'Enrollment Projection' Tab",AF21*AG21)</f>
        <v>Must Complete 'Enrollment Projection' Tab</v>
      </c>
      <c r="AI21" s="285"/>
    </row>
    <row r="22" ht="25.5" customHeight="1">
      <c r="A22" s="279">
        <v>17.0</v>
      </c>
      <c r="B22" s="219" t="s">
        <v>255</v>
      </c>
      <c r="C22" s="220"/>
      <c r="D22" s="221">
        <v>3580.6888533489464</v>
      </c>
      <c r="E22" s="222">
        <f t="shared" si="2"/>
        <v>0</v>
      </c>
      <c r="F22" s="223">
        <f>$C22*'Enrollment Projection'!$F$30</f>
        <v>0</v>
      </c>
      <c r="G22" s="221">
        <v>454.1153396677322</v>
      </c>
      <c r="H22" s="224" t="str">
        <f>IF('Enrollment Projection'!$F$30="","Must Complete 'Enrollment Projection' Tab",F22*G22)</f>
        <v>Must Complete 'Enrollment Projection' Tab</v>
      </c>
      <c r="I22" s="223">
        <f>$C22*'Enrollment Projection'!$F$34</f>
        <v>0</v>
      </c>
      <c r="J22" s="221">
        <v>123.84963809119967</v>
      </c>
      <c r="K22" s="224" t="str">
        <f>IF('Enrollment Projection'!$F$34="","Must Complete 'Enrollment Projection' Tab",I22*J22)</f>
        <v>Must Complete 'Enrollment Projection' Tab</v>
      </c>
      <c r="L22" s="223">
        <f>$C22*'Enrollment Projection'!$F$31</f>
        <v>0</v>
      </c>
      <c r="M22" s="221">
        <v>3096.2409522799917</v>
      </c>
      <c r="N22" s="224" t="str">
        <f>IF('Enrollment Projection'!$F$31="","Must Complete 'Enrollment Projection' Tab",L22*M22)</f>
        <v>Must Complete 'Enrollment Projection' Tab</v>
      </c>
      <c r="O22" s="223">
        <f>$C22*'Enrollment Projection'!$F$33</f>
        <v>0</v>
      </c>
      <c r="P22" s="221">
        <v>1238.4963809119968</v>
      </c>
      <c r="Q22" s="224" t="str">
        <f>IF('Enrollment Projection'!$F$33="","Must Complete 'Enrollment Projection' Tab",O22*P22)</f>
        <v>Must Complete 'Enrollment Projection' Tab</v>
      </c>
      <c r="R22" s="224" t="str">
        <f>IF(OR('Enrollment Projection'!$F$30="",'Enrollment Projection'!$F$31="",'Enrollment Projection'!$F$33="",'Enrollment Projection'!$F$34=""),"Must Complete 'Enrollment Projection' Tab",IF('School Information'!$A$13="","Must Complete 'School Information' Tab",ROUND(E22+H22+K22+N22+Q22,0)))</f>
        <v>Must Complete 'Enrollment Projection' Tab</v>
      </c>
      <c r="S22" s="225">
        <v>7467.0</v>
      </c>
      <c r="T22" s="221">
        <v>8513.0</v>
      </c>
      <c r="U22" s="226" t="str">
        <f>IF(OR('School Information'!$A$10="",'School Information'!$B$10=""),"Must Complete 'School Information' Tab",IF('School Information'!$B$10="No",$T22*C22,IF(AND('School Information'!$B$10="Yes",'School Information'!$A$10=$B22),$S22*C22,$T22*C22)))</f>
        <v>Must Complete 'School Information' Tab</v>
      </c>
      <c r="V22" s="227">
        <v>189.0</v>
      </c>
      <c r="W22" s="227">
        <f>IF('Enrollment Projection'!$F$31&gt;0,$C22*V22,0)</f>
        <v>0</v>
      </c>
      <c r="X22" s="227">
        <v>4.0</v>
      </c>
      <c r="Y22" s="226" t="str">
        <f>IF('Enrollment Projection'!$F$32="","Must Complete 'Enrollment Projection' Tab",IF('Enrollment Projection'!$F$32="Yes",$C22*X22,0))</f>
        <v>Must Complete 'Enrollment Projection' Tab</v>
      </c>
      <c r="Z22" s="227">
        <v>11.0</v>
      </c>
      <c r="AA22" s="226" t="str">
        <f>IF('Enrollment Projection'!$F$34="","Must Complete 'Enrollment Projection' Tab",IF(AND('Enrollment Projection'!$F$34&gt;0,SUM('Enrollment Projection'!$B$17:$F$20)&gt;0),$C22*Z22,0))</f>
        <v>Must Complete 'Enrollment Projection' Tab</v>
      </c>
      <c r="AB22" s="227">
        <v>400.0</v>
      </c>
      <c r="AC22" s="226" t="str">
        <f>IF('Enrollment Projection'!$F$38="","Must Complete 'Enrollment Projection' Tab",IF('Enrollment Projection'!$F$38&gt;=0.4,$C22*AB22,0))</f>
        <v>Must Complete 'Enrollment Projection' Tab</v>
      </c>
      <c r="AD22" s="227">
        <v>49.0</v>
      </c>
      <c r="AE22" s="227">
        <f t="shared" si="3"/>
        <v>0</v>
      </c>
      <c r="AF22" s="223">
        <f>$C22*'Enrollment Projection'!$F$37</f>
        <v>0</v>
      </c>
      <c r="AG22" s="227">
        <v>126.0</v>
      </c>
      <c r="AH22" s="226" t="str">
        <f>IF('Enrollment Projection'!$F$37="","Must Complete 'Enrollment Projection' Tab",AF22*AG22)</f>
        <v>Must Complete 'Enrollment Projection' Tab</v>
      </c>
      <c r="AI22" s="285"/>
    </row>
    <row r="23" ht="25.5" customHeight="1">
      <c r="A23" s="279">
        <v>18.0</v>
      </c>
      <c r="B23" s="219" t="s">
        <v>256</v>
      </c>
      <c r="C23" s="220"/>
      <c r="D23" s="221">
        <v>5351.4063923678805</v>
      </c>
      <c r="E23" s="222">
        <f t="shared" si="2"/>
        <v>0</v>
      </c>
      <c r="F23" s="223">
        <f>$C23*'Enrollment Projection'!$F$30</f>
        <v>0</v>
      </c>
      <c r="G23" s="221">
        <v>670.2914479876005</v>
      </c>
      <c r="H23" s="224" t="str">
        <f>IF('Enrollment Projection'!$F$30="","Must Complete 'Enrollment Projection' Tab",F23*G23)</f>
        <v>Must Complete 'Enrollment Projection' Tab</v>
      </c>
      <c r="I23" s="223">
        <f>$C23*'Enrollment Projection'!$F$34</f>
        <v>0</v>
      </c>
      <c r="J23" s="221">
        <v>182.80675854207286</v>
      </c>
      <c r="K23" s="224" t="str">
        <f>IF('Enrollment Projection'!$F$34="","Must Complete 'Enrollment Projection' Tab",I23*J23)</f>
        <v>Must Complete 'Enrollment Projection' Tab</v>
      </c>
      <c r="L23" s="223">
        <f>$C23*'Enrollment Projection'!$F$31</f>
        <v>0</v>
      </c>
      <c r="M23" s="221">
        <v>4570.168963551821</v>
      </c>
      <c r="N23" s="224" t="str">
        <f>IF('Enrollment Projection'!$F$31="","Must Complete 'Enrollment Projection' Tab",L23*M23)</f>
        <v>Must Complete 'Enrollment Projection' Tab</v>
      </c>
      <c r="O23" s="223">
        <f>$C23*'Enrollment Projection'!$F$33</f>
        <v>0</v>
      </c>
      <c r="P23" s="221">
        <v>0.0</v>
      </c>
      <c r="Q23" s="224" t="str">
        <f>IF('Enrollment Projection'!$F$33="","Must Complete 'Enrollment Projection' Tab",O23*P23)</f>
        <v>Must Complete 'Enrollment Projection' Tab</v>
      </c>
      <c r="R23" s="224" t="str">
        <f>IF(OR('Enrollment Projection'!$F$30="",'Enrollment Projection'!$F$31="",'Enrollment Projection'!$F$33="",'Enrollment Projection'!$F$34=""),"Must Complete 'Enrollment Projection' Tab",IF('School Information'!$A$13="","Must Complete 'School Information' Tab",ROUND(E23+H23+K23+N23+Q23,0)))</f>
        <v>Must Complete 'Enrollment Projection' Tab</v>
      </c>
      <c r="S23" s="225">
        <v>3925.0</v>
      </c>
      <c r="T23" s="221">
        <v>3925.0</v>
      </c>
      <c r="U23" s="226" t="str">
        <f>IF(OR('School Information'!$A$10="",'School Information'!$B$10=""),"Must Complete 'School Information' Tab",IF('School Information'!$B$10="No",$T23*C23,IF(AND('School Information'!$B$10="Yes",'School Information'!$A$10=$B23),$S23*C23,$T23*C23)))</f>
        <v>Must Complete 'School Information' Tab</v>
      </c>
      <c r="V23" s="227">
        <v>231.0</v>
      </c>
      <c r="W23" s="227">
        <f>IF('Enrollment Projection'!$F$31&gt;0,$C23*V23,0)</f>
        <v>0</v>
      </c>
      <c r="X23" s="227">
        <v>8.0</v>
      </c>
      <c r="Y23" s="226" t="str">
        <f>IF('Enrollment Projection'!$F$32="","Must Complete 'Enrollment Projection' Tab",IF('Enrollment Projection'!$F$32="Yes",$C23*X23,0))</f>
        <v>Must Complete 'Enrollment Projection' Tab</v>
      </c>
      <c r="Z23" s="227">
        <v>16.0</v>
      </c>
      <c r="AA23" s="226" t="str">
        <f>IF('Enrollment Projection'!$F$34="","Must Complete 'Enrollment Projection' Tab",IF(AND('Enrollment Projection'!$F$34&gt;0,SUM('Enrollment Projection'!$B$17:$F$20)&gt;0),$C23*Z23,0))</f>
        <v>Must Complete 'Enrollment Projection' Tab</v>
      </c>
      <c r="AB23" s="227">
        <v>1257.0</v>
      </c>
      <c r="AC23" s="226" t="str">
        <f>IF('Enrollment Projection'!$F$38="","Must Complete 'Enrollment Projection' Tab",IF('Enrollment Projection'!$F$38&gt;=0.4,$C23*AB23,0))</f>
        <v>Must Complete 'Enrollment Projection' Tab</v>
      </c>
      <c r="AD23" s="227">
        <v>72.0</v>
      </c>
      <c r="AE23" s="227">
        <f t="shared" si="3"/>
        <v>0</v>
      </c>
      <c r="AF23" s="223">
        <f>$C23*'Enrollment Projection'!$F$37</f>
        <v>0</v>
      </c>
      <c r="AG23" s="227">
        <v>126.0</v>
      </c>
      <c r="AH23" s="226" t="str">
        <f>IF('Enrollment Projection'!$F$37="","Must Complete 'Enrollment Projection' Tab",AF23*AG23)</f>
        <v>Must Complete 'Enrollment Projection' Tab</v>
      </c>
      <c r="AI23" s="285"/>
    </row>
    <row r="24" ht="25.5" customHeight="1">
      <c r="A24" s="279">
        <v>19.0</v>
      </c>
      <c r="B24" s="219" t="s">
        <v>257</v>
      </c>
      <c r="C24" s="220"/>
      <c r="D24" s="221">
        <v>4372.066587447834</v>
      </c>
      <c r="E24" s="222">
        <f t="shared" si="2"/>
        <v>0</v>
      </c>
      <c r="F24" s="223">
        <f>$C24*'Enrollment Projection'!$F$30</f>
        <v>0</v>
      </c>
      <c r="G24" s="221">
        <v>554.1712257091115</v>
      </c>
      <c r="H24" s="224" t="str">
        <f>IF('Enrollment Projection'!$F$30="","Must Complete 'Enrollment Projection' Tab",F24*G24)</f>
        <v>Must Complete 'Enrollment Projection' Tab</v>
      </c>
      <c r="I24" s="223">
        <f>$C24*'Enrollment Projection'!$F$34</f>
        <v>0</v>
      </c>
      <c r="J24" s="221">
        <v>151.13760701157588</v>
      </c>
      <c r="K24" s="224" t="str">
        <f>IF('Enrollment Projection'!$F$34="","Must Complete 'Enrollment Projection' Tab",I24*J24)</f>
        <v>Must Complete 'Enrollment Projection' Tab</v>
      </c>
      <c r="L24" s="223">
        <f>$C24*'Enrollment Projection'!$F$31</f>
        <v>0</v>
      </c>
      <c r="M24" s="221">
        <v>3778.440175289397</v>
      </c>
      <c r="N24" s="224" t="str">
        <f>IF('Enrollment Projection'!$F$31="","Must Complete 'Enrollment Projection' Tab",L24*M24)</f>
        <v>Must Complete 'Enrollment Projection' Tab</v>
      </c>
      <c r="O24" s="223">
        <f>$C24*'Enrollment Projection'!$F$33</f>
        <v>0</v>
      </c>
      <c r="P24" s="221">
        <v>1511.3760701157587</v>
      </c>
      <c r="Q24" s="224" t="str">
        <f>IF('Enrollment Projection'!$F$33="","Must Complete 'Enrollment Projection' Tab",O24*P24)</f>
        <v>Must Complete 'Enrollment Projection' Tab</v>
      </c>
      <c r="R24" s="224" t="str">
        <f>IF(OR('Enrollment Projection'!$F$30="",'Enrollment Projection'!$F$31="",'Enrollment Projection'!$F$33="",'Enrollment Projection'!$F$34=""),"Must Complete 'Enrollment Projection' Tab",IF('School Information'!$A$13="","Must Complete 'School Information' Tab",ROUND(E24+H24+K24+N24+Q24,0)))</f>
        <v>Must Complete 'Enrollment Projection' Tab</v>
      </c>
      <c r="S24" s="225">
        <v>5642.0</v>
      </c>
      <c r="T24" s="221">
        <v>5642.0</v>
      </c>
      <c r="U24" s="226" t="str">
        <f>IF(OR('School Information'!$A$10="",'School Information'!$B$10=""),"Must Complete 'School Information' Tab",IF('School Information'!$B$10="No",$T24*C24,IF(AND('School Information'!$B$10="Yes",'School Information'!$A$10=$B24),$S24*C24,$T24*C24)))</f>
        <v>Must Complete 'School Information' Tab</v>
      </c>
      <c r="V24" s="227">
        <v>217.0</v>
      </c>
      <c r="W24" s="227">
        <f>IF('Enrollment Projection'!$F$31&gt;0,$C24*V24,0)</f>
        <v>0</v>
      </c>
      <c r="X24" s="227">
        <v>10.0</v>
      </c>
      <c r="Y24" s="226" t="str">
        <f>IF('Enrollment Projection'!$F$32="","Must Complete 'Enrollment Projection' Tab",IF('Enrollment Projection'!$F$32="Yes",$C24*X24,0))</f>
        <v>Must Complete 'Enrollment Projection' Tab</v>
      </c>
      <c r="Z24" s="227">
        <v>12.0</v>
      </c>
      <c r="AA24" s="226" t="str">
        <f>IF('Enrollment Projection'!$F$34="","Must Complete 'Enrollment Projection' Tab",IF(AND('Enrollment Projection'!$F$34&gt;0,SUM('Enrollment Projection'!$B$17:$F$20)&gt;0),$C24*Z24,0))</f>
        <v>Must Complete 'Enrollment Projection' Tab</v>
      </c>
      <c r="AB24" s="227">
        <v>370.0</v>
      </c>
      <c r="AC24" s="226" t="str">
        <f>IF('Enrollment Projection'!$F$38="","Must Complete 'Enrollment Projection' Tab",IF('Enrollment Projection'!$F$38&gt;=0.4,$C24*AB24,0))</f>
        <v>Must Complete 'Enrollment Projection' Tab</v>
      </c>
      <c r="AD24" s="227">
        <v>53.0</v>
      </c>
      <c r="AE24" s="227">
        <f t="shared" si="3"/>
        <v>0</v>
      </c>
      <c r="AF24" s="223">
        <f>$C24*'Enrollment Projection'!$F$37</f>
        <v>0</v>
      </c>
      <c r="AG24" s="227">
        <v>126.0</v>
      </c>
      <c r="AH24" s="226" t="str">
        <f>IF('Enrollment Projection'!$F$37="","Must Complete 'Enrollment Projection' Tab",AF24*AG24)</f>
        <v>Must Complete 'Enrollment Projection' Tab</v>
      </c>
      <c r="AI24" s="285"/>
    </row>
    <row r="25" ht="25.5" customHeight="1">
      <c r="A25" s="280">
        <v>20.0</v>
      </c>
      <c r="B25" s="229" t="s">
        <v>258</v>
      </c>
      <c r="C25" s="230"/>
      <c r="D25" s="231">
        <v>5290.180532756529</v>
      </c>
      <c r="E25" s="232">
        <f t="shared" si="2"/>
        <v>0</v>
      </c>
      <c r="F25" s="233">
        <f>$C25*'Enrollment Projection'!$F$30</f>
        <v>0</v>
      </c>
      <c r="G25" s="231">
        <v>713.0223172064362</v>
      </c>
      <c r="H25" s="234" t="str">
        <f>IF('Enrollment Projection'!$F$30="","Must Complete 'Enrollment Projection' Tab",F25*G25)</f>
        <v>Must Complete 'Enrollment Projection' Tab</v>
      </c>
      <c r="I25" s="233">
        <f>$C25*'Enrollment Projection'!$F$34</f>
        <v>0</v>
      </c>
      <c r="J25" s="231">
        <v>194.46063196539166</v>
      </c>
      <c r="K25" s="234" t="str">
        <f>IF('Enrollment Projection'!$F$34="","Must Complete 'Enrollment Projection' Tab",I25*J25)</f>
        <v>Must Complete 'Enrollment Projection' Tab</v>
      </c>
      <c r="L25" s="233">
        <f>$C25*'Enrollment Projection'!$F$31</f>
        <v>0</v>
      </c>
      <c r="M25" s="231">
        <v>4861.515799134792</v>
      </c>
      <c r="N25" s="234" t="str">
        <f>IF('Enrollment Projection'!$F$31="","Must Complete 'Enrollment Projection' Tab",L25*M25)</f>
        <v>Must Complete 'Enrollment Projection' Tab</v>
      </c>
      <c r="O25" s="233">
        <f>$C25*'Enrollment Projection'!$F$33</f>
        <v>0</v>
      </c>
      <c r="P25" s="231">
        <v>1944.6063196539167</v>
      </c>
      <c r="Q25" s="234" t="str">
        <f>IF('Enrollment Projection'!$F$33="","Must Complete 'Enrollment Projection' Tab",O25*P25)</f>
        <v>Must Complete 'Enrollment Projection' Tab</v>
      </c>
      <c r="R25" s="234" t="str">
        <f>IF(OR('Enrollment Projection'!$F$30="",'Enrollment Projection'!$F$31="",'Enrollment Projection'!$F$33="",'Enrollment Projection'!$F$34=""),"Must Complete 'Enrollment Projection' Tab",IF('School Information'!$A$13="","Must Complete 'School Information' Tab",ROUND(E25+H25+K25+N25+Q25,0)))</f>
        <v>Must Complete 'Enrollment Projection' Tab</v>
      </c>
      <c r="S25" s="235">
        <v>2971.0</v>
      </c>
      <c r="T25" s="231">
        <v>3083.0</v>
      </c>
      <c r="U25" s="236" t="str">
        <f>IF(OR('School Information'!$A$10="",'School Information'!$B$10=""),"Must Complete 'School Information' Tab",IF('School Information'!$B$10="No",$T25*C25,IF(AND('School Information'!$B$10="Yes",'School Information'!$A$10=$B25),$S25*C25,$T25*C25)))</f>
        <v>Must Complete 'School Information' Tab</v>
      </c>
      <c r="V25" s="237">
        <v>232.0</v>
      </c>
      <c r="W25" s="237">
        <f>IF('Enrollment Projection'!$F$31&gt;0,$C25*V25,0)</f>
        <v>0</v>
      </c>
      <c r="X25" s="237">
        <v>5.0</v>
      </c>
      <c r="Y25" s="236" t="str">
        <f>IF('Enrollment Projection'!$F$32="","Must Complete 'Enrollment Projection' Tab",IF('Enrollment Projection'!$F$32="Yes",$C25*X25,0))</f>
        <v>Must Complete 'Enrollment Projection' Tab</v>
      </c>
      <c r="Z25" s="237">
        <v>13.0</v>
      </c>
      <c r="AA25" s="236" t="str">
        <f>IF('Enrollment Projection'!$F$34="","Must Complete 'Enrollment Projection' Tab",IF(AND('Enrollment Projection'!$F$34&gt;0,SUM('Enrollment Projection'!$B$17:$F$20)&gt;0),$C25*Z25,0))</f>
        <v>Must Complete 'Enrollment Projection' Tab</v>
      </c>
      <c r="AB25" s="237">
        <v>556.0</v>
      </c>
      <c r="AC25" s="236" t="str">
        <f>IF('Enrollment Projection'!$F$38="","Must Complete 'Enrollment Projection' Tab",IF('Enrollment Projection'!$F$38&gt;=0.4,$C25*AB25,0))</f>
        <v>Must Complete 'Enrollment Projection' Tab</v>
      </c>
      <c r="AD25" s="237">
        <v>60.0</v>
      </c>
      <c r="AE25" s="237">
        <f t="shared" si="3"/>
        <v>0</v>
      </c>
      <c r="AF25" s="233">
        <f>$C25*'Enrollment Projection'!$F$37</f>
        <v>0</v>
      </c>
      <c r="AG25" s="237">
        <v>126.0</v>
      </c>
      <c r="AH25" s="236" t="str">
        <f>IF('Enrollment Projection'!$F$37="","Must Complete 'Enrollment Projection' Tab",AF25*AG25)</f>
        <v>Must Complete 'Enrollment Projection' Tab</v>
      </c>
      <c r="AI25" s="285"/>
    </row>
    <row r="26" ht="25.5" customHeight="1">
      <c r="A26" s="278">
        <v>21.0</v>
      </c>
      <c r="B26" s="209" t="s">
        <v>259</v>
      </c>
      <c r="C26" s="210"/>
      <c r="D26" s="211">
        <v>5330.750485790206</v>
      </c>
      <c r="E26" s="212">
        <f t="shared" si="2"/>
        <v>0</v>
      </c>
      <c r="F26" s="213">
        <f>$C26*'Enrollment Projection'!$F$30</f>
        <v>0</v>
      </c>
      <c r="G26" s="211">
        <v>709.219280962914</v>
      </c>
      <c r="H26" s="214" t="str">
        <f>IF('Enrollment Projection'!$F$30="","Must Complete 'Enrollment Projection' Tab",F26*G26)</f>
        <v>Must Complete 'Enrollment Projection' Tab</v>
      </c>
      <c r="I26" s="213">
        <f>$C26*'Enrollment Projection'!$F$34</f>
        <v>0</v>
      </c>
      <c r="J26" s="211">
        <v>193.42344026261287</v>
      </c>
      <c r="K26" s="214" t="str">
        <f>IF('Enrollment Projection'!$F$34="","Must Complete 'Enrollment Projection' Tab",I26*J26)</f>
        <v>Must Complete 'Enrollment Projection' Tab</v>
      </c>
      <c r="L26" s="213">
        <f>$C26*'Enrollment Projection'!$F$31</f>
        <v>0</v>
      </c>
      <c r="M26" s="211">
        <v>4835.586006565322</v>
      </c>
      <c r="N26" s="214" t="str">
        <f>IF('Enrollment Projection'!$F$31="","Must Complete 'Enrollment Projection' Tab",L26*M26)</f>
        <v>Must Complete 'Enrollment Projection' Tab</v>
      </c>
      <c r="O26" s="213">
        <f>$C26*'Enrollment Projection'!$F$33</f>
        <v>0</v>
      </c>
      <c r="P26" s="211">
        <v>1934.2344026261287</v>
      </c>
      <c r="Q26" s="214" t="str">
        <f>IF('Enrollment Projection'!$F$33="","Must Complete 'Enrollment Projection' Tab",O26*P26)</f>
        <v>Must Complete 'Enrollment Projection' Tab</v>
      </c>
      <c r="R26" s="214" t="str">
        <f>IF(OR('Enrollment Projection'!$F$30="",'Enrollment Projection'!$F$31="",'Enrollment Projection'!$F$33="",'Enrollment Projection'!$F$34=""),"Must Complete 'Enrollment Projection' Tab",IF('School Information'!$A$13="","Must Complete 'School Information' Tab",ROUND(E26+H26+K26+N26+Q26,0)))</f>
        <v>Must Complete 'Enrollment Projection' Tab</v>
      </c>
      <c r="S26" s="215">
        <v>2310.0</v>
      </c>
      <c r="T26" s="211">
        <v>3335.0</v>
      </c>
      <c r="U26" s="216" t="str">
        <f>IF(OR('School Information'!$A$10="",'School Information'!$B$10=""),"Must Complete 'School Information' Tab",IF('School Information'!$B$10="No",$T26*C26,IF(AND('School Information'!$B$10="Yes",'School Information'!$A$10=$B26),$S26*C26,$T26*C26)))</f>
        <v>Must Complete 'School Information' Tab</v>
      </c>
      <c r="V26" s="217">
        <v>221.0</v>
      </c>
      <c r="W26" s="217">
        <f>IF('Enrollment Projection'!$F$31&gt;0,$C26*V26,0)</f>
        <v>0</v>
      </c>
      <c r="X26" s="217">
        <v>8.0</v>
      </c>
      <c r="Y26" s="216" t="str">
        <f>IF('Enrollment Projection'!$F$32="","Must Complete 'Enrollment Projection' Tab",IF('Enrollment Projection'!$F$32="Yes",$C26*X26,0))</f>
        <v>Must Complete 'Enrollment Projection' Tab</v>
      </c>
      <c r="Z26" s="217">
        <v>13.0</v>
      </c>
      <c r="AA26" s="216" t="str">
        <f>IF('Enrollment Projection'!$F$34="","Must Complete 'Enrollment Projection' Tab",IF(AND('Enrollment Projection'!$F$34&gt;0,SUM('Enrollment Projection'!$B$17:$F$20)&gt;0),$C26*Z26,0))</f>
        <v>Must Complete 'Enrollment Projection' Tab</v>
      </c>
      <c r="AB26" s="217">
        <v>651.0</v>
      </c>
      <c r="AC26" s="216" t="str">
        <f>IF('Enrollment Projection'!$F$38="","Must Complete 'Enrollment Projection' Tab",IF('Enrollment Projection'!$F$38&gt;=0.4,$C26*AB26,0))</f>
        <v>Must Complete 'Enrollment Projection' Tab</v>
      </c>
      <c r="AD26" s="217">
        <v>60.0</v>
      </c>
      <c r="AE26" s="217">
        <f t="shared" si="3"/>
        <v>0</v>
      </c>
      <c r="AF26" s="213">
        <f>$C26*'Enrollment Projection'!$F$37</f>
        <v>0</v>
      </c>
      <c r="AG26" s="217">
        <v>126.0</v>
      </c>
      <c r="AH26" s="216" t="str">
        <f>IF('Enrollment Projection'!$F$37="","Must Complete 'Enrollment Projection' Tab",AF26*AG26)</f>
        <v>Must Complete 'Enrollment Projection' Tab</v>
      </c>
      <c r="AI26" s="285"/>
    </row>
    <row r="27" ht="25.5" customHeight="1">
      <c r="A27" s="279">
        <v>22.0</v>
      </c>
      <c r="B27" s="219" t="s">
        <v>260</v>
      </c>
      <c r="C27" s="220"/>
      <c r="D27" s="221">
        <v>5647.15439569324</v>
      </c>
      <c r="E27" s="222">
        <f t="shared" si="2"/>
        <v>0</v>
      </c>
      <c r="F27" s="223">
        <f>$C27*'Enrollment Projection'!$F$30</f>
        <v>0</v>
      </c>
      <c r="G27" s="221">
        <v>776.4059341994869</v>
      </c>
      <c r="H27" s="224" t="str">
        <f>IF('Enrollment Projection'!$F$30="","Must Complete 'Enrollment Projection' Tab",F27*G27)</f>
        <v>Must Complete 'Enrollment Projection' Tab</v>
      </c>
      <c r="I27" s="223">
        <f>$C27*'Enrollment Projection'!$F$34</f>
        <v>0</v>
      </c>
      <c r="J27" s="221">
        <v>211.74707296349644</v>
      </c>
      <c r="K27" s="224" t="str">
        <f>IF('Enrollment Projection'!$F$34="","Must Complete 'Enrollment Projection' Tab",I27*J27)</f>
        <v>Must Complete 'Enrollment Projection' Tab</v>
      </c>
      <c r="L27" s="223">
        <f>$C27*'Enrollment Projection'!$F$31</f>
        <v>0</v>
      </c>
      <c r="M27" s="221">
        <v>5293.676824087411</v>
      </c>
      <c r="N27" s="224" t="str">
        <f>IF('Enrollment Projection'!$F$31="","Must Complete 'Enrollment Projection' Tab",L27*M27)</f>
        <v>Must Complete 'Enrollment Projection' Tab</v>
      </c>
      <c r="O27" s="223">
        <f>$C27*'Enrollment Projection'!$F$33</f>
        <v>0</v>
      </c>
      <c r="P27" s="221">
        <v>2117.4707296349643</v>
      </c>
      <c r="Q27" s="224" t="str">
        <f>IF('Enrollment Projection'!$F$33="","Must Complete 'Enrollment Projection' Tab",O27*P27)</f>
        <v>Must Complete 'Enrollment Projection' Tab</v>
      </c>
      <c r="R27" s="224" t="str">
        <f>IF(OR('Enrollment Projection'!$F$30="",'Enrollment Projection'!$F$31="",'Enrollment Projection'!$F$33="",'Enrollment Projection'!$F$34=""),"Must Complete 'Enrollment Projection' Tab",IF('School Information'!$A$13="","Must Complete 'School Information' Tab",ROUND(E27+H27+K27+N27+Q27,0)))</f>
        <v>Must Complete 'Enrollment Projection' Tab</v>
      </c>
      <c r="S27" s="225">
        <v>1249.0</v>
      </c>
      <c r="T27" s="221">
        <v>2048.0</v>
      </c>
      <c r="U27" s="226" t="str">
        <f>IF(OR('School Information'!$A$10="",'School Information'!$B$10=""),"Must Complete 'School Information' Tab",IF('School Information'!$B$10="No",$T27*C27,IF(AND('School Information'!$B$10="Yes",'School Information'!$A$10=$B27),$S27*C27,$T27*C27)))</f>
        <v>Must Complete 'School Information' Tab</v>
      </c>
      <c r="V27" s="227">
        <v>227.0</v>
      </c>
      <c r="W27" s="227">
        <f>IF('Enrollment Projection'!$F$31&gt;0,$C27*V27,0)</f>
        <v>0</v>
      </c>
      <c r="X27" s="227">
        <v>11.0</v>
      </c>
      <c r="Y27" s="226" t="str">
        <f>IF('Enrollment Projection'!$F$32="","Must Complete 'Enrollment Projection' Tab",IF('Enrollment Projection'!$F$32="Yes",$C27*X27,0))</f>
        <v>Must Complete 'Enrollment Projection' Tab</v>
      </c>
      <c r="Z27" s="227">
        <v>14.0</v>
      </c>
      <c r="AA27" s="226" t="str">
        <f>IF('Enrollment Projection'!$F$34="","Must Complete 'Enrollment Projection' Tab",IF(AND('Enrollment Projection'!$F$34&gt;0,SUM('Enrollment Projection'!$B$17:$F$20)&gt;0),$C27*Z27,0))</f>
        <v>Must Complete 'Enrollment Projection' Tab</v>
      </c>
      <c r="AB27" s="227">
        <v>347.0</v>
      </c>
      <c r="AC27" s="226" t="str">
        <f>IF('Enrollment Projection'!$F$38="","Must Complete 'Enrollment Projection' Tab",IF('Enrollment Projection'!$F$38&gt;=0.4,$C27*AB27,0))</f>
        <v>Must Complete 'Enrollment Projection' Tab</v>
      </c>
      <c r="AD27" s="227">
        <v>61.0</v>
      </c>
      <c r="AE27" s="227">
        <f t="shared" si="3"/>
        <v>0</v>
      </c>
      <c r="AF27" s="223">
        <f>$C27*'Enrollment Projection'!$F$37</f>
        <v>0</v>
      </c>
      <c r="AG27" s="227">
        <v>126.0</v>
      </c>
      <c r="AH27" s="226" t="str">
        <f>IF('Enrollment Projection'!$F$37="","Must Complete 'Enrollment Projection' Tab",AF27*AG27)</f>
        <v>Must Complete 'Enrollment Projection' Tab</v>
      </c>
      <c r="AI27" s="285"/>
    </row>
    <row r="28" ht="25.5" customHeight="1">
      <c r="A28" s="279">
        <v>23.0</v>
      </c>
      <c r="B28" s="219" t="s">
        <v>261</v>
      </c>
      <c r="C28" s="220"/>
      <c r="D28" s="221">
        <v>4819.044886372874</v>
      </c>
      <c r="E28" s="222">
        <f t="shared" si="2"/>
        <v>0</v>
      </c>
      <c r="F28" s="223">
        <f>$C28*'Enrollment Projection'!$F$30</f>
        <v>0</v>
      </c>
      <c r="G28" s="221">
        <v>642.793437626854</v>
      </c>
      <c r="H28" s="224" t="str">
        <f>IF('Enrollment Projection'!$F$30="","Must Complete 'Enrollment Projection' Tab",F28*G28)</f>
        <v>Must Complete 'Enrollment Projection' Tab</v>
      </c>
      <c r="I28" s="223">
        <f>$C28*'Enrollment Projection'!$F$34</f>
        <v>0</v>
      </c>
      <c r="J28" s="221">
        <v>175.3073011709602</v>
      </c>
      <c r="K28" s="224" t="str">
        <f>IF('Enrollment Projection'!$F$34="","Must Complete 'Enrollment Projection' Tab",I28*J28)</f>
        <v>Must Complete 'Enrollment Projection' Tab</v>
      </c>
      <c r="L28" s="223">
        <f>$C28*'Enrollment Projection'!$F$31</f>
        <v>0</v>
      </c>
      <c r="M28" s="221">
        <v>4382.682529274004</v>
      </c>
      <c r="N28" s="224" t="str">
        <f>IF('Enrollment Projection'!$F$31="","Must Complete 'Enrollment Projection' Tab",L28*M28)</f>
        <v>Must Complete 'Enrollment Projection' Tab</v>
      </c>
      <c r="O28" s="223">
        <f>$C28*'Enrollment Projection'!$F$33</f>
        <v>0</v>
      </c>
      <c r="P28" s="221">
        <v>1753.0730117096018</v>
      </c>
      <c r="Q28" s="224" t="str">
        <f>IF('Enrollment Projection'!$F$33="","Must Complete 'Enrollment Projection' Tab",O28*P28)</f>
        <v>Must Complete 'Enrollment Projection' Tab</v>
      </c>
      <c r="R28" s="224" t="str">
        <f>IF(OR('Enrollment Projection'!$F$30="",'Enrollment Projection'!$F$31="",'Enrollment Projection'!$F$33="",'Enrollment Projection'!$F$34=""),"Must Complete 'Enrollment Projection' Tab",IF('School Information'!$A$13="","Must Complete 'School Information' Tab",ROUND(E28+H28+K28+N28+Q28,0)))</f>
        <v>Must Complete 'Enrollment Projection' Tab</v>
      </c>
      <c r="S28" s="225">
        <v>3104.0</v>
      </c>
      <c r="T28" s="221">
        <v>4352.0</v>
      </c>
      <c r="U28" s="226" t="str">
        <f>IF(OR('School Information'!$A$10="",'School Information'!$B$10=""),"Must Complete 'School Information' Tab",IF('School Information'!$B$10="No",$T28*C28,IF(AND('School Information'!$B$10="Yes",'School Information'!$A$10=$B28),$S28*C28,$T28*C28)))</f>
        <v>Must Complete 'School Information' Tab</v>
      </c>
      <c r="V28" s="227">
        <v>220.0</v>
      </c>
      <c r="W28" s="227">
        <f>IF('Enrollment Projection'!$F$31&gt;0,$C28*V28,0)</f>
        <v>0</v>
      </c>
      <c r="X28" s="227">
        <v>8.0</v>
      </c>
      <c r="Y28" s="226" t="str">
        <f>IF('Enrollment Projection'!$F$32="","Must Complete 'Enrollment Projection' Tab",IF('Enrollment Projection'!$F$32="Yes",$C28*X28,0))</f>
        <v>Must Complete 'Enrollment Projection' Tab</v>
      </c>
      <c r="Z28" s="227">
        <v>13.0</v>
      </c>
      <c r="AA28" s="226" t="str">
        <f>IF('Enrollment Projection'!$F$34="","Must Complete 'Enrollment Projection' Tab",IF(AND('Enrollment Projection'!$F$34&gt;0,SUM('Enrollment Projection'!$B$17:$F$20)&gt;0),$C28*Z28,0))</f>
        <v>Must Complete 'Enrollment Projection' Tab</v>
      </c>
      <c r="AB28" s="227">
        <v>418.0</v>
      </c>
      <c r="AC28" s="226" t="str">
        <f>IF('Enrollment Projection'!$F$38="","Must Complete 'Enrollment Projection' Tab",IF('Enrollment Projection'!$F$38&gt;=0.4,$C28*AB28,0))</f>
        <v>Must Complete 'Enrollment Projection' Tab</v>
      </c>
      <c r="AD28" s="227">
        <v>59.0</v>
      </c>
      <c r="AE28" s="227">
        <f t="shared" si="3"/>
        <v>0</v>
      </c>
      <c r="AF28" s="223">
        <f>$C28*'Enrollment Projection'!$F$37</f>
        <v>0</v>
      </c>
      <c r="AG28" s="227">
        <v>126.0</v>
      </c>
      <c r="AH28" s="226" t="str">
        <f>IF('Enrollment Projection'!$F$37="","Must Complete 'Enrollment Projection' Tab",AF28*AG28)</f>
        <v>Must Complete 'Enrollment Projection' Tab</v>
      </c>
      <c r="AI28" s="285"/>
    </row>
    <row r="29" ht="25.5" customHeight="1">
      <c r="A29" s="279">
        <v>24.0</v>
      </c>
      <c r="B29" s="219" t="s">
        <v>262</v>
      </c>
      <c r="C29" s="220"/>
      <c r="D29" s="221">
        <v>2408.1876996387905</v>
      </c>
      <c r="E29" s="222">
        <f t="shared" si="2"/>
        <v>0</v>
      </c>
      <c r="F29" s="223">
        <f>$C29*'Enrollment Projection'!$F$30</f>
        <v>0</v>
      </c>
      <c r="G29" s="221">
        <v>233.02433781366375</v>
      </c>
      <c r="H29" s="224" t="str">
        <f>IF('Enrollment Projection'!$F$30="","Must Complete 'Enrollment Projection' Tab",F29*G29)</f>
        <v>Must Complete 'Enrollment Projection' Tab</v>
      </c>
      <c r="I29" s="223">
        <f>$C29*'Enrollment Projection'!$F$34</f>
        <v>0</v>
      </c>
      <c r="J29" s="221">
        <v>63.552092130999206</v>
      </c>
      <c r="K29" s="224" t="str">
        <f>IF('Enrollment Projection'!$F$34="","Must Complete 'Enrollment Projection' Tab",I29*J29)</f>
        <v>Must Complete 'Enrollment Projection' Tab</v>
      </c>
      <c r="L29" s="223">
        <f>$C29*'Enrollment Projection'!$F$31</f>
        <v>0</v>
      </c>
      <c r="M29" s="221">
        <v>1588.80230327498</v>
      </c>
      <c r="N29" s="224" t="str">
        <f>IF('Enrollment Projection'!$F$31="","Must Complete 'Enrollment Projection' Tab",L29*M29)</f>
        <v>Must Complete 'Enrollment Projection' Tab</v>
      </c>
      <c r="O29" s="223">
        <f>$C29*'Enrollment Projection'!$F$33</f>
        <v>0</v>
      </c>
      <c r="P29" s="221">
        <v>635.5209213099921</v>
      </c>
      <c r="Q29" s="224" t="str">
        <f>IF('Enrollment Projection'!$F$33="","Must Complete 'Enrollment Projection' Tab",O29*P29)</f>
        <v>Must Complete 'Enrollment Projection' Tab</v>
      </c>
      <c r="R29" s="224" t="str">
        <f>IF(OR('Enrollment Projection'!$F$30="",'Enrollment Projection'!$F$31="",'Enrollment Projection'!$F$33="",'Enrollment Projection'!$F$34=""),"Must Complete 'Enrollment Projection' Tab",IF('School Information'!$A$13="","Must Complete 'School Information' Tab",ROUND(E29+H29+K29+N29+Q29,0)))</f>
        <v>Must Complete 'Enrollment Projection' Tab</v>
      </c>
      <c r="S29" s="225">
        <v>14407.0</v>
      </c>
      <c r="T29" s="221">
        <v>15162.0</v>
      </c>
      <c r="U29" s="226" t="str">
        <f>IF(OR('School Information'!$A$10="",'School Information'!$B$10=""),"Must Complete 'School Information' Tab",IF('School Information'!$B$10="No",$T29*C29,IF(AND('School Information'!$B$10="Yes",'School Information'!$A$10=$B29),$S29*C29,$T29*C29)))</f>
        <v>Must Complete 'School Information' Tab</v>
      </c>
      <c r="V29" s="227">
        <v>198.0</v>
      </c>
      <c r="W29" s="227">
        <f>IF('Enrollment Projection'!$F$31&gt;0,$C29*V29,0)</f>
        <v>0</v>
      </c>
      <c r="X29" s="227">
        <v>5.0</v>
      </c>
      <c r="Y29" s="226" t="str">
        <f>IF('Enrollment Projection'!$F$32="","Must Complete 'Enrollment Projection' Tab",IF('Enrollment Projection'!$F$32="Yes",$C29*X29,0))</f>
        <v>Must Complete 'Enrollment Projection' Tab</v>
      </c>
      <c r="Z29" s="227">
        <v>15.0</v>
      </c>
      <c r="AA29" s="226" t="str">
        <f>IF('Enrollment Projection'!$F$34="","Must Complete 'Enrollment Projection' Tab",IF(AND('Enrollment Projection'!$F$34&gt;0,SUM('Enrollment Projection'!$B$17:$F$20)&gt;0),$C29*Z29,0))</f>
        <v>Must Complete 'Enrollment Projection' Tab</v>
      </c>
      <c r="AB29" s="227">
        <v>408.0</v>
      </c>
      <c r="AC29" s="226" t="str">
        <f>IF('Enrollment Projection'!$F$38="","Must Complete 'Enrollment Projection' Tab",IF('Enrollment Projection'!$F$38&gt;=0.4,$C29*AB29,0))</f>
        <v>Must Complete 'Enrollment Projection' Tab</v>
      </c>
      <c r="AD29" s="227">
        <v>66.0</v>
      </c>
      <c r="AE29" s="227">
        <f t="shared" si="3"/>
        <v>0</v>
      </c>
      <c r="AF29" s="223">
        <f>$C29*'Enrollment Projection'!$F$37</f>
        <v>0</v>
      </c>
      <c r="AG29" s="227">
        <v>126.0</v>
      </c>
      <c r="AH29" s="226" t="str">
        <f>IF('Enrollment Projection'!$F$37="","Must Complete 'Enrollment Projection' Tab",AF29*AG29)</f>
        <v>Must Complete 'Enrollment Projection' Tab</v>
      </c>
      <c r="AI29" s="285"/>
    </row>
    <row r="30" ht="25.5" customHeight="1">
      <c r="A30" s="280">
        <v>25.0</v>
      </c>
      <c r="B30" s="229" t="s">
        <v>263</v>
      </c>
      <c r="C30" s="230"/>
      <c r="D30" s="231">
        <v>4530.777442859118</v>
      </c>
      <c r="E30" s="232">
        <f t="shared" si="2"/>
        <v>0</v>
      </c>
      <c r="F30" s="233">
        <f>$C30*'Enrollment Projection'!$F$30</f>
        <v>0</v>
      </c>
      <c r="G30" s="231">
        <v>603.9816265128268</v>
      </c>
      <c r="H30" s="234" t="str">
        <f>IF('Enrollment Projection'!$F$30="","Must Complete 'Enrollment Projection' Tab",F30*G30)</f>
        <v>Must Complete 'Enrollment Projection' Tab</v>
      </c>
      <c r="I30" s="233">
        <f>$C30*'Enrollment Projection'!$F$34</f>
        <v>0</v>
      </c>
      <c r="J30" s="231">
        <v>164.72226177622545</v>
      </c>
      <c r="K30" s="234" t="str">
        <f>IF('Enrollment Projection'!$F$34="","Must Complete 'Enrollment Projection' Tab",I30*J30)</f>
        <v>Must Complete 'Enrollment Projection' Tab</v>
      </c>
      <c r="L30" s="233">
        <f>$C30*'Enrollment Projection'!$F$31</f>
        <v>0</v>
      </c>
      <c r="M30" s="231">
        <v>4118.0565444056365</v>
      </c>
      <c r="N30" s="234" t="str">
        <f>IF('Enrollment Projection'!$F$31="","Must Complete 'Enrollment Projection' Tab",L30*M30)</f>
        <v>Must Complete 'Enrollment Projection' Tab</v>
      </c>
      <c r="O30" s="233">
        <f>$C30*'Enrollment Projection'!$F$33</f>
        <v>0</v>
      </c>
      <c r="P30" s="231">
        <v>1647.2226177622545</v>
      </c>
      <c r="Q30" s="234" t="str">
        <f>IF('Enrollment Projection'!$F$33="","Must Complete 'Enrollment Projection' Tab",O30*P30)</f>
        <v>Must Complete 'Enrollment Projection' Tab</v>
      </c>
      <c r="R30" s="234" t="str">
        <f>IF(OR('Enrollment Projection'!$F$30="",'Enrollment Projection'!$F$31="",'Enrollment Projection'!$F$33="",'Enrollment Projection'!$F$34=""),"Must Complete 'Enrollment Projection' Tab",IF('School Information'!$A$13="","Must Complete 'School Information' Tab",ROUND(E30+H30+K30+N30+Q30,0)))</f>
        <v>Must Complete 'Enrollment Projection' Tab</v>
      </c>
      <c r="S30" s="235">
        <v>5184.0</v>
      </c>
      <c r="T30" s="231">
        <v>5184.0</v>
      </c>
      <c r="U30" s="236" t="str">
        <f>IF(OR('School Information'!$A$10="",'School Information'!$B$10=""),"Must Complete 'School Information' Tab",IF('School Information'!$B$10="No",$T30*C30,IF(AND('School Information'!$B$10="Yes",'School Information'!$A$10=$B30),$S30*C30,$T30*C30)))</f>
        <v>Must Complete 'School Information' Tab</v>
      </c>
      <c r="V30" s="237">
        <v>205.0</v>
      </c>
      <c r="W30" s="237">
        <f>IF('Enrollment Projection'!$F$31&gt;0,$C30*V30,0)</f>
        <v>0</v>
      </c>
      <c r="X30" s="237">
        <v>5.0</v>
      </c>
      <c r="Y30" s="236" t="str">
        <f>IF('Enrollment Projection'!$F$32="","Must Complete 'Enrollment Projection' Tab",IF('Enrollment Projection'!$F$32="Yes",$C30*X30,0))</f>
        <v>Must Complete 'Enrollment Projection' Tab</v>
      </c>
      <c r="Z30" s="237">
        <v>15.0</v>
      </c>
      <c r="AA30" s="236" t="str">
        <f>IF('Enrollment Projection'!$F$34="","Must Complete 'Enrollment Projection' Tab",IF(AND('Enrollment Projection'!$F$34&gt;0,SUM('Enrollment Projection'!$B$17:$F$20)&gt;0),$C30*Z30,0))</f>
        <v>Must Complete 'Enrollment Projection' Tab</v>
      </c>
      <c r="AB30" s="237">
        <v>585.0</v>
      </c>
      <c r="AC30" s="236" t="str">
        <f>IF('Enrollment Projection'!$F$38="","Must Complete 'Enrollment Projection' Tab",IF('Enrollment Projection'!$F$38&gt;=0.4,$C30*AB30,0))</f>
        <v>Must Complete 'Enrollment Projection' Tab</v>
      </c>
      <c r="AD30" s="237">
        <v>65.0</v>
      </c>
      <c r="AE30" s="237">
        <f t="shared" si="3"/>
        <v>0</v>
      </c>
      <c r="AF30" s="233">
        <f>$C30*'Enrollment Projection'!$F$37</f>
        <v>0</v>
      </c>
      <c r="AG30" s="237">
        <v>126.0</v>
      </c>
      <c r="AH30" s="236" t="str">
        <f>IF('Enrollment Projection'!$F$37="","Must Complete 'Enrollment Projection' Tab",AF30*AG30)</f>
        <v>Must Complete 'Enrollment Projection' Tab</v>
      </c>
      <c r="AI30" s="285"/>
    </row>
    <row r="31" ht="25.5" customHeight="1">
      <c r="A31" s="278">
        <v>26.0</v>
      </c>
      <c r="B31" s="209" t="s">
        <v>264</v>
      </c>
      <c r="C31" s="210"/>
      <c r="D31" s="211">
        <v>3847.4005464408983</v>
      </c>
      <c r="E31" s="212">
        <f t="shared" si="2"/>
        <v>0</v>
      </c>
      <c r="F31" s="213">
        <f>$C31*'Enrollment Projection'!$F$30</f>
        <v>0</v>
      </c>
      <c r="G31" s="211">
        <v>479.83418287928833</v>
      </c>
      <c r="H31" s="214" t="str">
        <f>IF('Enrollment Projection'!$F$30="","Must Complete 'Enrollment Projection' Tab",F31*G31)</f>
        <v>Must Complete 'Enrollment Projection' Tab</v>
      </c>
      <c r="I31" s="213">
        <f>$C31*'Enrollment Projection'!$F$34</f>
        <v>0</v>
      </c>
      <c r="J31" s="211">
        <v>130.8638680579877</v>
      </c>
      <c r="K31" s="214" t="str">
        <f>IF('Enrollment Projection'!$F$34="","Must Complete 'Enrollment Projection' Tab",I31*J31)</f>
        <v>Must Complete 'Enrollment Projection' Tab</v>
      </c>
      <c r="L31" s="213">
        <f>$C31*'Enrollment Projection'!$F$31</f>
        <v>0</v>
      </c>
      <c r="M31" s="211">
        <v>3271.5967014496932</v>
      </c>
      <c r="N31" s="214" t="str">
        <f>IF('Enrollment Projection'!$F$31="","Must Complete 'Enrollment Projection' Tab",L31*M31)</f>
        <v>Must Complete 'Enrollment Projection' Tab</v>
      </c>
      <c r="O31" s="213">
        <f>$C31*'Enrollment Projection'!$F$33</f>
        <v>0</v>
      </c>
      <c r="P31" s="211">
        <v>1308.6386805798772</v>
      </c>
      <c r="Q31" s="214" t="str">
        <f>IF('Enrollment Projection'!$F$33="","Must Complete 'Enrollment Projection' Tab",O31*P31)</f>
        <v>Must Complete 'Enrollment Projection' Tab</v>
      </c>
      <c r="R31" s="214" t="str">
        <f>IF(OR('Enrollment Projection'!$F$30="",'Enrollment Projection'!$F$31="",'Enrollment Projection'!$F$33="",'Enrollment Projection'!$F$34=""),"Must Complete 'Enrollment Projection' Tab",IF('School Information'!$A$13="","Must Complete 'School Information' Tab",ROUND(E31+H31+K31+N31+Q31,0)))</f>
        <v>Must Complete 'Enrollment Projection' Tab</v>
      </c>
      <c r="S31" s="215">
        <v>6755.0</v>
      </c>
      <c r="T31" s="211">
        <v>7296.0</v>
      </c>
      <c r="U31" s="216" t="str">
        <f>IF(OR('School Information'!$A$10="",'School Information'!$B$10=""),"Must Complete 'School Information' Tab",IF('School Information'!$B$10="No",$T31*C31,IF(AND('School Information'!$B$10="Yes",'School Information'!$A$10=$B31),$S31*C31,$T31*C31)))</f>
        <v>Must Complete 'School Information' Tab</v>
      </c>
      <c r="V31" s="217">
        <v>205.0</v>
      </c>
      <c r="W31" s="217">
        <f>IF('Enrollment Projection'!$F$31&gt;0,$C31*V31,0)</f>
        <v>0</v>
      </c>
      <c r="X31" s="217">
        <v>5.0</v>
      </c>
      <c r="Y31" s="216" t="str">
        <f>IF('Enrollment Projection'!$F$32="","Must Complete 'Enrollment Projection' Tab",IF('Enrollment Projection'!$F$32="Yes",$C31*X31,0))</f>
        <v>Must Complete 'Enrollment Projection' Tab</v>
      </c>
      <c r="Z31" s="217">
        <v>12.0</v>
      </c>
      <c r="AA31" s="216" t="str">
        <f>IF('Enrollment Projection'!$F$34="","Must Complete 'Enrollment Projection' Tab",IF(AND('Enrollment Projection'!$F$34&gt;0,SUM('Enrollment Projection'!$B$17:$F$20)&gt;0),$C31*Z31,0))</f>
        <v>Must Complete 'Enrollment Projection' Tab</v>
      </c>
      <c r="AB31" s="217">
        <v>418.0</v>
      </c>
      <c r="AC31" s="216" t="str">
        <f>IF('Enrollment Projection'!$F$38="","Must Complete 'Enrollment Projection' Tab",IF('Enrollment Projection'!$F$38&gt;=0.4,$C31*AB31,0))</f>
        <v>Must Complete 'Enrollment Projection' Tab</v>
      </c>
      <c r="AD31" s="217">
        <v>54.0</v>
      </c>
      <c r="AE31" s="217">
        <f t="shared" si="3"/>
        <v>0</v>
      </c>
      <c r="AF31" s="213">
        <f>$C31*'Enrollment Projection'!$F$37</f>
        <v>0</v>
      </c>
      <c r="AG31" s="217">
        <v>126.0</v>
      </c>
      <c r="AH31" s="216" t="str">
        <f>IF('Enrollment Projection'!$F$37="","Must Complete 'Enrollment Projection' Tab",AF31*AG31)</f>
        <v>Must Complete 'Enrollment Projection' Tab</v>
      </c>
      <c r="AI31" s="285"/>
    </row>
    <row r="32" ht="25.5" customHeight="1">
      <c r="A32" s="279">
        <v>27.0</v>
      </c>
      <c r="B32" s="219" t="s">
        <v>265</v>
      </c>
      <c r="C32" s="220"/>
      <c r="D32" s="221">
        <v>5165.685662623171</v>
      </c>
      <c r="E32" s="222">
        <f t="shared" si="2"/>
        <v>0</v>
      </c>
      <c r="F32" s="223">
        <f>$C32*'Enrollment Projection'!$F$30</f>
        <v>0</v>
      </c>
      <c r="G32" s="221">
        <v>678.9088085677954</v>
      </c>
      <c r="H32" s="224" t="str">
        <f>IF('Enrollment Projection'!$F$30="","Must Complete 'Enrollment Projection' Tab",F32*G32)</f>
        <v>Must Complete 'Enrollment Projection' Tab</v>
      </c>
      <c r="I32" s="223">
        <f>$C32*'Enrollment Projection'!$F$34</f>
        <v>0</v>
      </c>
      <c r="J32" s="221">
        <v>185.1569477912169</v>
      </c>
      <c r="K32" s="224" t="str">
        <f>IF('Enrollment Projection'!$F$34="","Must Complete 'Enrollment Projection' Tab",I32*J32)</f>
        <v>Must Complete 'Enrollment Projection' Tab</v>
      </c>
      <c r="L32" s="223">
        <f>$C32*'Enrollment Projection'!$F$31</f>
        <v>0</v>
      </c>
      <c r="M32" s="221">
        <v>4628.923694780423</v>
      </c>
      <c r="N32" s="224" t="str">
        <f>IF('Enrollment Projection'!$F$31="","Must Complete 'Enrollment Projection' Tab",L32*M32)</f>
        <v>Must Complete 'Enrollment Projection' Tab</v>
      </c>
      <c r="O32" s="223">
        <f>$C32*'Enrollment Projection'!$F$33</f>
        <v>0</v>
      </c>
      <c r="P32" s="221">
        <v>1851.5694779121688</v>
      </c>
      <c r="Q32" s="224" t="str">
        <f>IF('Enrollment Projection'!$F$33="","Must Complete 'Enrollment Projection' Tab",O32*P32)</f>
        <v>Must Complete 'Enrollment Projection' Tab</v>
      </c>
      <c r="R32" s="224" t="str">
        <f>IF(OR('Enrollment Projection'!$F$30="",'Enrollment Projection'!$F$31="",'Enrollment Projection'!$F$33="",'Enrollment Projection'!$F$34=""),"Must Complete 'Enrollment Projection' Tab",IF('School Information'!$A$13="","Must Complete 'School Information' Tab",ROUND(E32+H32+K32+N32+Q32,0)))</f>
        <v>Must Complete 'Enrollment Projection' Tab</v>
      </c>
      <c r="S32" s="225">
        <v>3801.0</v>
      </c>
      <c r="T32" s="221">
        <v>4428.0</v>
      </c>
      <c r="U32" s="226" t="str">
        <f>IF(OR('School Information'!$A$10="",'School Information'!$B$10=""),"Must Complete 'School Information' Tab",IF('School Information'!$B$10="No",$T32*C32,IF(AND('School Information'!$B$10="Yes",'School Information'!$A$10=$B32),$S32*C32,$T32*C32)))</f>
        <v>Must Complete 'School Information' Tab</v>
      </c>
      <c r="V32" s="227">
        <v>229.0</v>
      </c>
      <c r="W32" s="227">
        <f>IF('Enrollment Projection'!$F$31&gt;0,$C32*V32,0)</f>
        <v>0</v>
      </c>
      <c r="X32" s="227">
        <v>9.0</v>
      </c>
      <c r="Y32" s="226" t="str">
        <f>IF('Enrollment Projection'!$F$32="","Must Complete 'Enrollment Projection' Tab",IF('Enrollment Projection'!$F$32="Yes",$C32*X32,0))</f>
        <v>Must Complete 'Enrollment Projection' Tab</v>
      </c>
      <c r="Z32" s="227">
        <v>12.0</v>
      </c>
      <c r="AA32" s="226" t="str">
        <f>IF('Enrollment Projection'!$F$34="","Must Complete 'Enrollment Projection' Tab",IF(AND('Enrollment Projection'!$F$34&gt;0,SUM('Enrollment Projection'!$B$17:$F$20)&gt;0),$C32*Z32,0))</f>
        <v>Must Complete 'Enrollment Projection' Tab</v>
      </c>
      <c r="AB32" s="227">
        <v>295.0</v>
      </c>
      <c r="AC32" s="226" t="str">
        <f>IF('Enrollment Projection'!$F$38="","Must Complete 'Enrollment Projection' Tab",IF('Enrollment Projection'!$F$38&gt;=0.4,$C32*AB32,0))</f>
        <v>Must Complete 'Enrollment Projection' Tab</v>
      </c>
      <c r="AD32" s="227">
        <v>55.0</v>
      </c>
      <c r="AE32" s="227">
        <f t="shared" si="3"/>
        <v>0</v>
      </c>
      <c r="AF32" s="223">
        <f>$C32*'Enrollment Projection'!$F$37</f>
        <v>0</v>
      </c>
      <c r="AG32" s="227">
        <v>126.0</v>
      </c>
      <c r="AH32" s="226" t="str">
        <f>IF('Enrollment Projection'!$F$37="","Must Complete 'Enrollment Projection' Tab",AF32*AG32)</f>
        <v>Must Complete 'Enrollment Projection' Tab</v>
      </c>
      <c r="AI32" s="285"/>
    </row>
    <row r="33" ht="25.5" customHeight="1">
      <c r="A33" s="279">
        <v>28.0</v>
      </c>
      <c r="B33" s="219" t="s">
        <v>266</v>
      </c>
      <c r="C33" s="220"/>
      <c r="D33" s="221">
        <v>3838.087796528678</v>
      </c>
      <c r="E33" s="222">
        <f t="shared" si="2"/>
        <v>0</v>
      </c>
      <c r="F33" s="223">
        <f>$C33*'Enrollment Projection'!$F$30</f>
        <v>0</v>
      </c>
      <c r="G33" s="221">
        <v>521.7932245186967</v>
      </c>
      <c r="H33" s="224" t="str">
        <f>IF('Enrollment Projection'!$F$30="","Must Complete 'Enrollment Projection' Tab",F33*G33)</f>
        <v>Must Complete 'Enrollment Projection' Tab</v>
      </c>
      <c r="I33" s="223">
        <f>$C33*'Enrollment Projection'!$F$34</f>
        <v>0</v>
      </c>
      <c r="J33" s="221">
        <v>142.3072430505536</v>
      </c>
      <c r="K33" s="224" t="str">
        <f>IF('Enrollment Projection'!$F$34="","Must Complete 'Enrollment Projection' Tab",I33*J33)</f>
        <v>Must Complete 'Enrollment Projection' Tab</v>
      </c>
      <c r="L33" s="223">
        <f>$C33*'Enrollment Projection'!$F$31</f>
        <v>0</v>
      </c>
      <c r="M33" s="221">
        <v>3557.6810762638406</v>
      </c>
      <c r="N33" s="224" t="str">
        <f>IF('Enrollment Projection'!$F$31="","Must Complete 'Enrollment Projection' Tab",L33*M33)</f>
        <v>Must Complete 'Enrollment Projection' Tab</v>
      </c>
      <c r="O33" s="223">
        <f>$C33*'Enrollment Projection'!$F$33</f>
        <v>0</v>
      </c>
      <c r="P33" s="221">
        <v>1423.0724305055362</v>
      </c>
      <c r="Q33" s="224" t="str">
        <f>IF('Enrollment Projection'!$F$33="","Must Complete 'Enrollment Projection' Tab",O33*P33)</f>
        <v>Must Complete 'Enrollment Projection' Tab</v>
      </c>
      <c r="R33" s="224" t="str">
        <f>IF(OR('Enrollment Projection'!$F$30="",'Enrollment Projection'!$F$31="",'Enrollment Projection'!$F$33="",'Enrollment Projection'!$F$34=""),"Must Complete 'Enrollment Projection' Tab",IF('School Information'!$A$13="","Must Complete 'School Information' Tab",ROUND(E33+H33+K33+N33+Q33,0)))</f>
        <v>Must Complete 'Enrollment Projection' Tab</v>
      </c>
      <c r="S33" s="225">
        <v>5808.0</v>
      </c>
      <c r="T33" s="221">
        <v>6427.0</v>
      </c>
      <c r="U33" s="226" t="str">
        <f>IF(OR('School Information'!$A$10="",'School Information'!$B$10=""),"Must Complete 'School Information' Tab",IF('School Information'!$B$10="No",$T33*C33,IF(AND('School Information'!$B$10="Yes",'School Information'!$A$10=$B33),$S33*C33,$T33*C33)))</f>
        <v>Must Complete 'School Information' Tab</v>
      </c>
      <c r="V33" s="227">
        <v>187.0</v>
      </c>
      <c r="W33" s="227">
        <f>IF('Enrollment Projection'!$F$31&gt;0,$C33*V33,0)</f>
        <v>0</v>
      </c>
      <c r="X33" s="227">
        <v>5.0</v>
      </c>
      <c r="Y33" s="226" t="str">
        <f>IF('Enrollment Projection'!$F$32="","Must Complete 'Enrollment Projection' Tab",IF('Enrollment Projection'!$F$32="Yes",$C33*X33,0))</f>
        <v>Must Complete 'Enrollment Projection' Tab</v>
      </c>
      <c r="Z33" s="227">
        <v>10.0</v>
      </c>
      <c r="AA33" s="226" t="str">
        <f>IF('Enrollment Projection'!$F$34="","Must Complete 'Enrollment Projection' Tab",IF(AND('Enrollment Projection'!$F$34&gt;0,SUM('Enrollment Projection'!$B$17:$F$20)&gt;0),$C33*Z33,0))</f>
        <v>Must Complete 'Enrollment Projection' Tab</v>
      </c>
      <c r="AB33" s="227">
        <v>317.0</v>
      </c>
      <c r="AC33" s="226" t="str">
        <f>IF('Enrollment Projection'!$F$38="","Must Complete 'Enrollment Projection' Tab",IF('Enrollment Projection'!$F$38&gt;=0.4,$C33*AB33,0))</f>
        <v>Must Complete 'Enrollment Projection' Tab</v>
      </c>
      <c r="AD33" s="227">
        <v>44.0</v>
      </c>
      <c r="AE33" s="227">
        <f t="shared" si="3"/>
        <v>0</v>
      </c>
      <c r="AF33" s="223">
        <f>$C33*'Enrollment Projection'!$F$37</f>
        <v>0</v>
      </c>
      <c r="AG33" s="227">
        <v>126.0</v>
      </c>
      <c r="AH33" s="226" t="str">
        <f>IF('Enrollment Projection'!$F$37="","Must Complete 'Enrollment Projection' Tab",AF33*AG33)</f>
        <v>Must Complete 'Enrollment Projection' Tab</v>
      </c>
      <c r="AI33" s="285"/>
    </row>
    <row r="34" ht="25.5" customHeight="1">
      <c r="A34" s="279">
        <v>29.0</v>
      </c>
      <c r="B34" s="219" t="s">
        <v>267</v>
      </c>
      <c r="C34" s="220"/>
      <c r="D34" s="221">
        <v>4379.942504912245</v>
      </c>
      <c r="E34" s="222">
        <f t="shared" si="2"/>
        <v>0</v>
      </c>
      <c r="F34" s="223">
        <f>$C34*'Enrollment Projection'!$F$30</f>
        <v>0</v>
      </c>
      <c r="G34" s="221">
        <v>586.8095096673824</v>
      </c>
      <c r="H34" s="224" t="str">
        <f>IF('Enrollment Projection'!$F$30="","Must Complete 'Enrollment Projection' Tab",F34*G34)</f>
        <v>Must Complete 'Enrollment Projection' Tab</v>
      </c>
      <c r="I34" s="223">
        <f>$C34*'Enrollment Projection'!$F$34</f>
        <v>0</v>
      </c>
      <c r="J34" s="221">
        <v>160.03895718201335</v>
      </c>
      <c r="K34" s="224" t="str">
        <f>IF('Enrollment Projection'!$F$34="","Must Complete 'Enrollment Projection' Tab",I34*J34)</f>
        <v>Must Complete 'Enrollment Projection' Tab</v>
      </c>
      <c r="L34" s="223">
        <f>$C34*'Enrollment Projection'!$F$31</f>
        <v>0</v>
      </c>
      <c r="M34" s="221">
        <v>4000.9739295503346</v>
      </c>
      <c r="N34" s="224" t="str">
        <f>IF('Enrollment Projection'!$F$31="","Must Complete 'Enrollment Projection' Tab",L34*M34)</f>
        <v>Must Complete 'Enrollment Projection' Tab</v>
      </c>
      <c r="O34" s="223">
        <f>$C34*'Enrollment Projection'!$F$33</f>
        <v>0</v>
      </c>
      <c r="P34" s="221">
        <v>1600.3895718201336</v>
      </c>
      <c r="Q34" s="224" t="str">
        <f>IF('Enrollment Projection'!$F$33="","Must Complete 'Enrollment Projection' Tab",O34*P34)</f>
        <v>Must Complete 'Enrollment Projection' Tab</v>
      </c>
      <c r="R34" s="224" t="str">
        <f>IF(OR('Enrollment Projection'!$F$30="",'Enrollment Projection'!$F$31="",'Enrollment Projection'!$F$33="",'Enrollment Projection'!$F$34=""),"Must Complete 'Enrollment Projection' Tab",IF('School Information'!$A$13="","Must Complete 'School Information' Tab",ROUND(E34+H34+K34+N34+Q34,0)))</f>
        <v>Must Complete 'Enrollment Projection' Tab</v>
      </c>
      <c r="S34" s="225">
        <v>4412.0</v>
      </c>
      <c r="T34" s="221">
        <v>4999.0</v>
      </c>
      <c r="U34" s="226" t="str">
        <f>IF(OR('School Information'!$A$10="",'School Information'!$B$10=""),"Must Complete 'School Information' Tab",IF('School Information'!$B$10="No",$T34*C34,IF(AND('School Information'!$B$10="Yes",'School Information'!$A$10=$B34),$S34*C34,$T34*C34)))</f>
        <v>Must Complete 'School Information' Tab</v>
      </c>
      <c r="V34" s="227">
        <v>191.0</v>
      </c>
      <c r="W34" s="227">
        <f>IF('Enrollment Projection'!$F$31&gt;0,$C34*V34,0)</f>
        <v>0</v>
      </c>
      <c r="X34" s="227">
        <v>10.0</v>
      </c>
      <c r="Y34" s="226" t="str">
        <f>IF('Enrollment Projection'!$F$32="","Must Complete 'Enrollment Projection' Tab",IF('Enrollment Projection'!$F$32="Yes",$C34*X34,0))</f>
        <v>Must Complete 'Enrollment Projection' Tab</v>
      </c>
      <c r="Z34" s="227">
        <v>12.0</v>
      </c>
      <c r="AA34" s="226" t="str">
        <f>IF('Enrollment Projection'!$F$34="","Must Complete 'Enrollment Projection' Tab",IF(AND('Enrollment Projection'!$F$34&gt;0,SUM('Enrollment Projection'!$B$17:$F$20)&gt;0),$C34*Z34,0))</f>
        <v>Must Complete 'Enrollment Projection' Tab</v>
      </c>
      <c r="AB34" s="227">
        <v>282.0</v>
      </c>
      <c r="AC34" s="226" t="str">
        <f>IF('Enrollment Projection'!$F$38="","Must Complete 'Enrollment Projection' Tab",IF('Enrollment Projection'!$F$38&gt;=0.4,$C34*AB34,0))</f>
        <v>Must Complete 'Enrollment Projection' Tab</v>
      </c>
      <c r="AD34" s="227">
        <v>52.0</v>
      </c>
      <c r="AE34" s="227">
        <f t="shared" si="3"/>
        <v>0</v>
      </c>
      <c r="AF34" s="223">
        <f>$C34*'Enrollment Projection'!$F$37</f>
        <v>0</v>
      </c>
      <c r="AG34" s="227">
        <v>126.0</v>
      </c>
      <c r="AH34" s="226" t="str">
        <f>IF('Enrollment Projection'!$F$37="","Must Complete 'Enrollment Projection' Tab",AF34*AG34)</f>
        <v>Must Complete 'Enrollment Projection' Tab</v>
      </c>
      <c r="AI34" s="285"/>
    </row>
    <row r="35" ht="25.5" customHeight="1">
      <c r="A35" s="280">
        <v>30.0</v>
      </c>
      <c r="B35" s="229" t="s">
        <v>268</v>
      </c>
      <c r="C35" s="230"/>
      <c r="D35" s="231">
        <v>5412.218114993371</v>
      </c>
      <c r="E35" s="232">
        <f t="shared" si="2"/>
        <v>0</v>
      </c>
      <c r="F35" s="233">
        <f>$C35*'Enrollment Projection'!$F$30</f>
        <v>0</v>
      </c>
      <c r="G35" s="231">
        <v>703.4217377148985</v>
      </c>
      <c r="H35" s="234" t="str">
        <f>IF('Enrollment Projection'!$F$30="","Must Complete 'Enrollment Projection' Tab",F35*G35)</f>
        <v>Must Complete 'Enrollment Projection' Tab</v>
      </c>
      <c r="I35" s="233">
        <f>$C35*'Enrollment Projection'!$F$34</f>
        <v>0</v>
      </c>
      <c r="J35" s="231">
        <v>191.8422921040632</v>
      </c>
      <c r="K35" s="234" t="str">
        <f>IF('Enrollment Projection'!$F$34="","Must Complete 'Enrollment Projection' Tab",I35*J35)</f>
        <v>Must Complete 'Enrollment Projection' Tab</v>
      </c>
      <c r="L35" s="233">
        <f>$C35*'Enrollment Projection'!$F$31</f>
        <v>0</v>
      </c>
      <c r="M35" s="231">
        <v>4796.057302601581</v>
      </c>
      <c r="N35" s="234" t="str">
        <f>IF('Enrollment Projection'!$F$31="","Must Complete 'Enrollment Projection' Tab",L35*M35)</f>
        <v>Must Complete 'Enrollment Projection' Tab</v>
      </c>
      <c r="O35" s="233">
        <f>$C35*'Enrollment Projection'!$F$33</f>
        <v>0</v>
      </c>
      <c r="P35" s="231">
        <v>1918.4229210406322</v>
      </c>
      <c r="Q35" s="234" t="str">
        <f>IF('Enrollment Projection'!$F$33="","Must Complete 'Enrollment Projection' Tab",O35*P35)</f>
        <v>Must Complete 'Enrollment Projection' Tab</v>
      </c>
      <c r="R35" s="234" t="str">
        <f>IF(OR('Enrollment Projection'!$F$30="",'Enrollment Projection'!$F$31="",'Enrollment Projection'!$F$33="",'Enrollment Projection'!$F$34=""),"Must Complete 'Enrollment Projection' Tab",IF('School Information'!$A$13="","Must Complete 'School Information' Tab",ROUND(E35+H35+K35+N35+Q35,0)))</f>
        <v>Must Complete 'Enrollment Projection' Tab</v>
      </c>
      <c r="S35" s="235">
        <v>3639.0</v>
      </c>
      <c r="T35" s="231">
        <v>4888.0</v>
      </c>
      <c r="U35" s="236" t="str">
        <f>IF(OR('School Information'!$A$10="",'School Information'!$B$10=""),"Must Complete 'School Information' Tab",IF('School Information'!$B$10="No",$T35*C35,IF(AND('School Information'!$B$10="Yes",'School Information'!$A$10=$B35),$S35*C35,$T35*C35)))</f>
        <v>Must Complete 'School Information' Tab</v>
      </c>
      <c r="V35" s="237">
        <v>192.0</v>
      </c>
      <c r="W35" s="237">
        <f>IF('Enrollment Projection'!$F$31&gt;0,$C35*V35,0)</f>
        <v>0</v>
      </c>
      <c r="X35" s="237">
        <v>6.0</v>
      </c>
      <c r="Y35" s="236" t="str">
        <f>IF('Enrollment Projection'!$F$32="","Must Complete 'Enrollment Projection' Tab",IF('Enrollment Projection'!$F$32="Yes",$C35*X35,0))</f>
        <v>Must Complete 'Enrollment Projection' Tab</v>
      </c>
      <c r="Z35" s="237">
        <v>12.0</v>
      </c>
      <c r="AA35" s="236" t="str">
        <f>IF('Enrollment Projection'!$F$34="","Must Complete 'Enrollment Projection' Tab",IF(AND('Enrollment Projection'!$F$34&gt;0,SUM('Enrollment Projection'!$B$17:$F$20)&gt;0),$C35*Z35,0))</f>
        <v>Must Complete 'Enrollment Projection' Tab</v>
      </c>
      <c r="AB35" s="237">
        <v>238.0</v>
      </c>
      <c r="AC35" s="236" t="str">
        <f>IF('Enrollment Projection'!$F$38="","Must Complete 'Enrollment Projection' Tab",IF('Enrollment Projection'!$F$38&gt;=0.4,$C35*AB35,0))</f>
        <v>Must Complete 'Enrollment Projection' Tab</v>
      </c>
      <c r="AD35" s="237">
        <v>55.0</v>
      </c>
      <c r="AE35" s="237">
        <f t="shared" si="3"/>
        <v>0</v>
      </c>
      <c r="AF35" s="233">
        <f>$C35*'Enrollment Projection'!$F$37</f>
        <v>0</v>
      </c>
      <c r="AG35" s="237">
        <v>126.0</v>
      </c>
      <c r="AH35" s="236" t="str">
        <f>IF('Enrollment Projection'!$F$37="","Must Complete 'Enrollment Projection' Tab",AF35*AG35)</f>
        <v>Must Complete 'Enrollment Projection' Tab</v>
      </c>
      <c r="AI35" s="285"/>
    </row>
    <row r="36" ht="25.5" customHeight="1">
      <c r="A36" s="278">
        <v>31.0</v>
      </c>
      <c r="B36" s="209" t="s">
        <v>269</v>
      </c>
      <c r="C36" s="210"/>
      <c r="D36" s="211">
        <v>4181.037843078179</v>
      </c>
      <c r="E36" s="212">
        <f t="shared" si="2"/>
        <v>0</v>
      </c>
      <c r="F36" s="213">
        <f>$C36*'Enrollment Projection'!$F$30</f>
        <v>0</v>
      </c>
      <c r="G36" s="211">
        <v>569.9168862348487</v>
      </c>
      <c r="H36" s="214" t="str">
        <f>IF('Enrollment Projection'!$F$30="","Must Complete 'Enrollment Projection' Tab",F36*G36)</f>
        <v>Must Complete 'Enrollment Projection' Tab</v>
      </c>
      <c r="I36" s="213">
        <f>$C36*'Enrollment Projection'!$F$34</f>
        <v>0</v>
      </c>
      <c r="J36" s="211">
        <v>155.43187806404964</v>
      </c>
      <c r="K36" s="214" t="str">
        <f>IF('Enrollment Projection'!$F$34="","Must Complete 'Enrollment Projection' Tab",I36*J36)</f>
        <v>Must Complete 'Enrollment Projection' Tab</v>
      </c>
      <c r="L36" s="213">
        <f>$C36*'Enrollment Projection'!$F$31</f>
        <v>0</v>
      </c>
      <c r="M36" s="211">
        <v>3885.7969516012413</v>
      </c>
      <c r="N36" s="214" t="str">
        <f>IF('Enrollment Projection'!$F$31="","Must Complete 'Enrollment Projection' Tab",L36*M36)</f>
        <v>Must Complete 'Enrollment Projection' Tab</v>
      </c>
      <c r="O36" s="213">
        <f>$C36*'Enrollment Projection'!$F$33</f>
        <v>0</v>
      </c>
      <c r="P36" s="211">
        <v>1554.3187806404962</v>
      </c>
      <c r="Q36" s="214" t="str">
        <f>IF('Enrollment Projection'!$F$33="","Must Complete 'Enrollment Projection' Tab",O36*P36)</f>
        <v>Must Complete 'Enrollment Projection' Tab</v>
      </c>
      <c r="R36" s="214" t="str">
        <f>IF(OR('Enrollment Projection'!$F$30="",'Enrollment Projection'!$F$31="",'Enrollment Projection'!$F$33="",'Enrollment Projection'!$F$34=""),"Must Complete 'Enrollment Projection' Tab",IF('School Information'!$A$13="","Must Complete 'School Information' Tab",ROUND(E36+H36+K36+N36+Q36,0)))</f>
        <v>Must Complete 'Enrollment Projection' Tab</v>
      </c>
      <c r="S36" s="215">
        <v>7104.0</v>
      </c>
      <c r="T36" s="211">
        <v>7924.0</v>
      </c>
      <c r="U36" s="216" t="str">
        <f>IF(OR('School Information'!$A$10="",'School Information'!$B$10=""),"Must Complete 'School Information' Tab",IF('School Information'!$B$10="No",$T36*C36,IF(AND('School Information'!$B$10="Yes",'School Information'!$A$10=$B36),$S36*C36,$T36*C36)))</f>
        <v>Must Complete 'School Information' Tab</v>
      </c>
      <c r="V36" s="217">
        <v>225.0</v>
      </c>
      <c r="W36" s="217">
        <f>IF('Enrollment Projection'!$F$31&gt;0,$C36*V36,0)</f>
        <v>0</v>
      </c>
      <c r="X36" s="217">
        <v>7.0</v>
      </c>
      <c r="Y36" s="216" t="str">
        <f>IF('Enrollment Projection'!$F$32="","Must Complete 'Enrollment Projection' Tab",IF('Enrollment Projection'!$F$32="Yes",$C36*X36,0))</f>
        <v>Must Complete 'Enrollment Projection' Tab</v>
      </c>
      <c r="Z36" s="217">
        <v>11.0</v>
      </c>
      <c r="AA36" s="216" t="str">
        <f>IF('Enrollment Projection'!$F$34="","Must Complete 'Enrollment Projection' Tab",IF(AND('Enrollment Projection'!$F$34&gt;0,SUM('Enrollment Projection'!$B$17:$F$20)&gt;0),$C36*Z36,0))</f>
        <v>Must Complete 'Enrollment Projection' Tab</v>
      </c>
      <c r="AB36" s="217">
        <v>425.0</v>
      </c>
      <c r="AC36" s="216" t="str">
        <f>IF('Enrollment Projection'!$F$38="","Must Complete 'Enrollment Projection' Tab",IF('Enrollment Projection'!$F$38&gt;=0.4,$C36*AB36,0))</f>
        <v>Must Complete 'Enrollment Projection' Tab</v>
      </c>
      <c r="AD36" s="217">
        <v>50.0</v>
      </c>
      <c r="AE36" s="217">
        <f t="shared" si="3"/>
        <v>0</v>
      </c>
      <c r="AF36" s="213">
        <f>$C36*'Enrollment Projection'!$F$37</f>
        <v>0</v>
      </c>
      <c r="AG36" s="217">
        <v>126.0</v>
      </c>
      <c r="AH36" s="216" t="str">
        <f>IF('Enrollment Projection'!$F$37="","Must Complete 'Enrollment Projection' Tab",AF36*AG36)</f>
        <v>Must Complete 'Enrollment Projection' Tab</v>
      </c>
      <c r="AI36" s="285"/>
    </row>
    <row r="37" ht="25.5" customHeight="1">
      <c r="A37" s="279">
        <v>32.0</v>
      </c>
      <c r="B37" s="219" t="s">
        <v>270</v>
      </c>
      <c r="C37" s="220"/>
      <c r="D37" s="221">
        <v>5423.200894345666</v>
      </c>
      <c r="E37" s="222">
        <f t="shared" si="2"/>
        <v>0</v>
      </c>
      <c r="F37" s="223">
        <f>$C37*'Enrollment Projection'!$F$30</f>
        <v>0</v>
      </c>
      <c r="G37" s="221">
        <v>732.5459520921648</v>
      </c>
      <c r="H37" s="224" t="str">
        <f>IF('Enrollment Projection'!$F$30="","Must Complete 'Enrollment Projection' Tab",F37*G37)</f>
        <v>Must Complete 'Enrollment Projection' Tab</v>
      </c>
      <c r="I37" s="223">
        <f>$C37*'Enrollment Projection'!$F$34</f>
        <v>0</v>
      </c>
      <c r="J37" s="221">
        <v>199.78525966149945</v>
      </c>
      <c r="K37" s="224" t="str">
        <f>IF('Enrollment Projection'!$F$34="","Must Complete 'Enrollment Projection' Tab",I37*J37)</f>
        <v>Must Complete 'Enrollment Projection' Tab</v>
      </c>
      <c r="L37" s="223">
        <f>$C37*'Enrollment Projection'!$F$31</f>
        <v>0</v>
      </c>
      <c r="M37" s="221">
        <v>4994.631491537487</v>
      </c>
      <c r="N37" s="224" t="str">
        <f>IF('Enrollment Projection'!$F$31="","Must Complete 'Enrollment Projection' Tab",L37*M37)</f>
        <v>Must Complete 'Enrollment Projection' Tab</v>
      </c>
      <c r="O37" s="223">
        <f>$C37*'Enrollment Projection'!$F$33</f>
        <v>0</v>
      </c>
      <c r="P37" s="221">
        <v>1997.8525966149946</v>
      </c>
      <c r="Q37" s="224" t="str">
        <f>IF('Enrollment Projection'!$F$33="","Must Complete 'Enrollment Projection' Tab",O37*P37)</f>
        <v>Must Complete 'Enrollment Projection' Tab</v>
      </c>
      <c r="R37" s="224" t="str">
        <f>IF(OR('Enrollment Projection'!$F$30="",'Enrollment Projection'!$F$31="",'Enrollment Projection'!$F$33="",'Enrollment Projection'!$F$34=""),"Must Complete 'Enrollment Projection' Tab",IF('School Information'!$A$13="","Must Complete 'School Information' Tab",ROUND(E37+H37+K37+N37+Q37,0)))</f>
        <v>Must Complete 'Enrollment Projection' Tab</v>
      </c>
      <c r="S37" s="225">
        <v>3328.0</v>
      </c>
      <c r="T37" s="221">
        <v>3631.0</v>
      </c>
      <c r="U37" s="226" t="str">
        <f>IF(OR('School Information'!$A$10="",'School Information'!$B$10=""),"Must Complete 'School Information' Tab",IF('School Information'!$B$10="No",$T37*C37,IF(AND('School Information'!$B$10="Yes",'School Information'!$A$10=$B37),$S37*C37,$T37*C37)))</f>
        <v>Must Complete 'School Information' Tab</v>
      </c>
      <c r="V37" s="227">
        <v>213.0</v>
      </c>
      <c r="W37" s="227">
        <f>IF('Enrollment Projection'!$F$31&gt;0,$C37*V37,0)</f>
        <v>0</v>
      </c>
      <c r="X37" s="227">
        <v>6.0</v>
      </c>
      <c r="Y37" s="226" t="str">
        <f>IF('Enrollment Projection'!$F$32="","Must Complete 'Enrollment Projection' Tab",IF('Enrollment Projection'!$F$32="Yes",$C37*X37,0))</f>
        <v>Must Complete 'Enrollment Projection' Tab</v>
      </c>
      <c r="Z37" s="227">
        <v>11.0</v>
      </c>
      <c r="AA37" s="226" t="str">
        <f>IF('Enrollment Projection'!$F$34="","Must Complete 'Enrollment Projection' Tab",IF(AND('Enrollment Projection'!$F$34&gt;0,SUM('Enrollment Projection'!$B$17:$F$20)&gt;0),$C37*Z37,0))</f>
        <v>Must Complete 'Enrollment Projection' Tab</v>
      </c>
      <c r="AB37" s="227">
        <v>205.0</v>
      </c>
      <c r="AC37" s="226" t="str">
        <f>IF('Enrollment Projection'!$F$38="","Must Complete 'Enrollment Projection' Tab",IF('Enrollment Projection'!$F$38&gt;=0.4,$C37*AB37,0))</f>
        <v>Must Complete 'Enrollment Projection' Tab</v>
      </c>
      <c r="AD37" s="227">
        <v>47.0</v>
      </c>
      <c r="AE37" s="227">
        <f t="shared" si="3"/>
        <v>0</v>
      </c>
      <c r="AF37" s="223">
        <f>$C37*'Enrollment Projection'!$F$37</f>
        <v>0</v>
      </c>
      <c r="AG37" s="227">
        <v>126.0</v>
      </c>
      <c r="AH37" s="226" t="str">
        <f>IF('Enrollment Projection'!$F$37="","Must Complete 'Enrollment Projection' Tab",AF37*AG37)</f>
        <v>Must Complete 'Enrollment Projection' Tab</v>
      </c>
      <c r="AI37" s="285"/>
    </row>
    <row r="38" ht="25.5" customHeight="1">
      <c r="A38" s="279">
        <v>33.0</v>
      </c>
      <c r="B38" s="219" t="s">
        <v>271</v>
      </c>
      <c r="C38" s="220"/>
      <c r="D38" s="221">
        <v>4737.238162386518</v>
      </c>
      <c r="E38" s="222">
        <f t="shared" si="2"/>
        <v>0</v>
      </c>
      <c r="F38" s="223">
        <f>$C38*'Enrollment Projection'!$F$30</f>
        <v>0</v>
      </c>
      <c r="G38" s="221">
        <v>617.8154355292752</v>
      </c>
      <c r="H38" s="224" t="str">
        <f>IF('Enrollment Projection'!$F$30="","Must Complete 'Enrollment Projection' Tab",F38*G38)</f>
        <v>Must Complete 'Enrollment Projection' Tab</v>
      </c>
      <c r="I38" s="223">
        <f>$C38*'Enrollment Projection'!$F$34</f>
        <v>0</v>
      </c>
      <c r="J38" s="221">
        <v>168.49511878071144</v>
      </c>
      <c r="K38" s="224" t="str">
        <f>IF('Enrollment Projection'!$F$34="","Must Complete 'Enrollment Projection' Tab",I38*J38)</f>
        <v>Must Complete 'Enrollment Projection' Tab</v>
      </c>
      <c r="L38" s="223">
        <f>$C38*'Enrollment Projection'!$F$31</f>
        <v>0</v>
      </c>
      <c r="M38" s="221">
        <v>4212.3779695177855</v>
      </c>
      <c r="N38" s="224" t="str">
        <f>IF('Enrollment Projection'!$F$31="","Must Complete 'Enrollment Projection' Tab",L38*M38)</f>
        <v>Must Complete 'Enrollment Projection' Tab</v>
      </c>
      <c r="O38" s="223">
        <f>$C38*'Enrollment Projection'!$F$33</f>
        <v>0</v>
      </c>
      <c r="P38" s="221">
        <v>1684.9511878071141</v>
      </c>
      <c r="Q38" s="224" t="str">
        <f>IF('Enrollment Projection'!$F$33="","Must Complete 'Enrollment Projection' Tab",O38*P38)</f>
        <v>Must Complete 'Enrollment Projection' Tab</v>
      </c>
      <c r="R38" s="224" t="str">
        <f>IF(OR('Enrollment Projection'!$F$30="",'Enrollment Projection'!$F$31="",'Enrollment Projection'!$F$33="",'Enrollment Projection'!$F$34=""),"Must Complete 'Enrollment Projection' Tab",IF('School Information'!$A$13="","Must Complete 'School Information' Tab",ROUND(E38+H38+K38+N38+Q38,0)))</f>
        <v>Must Complete 'Enrollment Projection' Tab</v>
      </c>
      <c r="S38" s="225">
        <v>3448.0</v>
      </c>
      <c r="T38" s="221">
        <v>5128.0</v>
      </c>
      <c r="U38" s="226" t="str">
        <f>IF(OR('School Information'!$A$10="",'School Information'!$B$10=""),"Must Complete 'School Information' Tab",IF('School Information'!$B$10="No",$T38*C38,IF(AND('School Information'!$B$10="Yes",'School Information'!$A$10=$B38),$S38*C38,$T38*C38)))</f>
        <v>Must Complete 'School Information' Tab</v>
      </c>
      <c r="V38" s="227">
        <v>235.0</v>
      </c>
      <c r="W38" s="227">
        <f>IF('Enrollment Projection'!$F$31&gt;0,$C38*V38,0)</f>
        <v>0</v>
      </c>
      <c r="X38" s="227">
        <v>11.0</v>
      </c>
      <c r="Y38" s="226" t="str">
        <f>IF('Enrollment Projection'!$F$32="","Must Complete 'Enrollment Projection' Tab",IF('Enrollment Projection'!$F$32="Yes",$C38*X38,0))</f>
        <v>Must Complete 'Enrollment Projection' Tab</v>
      </c>
      <c r="Z38" s="227">
        <v>17.0</v>
      </c>
      <c r="AA38" s="226" t="str">
        <f>IF('Enrollment Projection'!$F$34="","Must Complete 'Enrollment Projection' Tab",IF(AND('Enrollment Projection'!$F$34&gt;0,SUM('Enrollment Projection'!$B$17:$F$20)&gt;0),$C38*Z38,0))</f>
        <v>Must Complete 'Enrollment Projection' Tab</v>
      </c>
      <c r="AB38" s="227">
        <v>1499.0</v>
      </c>
      <c r="AC38" s="226" t="str">
        <f>IF('Enrollment Projection'!$F$38="","Must Complete 'Enrollment Projection' Tab",IF('Enrollment Projection'!$F$38&gt;=0.4,$C38*AB38,0))</f>
        <v>Must Complete 'Enrollment Projection' Tab</v>
      </c>
      <c r="AD38" s="227">
        <v>78.0</v>
      </c>
      <c r="AE38" s="227">
        <f t="shared" si="3"/>
        <v>0</v>
      </c>
      <c r="AF38" s="223">
        <f>$C38*'Enrollment Projection'!$F$37</f>
        <v>0</v>
      </c>
      <c r="AG38" s="227">
        <v>126.0</v>
      </c>
      <c r="AH38" s="226" t="str">
        <f>IF('Enrollment Projection'!$F$37="","Must Complete 'Enrollment Projection' Tab",AF38*AG38)</f>
        <v>Must Complete 'Enrollment Projection' Tab</v>
      </c>
      <c r="AI38" s="285"/>
    </row>
    <row r="39" ht="25.5" customHeight="1">
      <c r="A39" s="279">
        <v>34.0</v>
      </c>
      <c r="B39" s="219" t="s">
        <v>272</v>
      </c>
      <c r="C39" s="220"/>
      <c r="D39" s="221">
        <v>5206.329284077001</v>
      </c>
      <c r="E39" s="222">
        <f t="shared" si="2"/>
        <v>0</v>
      </c>
      <c r="F39" s="223">
        <f>$C39*'Enrollment Projection'!$F$30</f>
        <v>0</v>
      </c>
      <c r="G39" s="221">
        <v>679.6993753812023</v>
      </c>
      <c r="H39" s="224" t="str">
        <f>IF('Enrollment Projection'!$F$30="","Must Complete 'Enrollment Projection' Tab",F39*G39)</f>
        <v>Must Complete 'Enrollment Projection' Tab</v>
      </c>
      <c r="I39" s="223">
        <f>$C39*'Enrollment Projection'!$F$34</f>
        <v>0</v>
      </c>
      <c r="J39" s="221">
        <v>185.37255692214606</v>
      </c>
      <c r="K39" s="224" t="str">
        <f>IF('Enrollment Projection'!$F$34="","Must Complete 'Enrollment Projection' Tab",I39*J39)</f>
        <v>Must Complete 'Enrollment Projection' Tab</v>
      </c>
      <c r="L39" s="223">
        <f>$C39*'Enrollment Projection'!$F$31</f>
        <v>0</v>
      </c>
      <c r="M39" s="221">
        <v>4634.313923053652</v>
      </c>
      <c r="N39" s="224" t="str">
        <f>IF('Enrollment Projection'!$F$31="","Must Complete 'Enrollment Projection' Tab",L39*M39)</f>
        <v>Must Complete 'Enrollment Projection' Tab</v>
      </c>
      <c r="O39" s="223">
        <f>$C39*'Enrollment Projection'!$F$33</f>
        <v>0</v>
      </c>
      <c r="P39" s="221">
        <v>1853.7255692214605</v>
      </c>
      <c r="Q39" s="224" t="str">
        <f>IF('Enrollment Projection'!$F$33="","Must Complete 'Enrollment Projection' Tab",O39*P39)</f>
        <v>Must Complete 'Enrollment Projection' Tab</v>
      </c>
      <c r="R39" s="224" t="str">
        <f>IF(OR('Enrollment Projection'!$F$30="",'Enrollment Projection'!$F$31="",'Enrollment Projection'!$F$33="",'Enrollment Projection'!$F$34=""),"Must Complete 'Enrollment Projection' Tab",IF('School Information'!$A$13="","Must Complete 'School Information' Tab",ROUND(E39+H39+K39+N39+Q39,0)))</f>
        <v>Must Complete 'Enrollment Projection' Tab</v>
      </c>
      <c r="S39" s="225">
        <v>3680.0</v>
      </c>
      <c r="T39" s="221">
        <v>4330.0</v>
      </c>
      <c r="U39" s="226" t="str">
        <f>IF(OR('School Information'!$A$10="",'School Information'!$B$10=""),"Must Complete 'School Information' Tab",IF('School Information'!$B$10="No",$T39*C39,IF(AND('School Information'!$B$10="Yes",'School Information'!$A$10=$B39),$S39*C39,$T39*C39)))</f>
        <v>Must Complete 'School Information' Tab</v>
      </c>
      <c r="V39" s="227">
        <v>256.0</v>
      </c>
      <c r="W39" s="227">
        <f>IF('Enrollment Projection'!$F$31&gt;0,$C39*V39,0)</f>
        <v>0</v>
      </c>
      <c r="X39" s="227">
        <v>15.0</v>
      </c>
      <c r="Y39" s="226" t="str">
        <f>IF('Enrollment Projection'!$F$32="","Must Complete 'Enrollment Projection' Tab",IF('Enrollment Projection'!$F$32="Yes",$C39*X39,0))</f>
        <v>Must Complete 'Enrollment Projection' Tab</v>
      </c>
      <c r="Z39" s="227">
        <v>16.0</v>
      </c>
      <c r="AA39" s="226" t="str">
        <f>IF('Enrollment Projection'!$F$34="","Must Complete 'Enrollment Projection' Tab",IF(AND('Enrollment Projection'!$F$34&gt;0,SUM('Enrollment Projection'!$B$17:$F$20)&gt;0),$C39*Z39,0))</f>
        <v>Must Complete 'Enrollment Projection' Tab</v>
      </c>
      <c r="AB39" s="227">
        <v>901.0</v>
      </c>
      <c r="AC39" s="226" t="str">
        <f>IF('Enrollment Projection'!$F$38="","Must Complete 'Enrollment Projection' Tab",IF('Enrollment Projection'!$F$38&gt;=0.4,$C39*AB39,0))</f>
        <v>Must Complete 'Enrollment Projection' Tab</v>
      </c>
      <c r="AD39" s="227">
        <v>72.0</v>
      </c>
      <c r="AE39" s="227">
        <f t="shared" si="3"/>
        <v>0</v>
      </c>
      <c r="AF39" s="223">
        <f>$C39*'Enrollment Projection'!$F$37</f>
        <v>0</v>
      </c>
      <c r="AG39" s="227">
        <v>126.0</v>
      </c>
      <c r="AH39" s="226" t="str">
        <f>IF('Enrollment Projection'!$F$37="","Must Complete 'Enrollment Projection' Tab",AF39*AG39)</f>
        <v>Must Complete 'Enrollment Projection' Tab</v>
      </c>
      <c r="AI39" s="285"/>
    </row>
    <row r="40" ht="25.5" customHeight="1">
      <c r="A40" s="280">
        <v>35.0</v>
      </c>
      <c r="B40" s="229" t="s">
        <v>273</v>
      </c>
      <c r="C40" s="230"/>
      <c r="D40" s="231">
        <v>4245.152476298444</v>
      </c>
      <c r="E40" s="232">
        <f t="shared" si="2"/>
        <v>0</v>
      </c>
      <c r="F40" s="233">
        <f>$C40*'Enrollment Projection'!$F$30</f>
        <v>0</v>
      </c>
      <c r="G40" s="231">
        <v>587.0734819945048</v>
      </c>
      <c r="H40" s="234" t="str">
        <f>IF('Enrollment Projection'!$F$30="","Must Complete 'Enrollment Projection' Tab",F40*G40)</f>
        <v>Must Complete 'Enrollment Projection' Tab</v>
      </c>
      <c r="I40" s="233">
        <f>$C40*'Enrollment Projection'!$F$34</f>
        <v>0</v>
      </c>
      <c r="J40" s="231">
        <v>160.11094963486494</v>
      </c>
      <c r="K40" s="234" t="str">
        <f>IF('Enrollment Projection'!$F$34="","Must Complete 'Enrollment Projection' Tab",I40*J40)</f>
        <v>Must Complete 'Enrollment Projection' Tab</v>
      </c>
      <c r="L40" s="233">
        <f>$C40*'Enrollment Projection'!$F$31</f>
        <v>0</v>
      </c>
      <c r="M40" s="231">
        <v>4002.7737408716234</v>
      </c>
      <c r="N40" s="234" t="str">
        <f>IF('Enrollment Projection'!$F$31="","Must Complete 'Enrollment Projection' Tab",L40*M40)</f>
        <v>Must Complete 'Enrollment Projection' Tab</v>
      </c>
      <c r="O40" s="233">
        <f>$C40*'Enrollment Projection'!$F$33</f>
        <v>0</v>
      </c>
      <c r="P40" s="231">
        <v>1601.1094963486494</v>
      </c>
      <c r="Q40" s="234" t="str">
        <f>IF('Enrollment Projection'!$F$33="","Must Complete 'Enrollment Projection' Tab",O40*P40)</f>
        <v>Must Complete 'Enrollment Projection' Tab</v>
      </c>
      <c r="R40" s="234" t="str">
        <f>IF(OR('Enrollment Projection'!$F$30="",'Enrollment Projection'!$F$31="",'Enrollment Projection'!$F$33="",'Enrollment Projection'!$F$34=""),"Must Complete 'Enrollment Projection' Tab",IF('School Information'!$A$13="","Must Complete 'School Information' Tab",ROUND(E40+H40+K40+N40+Q40,0)))</f>
        <v>Must Complete 'Enrollment Projection' Tab</v>
      </c>
      <c r="S40" s="235">
        <v>5659.0</v>
      </c>
      <c r="T40" s="231">
        <v>6197.0</v>
      </c>
      <c r="U40" s="236" t="str">
        <f>IF(OR('School Information'!$A$10="",'School Information'!$B$10=""),"Must Complete 'School Information' Tab",IF('School Information'!$B$10="No",$T40*C40,IF(AND('School Information'!$B$10="Yes",'School Information'!$A$10=$B40),$S40*C40,$T40*C40)))</f>
        <v>Must Complete 'School Information' Tab</v>
      </c>
      <c r="V40" s="237">
        <v>225.0</v>
      </c>
      <c r="W40" s="237">
        <f>IF('Enrollment Projection'!$F$31&gt;0,$C40*V40,0)</f>
        <v>0</v>
      </c>
      <c r="X40" s="237">
        <v>11.0</v>
      </c>
      <c r="Y40" s="236" t="str">
        <f>IF('Enrollment Projection'!$F$32="","Must Complete 'Enrollment Projection' Tab",IF('Enrollment Projection'!$F$32="Yes",$C40*X40,0))</f>
        <v>Must Complete 'Enrollment Projection' Tab</v>
      </c>
      <c r="Z40" s="237">
        <v>14.0</v>
      </c>
      <c r="AA40" s="236" t="str">
        <f>IF('Enrollment Projection'!$F$34="","Must Complete 'Enrollment Projection' Tab",IF(AND('Enrollment Projection'!$F$34&gt;0,SUM('Enrollment Projection'!$B$17:$F$20)&gt;0),$C40*Z40,0))</f>
        <v>Must Complete 'Enrollment Projection' Tab</v>
      </c>
      <c r="AB40" s="237">
        <v>602.0</v>
      </c>
      <c r="AC40" s="236" t="str">
        <f>IF('Enrollment Projection'!$F$38="","Must Complete 'Enrollment Projection' Tab",IF('Enrollment Projection'!$F$38&gt;=0.4,$C40*AB40,0))</f>
        <v>Must Complete 'Enrollment Projection' Tab</v>
      </c>
      <c r="AD40" s="237">
        <v>62.0</v>
      </c>
      <c r="AE40" s="237">
        <f t="shared" si="3"/>
        <v>0</v>
      </c>
      <c r="AF40" s="233">
        <f>$C40*'Enrollment Projection'!$F$37</f>
        <v>0</v>
      </c>
      <c r="AG40" s="237">
        <v>126.0</v>
      </c>
      <c r="AH40" s="236" t="str">
        <f>IF('Enrollment Projection'!$F$37="","Must Complete 'Enrollment Projection' Tab",AF40*AG40)</f>
        <v>Must Complete 'Enrollment Projection' Tab</v>
      </c>
      <c r="AI40" s="285"/>
    </row>
    <row r="41" ht="25.5" customHeight="1">
      <c r="A41" s="278">
        <v>36.0</v>
      </c>
      <c r="B41" s="209" t="s">
        <v>274</v>
      </c>
      <c r="C41" s="210"/>
      <c r="D41" s="211">
        <v>3744.8320045585597</v>
      </c>
      <c r="E41" s="212">
        <f t="shared" si="2"/>
        <v>0</v>
      </c>
      <c r="F41" s="213">
        <f>$C41*'Enrollment Projection'!$F$30</f>
        <v>0</v>
      </c>
      <c r="G41" s="211">
        <v>505.80759711381944</v>
      </c>
      <c r="H41" s="214" t="str">
        <f>IF('Enrollment Projection'!$F$30="","Must Complete 'Enrollment Projection' Tab",F41*G41)</f>
        <v>Must Complete 'Enrollment Projection' Tab</v>
      </c>
      <c r="I41" s="213">
        <f>$C41*'Enrollment Projection'!$F$34</f>
        <v>0</v>
      </c>
      <c r="J41" s="211">
        <v>137.94752648558713</v>
      </c>
      <c r="K41" s="214" t="str">
        <f>IF('Enrollment Projection'!$F$34="","Must Complete 'Enrollment Projection' Tab",I41*J41)</f>
        <v>Must Complete 'Enrollment Projection' Tab</v>
      </c>
      <c r="L41" s="213">
        <f>$C41*'Enrollment Projection'!$F$31</f>
        <v>0</v>
      </c>
      <c r="M41" s="211">
        <v>3448.6881621396783</v>
      </c>
      <c r="N41" s="214" t="str">
        <f>IF('Enrollment Projection'!$F$31="","Must Complete 'Enrollment Projection' Tab",L41*M41)</f>
        <v>Must Complete 'Enrollment Projection' Tab</v>
      </c>
      <c r="O41" s="213">
        <f>$C41*'Enrollment Projection'!$F$33</f>
        <v>0</v>
      </c>
      <c r="P41" s="211">
        <v>1379.4752648558713</v>
      </c>
      <c r="Q41" s="214" t="str">
        <f>IF('Enrollment Projection'!$F$33="","Must Complete 'Enrollment Projection' Tab",O41*P41)</f>
        <v>Must Complete 'Enrollment Projection' Tab</v>
      </c>
      <c r="R41" s="214" t="str">
        <f>IF(OR('Enrollment Projection'!$F$30="",'Enrollment Projection'!$F$31="",'Enrollment Projection'!$F$33="",'Enrollment Projection'!$F$34=""),"Must Complete 'Enrollment Projection' Tab",IF('School Information'!$A$13="","Must Complete 'School Information' Tab",ROUND(E41+H41+K41+N41+Q41,0)))</f>
        <v>Must Complete 'Enrollment Projection' Tab</v>
      </c>
      <c r="S41" s="215">
        <v>6402.0</v>
      </c>
      <c r="T41" s="211">
        <v>7125.0</v>
      </c>
      <c r="U41" s="216" t="str">
        <f>IF(OR('School Information'!$A$10="",'School Information'!$B$10=""),"Must Complete 'School Information' Tab",IF('School Information'!$B$10="No",$T41*C41,IF(AND('School Information'!$B$10="Yes",'School Information'!$A$10=$B41),$S41*C41,$T41*C41)))</f>
        <v>Must Complete 'School Information' Tab</v>
      </c>
      <c r="V41" s="217">
        <v>163.0</v>
      </c>
      <c r="W41" s="217">
        <f>IF('Enrollment Projection'!$F$31&gt;0,$C41*V41,0)</f>
        <v>0</v>
      </c>
      <c r="X41" s="217">
        <v>4.0</v>
      </c>
      <c r="Y41" s="216" t="str">
        <f>IF('Enrollment Projection'!$F$32="","Must Complete 'Enrollment Projection' Tab",IF('Enrollment Projection'!$F$32="Yes",$C41*X41,0))</f>
        <v>Must Complete 'Enrollment Projection' Tab</v>
      </c>
      <c r="Z41" s="217">
        <v>12.0</v>
      </c>
      <c r="AA41" s="216" t="str">
        <f>IF('Enrollment Projection'!$F$34="","Must Complete 'Enrollment Projection' Tab",IF(AND('Enrollment Projection'!$F$34&gt;0,SUM('Enrollment Projection'!$B$17:$F$20)&gt;0),$C41*Z41,0))</f>
        <v>Must Complete 'Enrollment Projection' Tab</v>
      </c>
      <c r="AB41" s="217">
        <v>438.0</v>
      </c>
      <c r="AC41" s="216" t="str">
        <f>IF('Enrollment Projection'!$F$38="","Must Complete 'Enrollment Projection' Tab",IF('Enrollment Projection'!$F$38&gt;=0.4,$C41*AB41,0))</f>
        <v>Must Complete 'Enrollment Projection' Tab</v>
      </c>
      <c r="AD41" s="217">
        <v>13.0</v>
      </c>
      <c r="AE41" s="217">
        <f t="shared" si="3"/>
        <v>0</v>
      </c>
      <c r="AF41" s="213">
        <f>$C41*'Enrollment Projection'!$F$37</f>
        <v>0</v>
      </c>
      <c r="AG41" s="217">
        <v>126.0</v>
      </c>
      <c r="AH41" s="216" t="str">
        <f>IF('Enrollment Projection'!$F$37="","Must Complete 'Enrollment Projection' Tab",AF41*AG41)</f>
        <v>Must Complete 'Enrollment Projection' Tab</v>
      </c>
      <c r="AI41" s="285"/>
    </row>
    <row r="42" ht="25.5" customHeight="1">
      <c r="A42" s="279">
        <v>37.0</v>
      </c>
      <c r="B42" s="219" t="s">
        <v>275</v>
      </c>
      <c r="C42" s="220"/>
      <c r="D42" s="221">
        <v>5095.296337670842</v>
      </c>
      <c r="E42" s="222">
        <f t="shared" si="2"/>
        <v>0</v>
      </c>
      <c r="F42" s="223">
        <f>$C42*'Enrollment Projection'!$F$30</f>
        <v>0</v>
      </c>
      <c r="G42" s="221">
        <v>682.662149321557</v>
      </c>
      <c r="H42" s="224" t="str">
        <f>IF('Enrollment Projection'!$F$30="","Must Complete 'Enrollment Projection' Tab",F42*G42)</f>
        <v>Must Complete 'Enrollment Projection' Tab</v>
      </c>
      <c r="I42" s="223">
        <f>$C42*'Enrollment Projection'!$F$34</f>
        <v>0</v>
      </c>
      <c r="J42" s="221">
        <v>186.1805861786064</v>
      </c>
      <c r="K42" s="224" t="str">
        <f>IF('Enrollment Projection'!$F$34="","Must Complete 'Enrollment Projection' Tab",I42*J42)</f>
        <v>Must Complete 'Enrollment Projection' Tab</v>
      </c>
      <c r="L42" s="223">
        <f>$C42*'Enrollment Projection'!$F$31</f>
        <v>0</v>
      </c>
      <c r="M42" s="221">
        <v>4654.514654465162</v>
      </c>
      <c r="N42" s="224" t="str">
        <f>IF('Enrollment Projection'!$F$31="","Must Complete 'Enrollment Projection' Tab",L42*M42)</f>
        <v>Must Complete 'Enrollment Projection' Tab</v>
      </c>
      <c r="O42" s="223">
        <f>$C42*'Enrollment Projection'!$F$33</f>
        <v>0</v>
      </c>
      <c r="P42" s="221">
        <v>1861.8058617860643</v>
      </c>
      <c r="Q42" s="224" t="str">
        <f>IF('Enrollment Projection'!$F$33="","Must Complete 'Enrollment Projection' Tab",O42*P42)</f>
        <v>Must Complete 'Enrollment Projection' Tab</v>
      </c>
      <c r="R42" s="224" t="str">
        <f>IF(OR('Enrollment Projection'!$F$30="",'Enrollment Projection'!$F$31="",'Enrollment Projection'!$F$33="",'Enrollment Projection'!$F$34=""),"Must Complete 'Enrollment Projection' Tab",IF('School Information'!$A$13="","Must Complete 'School Information' Tab",ROUND(E42+H42+K42+N42+Q42,0)))</f>
        <v>Must Complete 'Enrollment Projection' Tab</v>
      </c>
      <c r="S42" s="225">
        <v>4614.0</v>
      </c>
      <c r="T42" s="221">
        <v>5215.0</v>
      </c>
      <c r="U42" s="226" t="str">
        <f>IF(OR('School Information'!$A$10="",'School Information'!$B$10=""),"Must Complete 'School Information' Tab",IF('School Information'!$B$10="No",$T42*C42,IF(AND('School Information'!$B$10="Yes",'School Information'!$A$10=$B42),$S42*C42,$T42*C42)))</f>
        <v>Must Complete 'School Information' Tab</v>
      </c>
      <c r="V42" s="227">
        <v>225.0</v>
      </c>
      <c r="W42" s="227">
        <f>IF('Enrollment Projection'!$F$31&gt;0,$C42*V42,0)</f>
        <v>0</v>
      </c>
      <c r="X42" s="227">
        <v>4.0</v>
      </c>
      <c r="Y42" s="226" t="str">
        <f>IF('Enrollment Projection'!$F$32="","Must Complete 'Enrollment Projection' Tab",IF('Enrollment Projection'!$F$32="Yes",$C42*X42,0))</f>
        <v>Must Complete 'Enrollment Projection' Tab</v>
      </c>
      <c r="Z42" s="227">
        <v>3.0</v>
      </c>
      <c r="AA42" s="226" t="str">
        <f>IF('Enrollment Projection'!$F$34="","Must Complete 'Enrollment Projection' Tab",IF(AND('Enrollment Projection'!$F$34&gt;0,SUM('Enrollment Projection'!$B$17:$F$20)&gt;0),$C42*Z42,0))</f>
        <v>Must Complete 'Enrollment Projection' Tab</v>
      </c>
      <c r="AB42" s="227">
        <v>343.0</v>
      </c>
      <c r="AC42" s="226" t="str">
        <f>IF('Enrollment Projection'!$F$38="","Must Complete 'Enrollment Projection' Tab",IF('Enrollment Projection'!$F$38&gt;=0.4,$C42*AB42,0))</f>
        <v>Must Complete 'Enrollment Projection' Tab</v>
      </c>
      <c r="AD42" s="227">
        <v>56.0</v>
      </c>
      <c r="AE42" s="227">
        <f t="shared" si="3"/>
        <v>0</v>
      </c>
      <c r="AF42" s="223">
        <f>$C42*'Enrollment Projection'!$F$37</f>
        <v>0</v>
      </c>
      <c r="AG42" s="227">
        <v>126.0</v>
      </c>
      <c r="AH42" s="226" t="str">
        <f>IF('Enrollment Projection'!$F$37="","Must Complete 'Enrollment Projection' Tab",AF42*AG42)</f>
        <v>Must Complete 'Enrollment Projection' Tab</v>
      </c>
      <c r="AI42" s="285"/>
    </row>
    <row r="43" ht="25.5" customHeight="1">
      <c r="A43" s="279">
        <v>38.0</v>
      </c>
      <c r="B43" s="219" t="s">
        <v>276</v>
      </c>
      <c r="C43" s="220"/>
      <c r="D43" s="221">
        <v>2277.5802869344698</v>
      </c>
      <c r="E43" s="222">
        <f t="shared" si="2"/>
        <v>0</v>
      </c>
      <c r="F43" s="223">
        <f>$C43*'Enrollment Projection'!$F$30</f>
        <v>0</v>
      </c>
      <c r="G43" s="221">
        <v>220.82498975215526</v>
      </c>
      <c r="H43" s="224" t="str">
        <f>IF('Enrollment Projection'!$F$30="","Must Complete 'Enrollment Projection' Tab",F43*G43)</f>
        <v>Must Complete 'Enrollment Projection' Tab</v>
      </c>
      <c r="I43" s="223">
        <f>$C43*'Enrollment Projection'!$F$34</f>
        <v>0</v>
      </c>
      <c r="J43" s="221">
        <v>60.22499720513325</v>
      </c>
      <c r="K43" s="224" t="str">
        <f>IF('Enrollment Projection'!$F$34="","Must Complete 'Enrollment Projection' Tab",I43*J43)</f>
        <v>Must Complete 'Enrollment Projection' Tab</v>
      </c>
      <c r="L43" s="223">
        <f>$C43*'Enrollment Projection'!$F$31</f>
        <v>0</v>
      </c>
      <c r="M43" s="221">
        <v>1505.6249301283312</v>
      </c>
      <c r="N43" s="224" t="str">
        <f>IF('Enrollment Projection'!$F$31="","Must Complete 'Enrollment Projection' Tab",L43*M43)</f>
        <v>Must Complete 'Enrollment Projection' Tab</v>
      </c>
      <c r="O43" s="223">
        <f>$C43*'Enrollment Projection'!$F$33</f>
        <v>0</v>
      </c>
      <c r="P43" s="221">
        <v>602.2499720513324</v>
      </c>
      <c r="Q43" s="224" t="str">
        <f>IF('Enrollment Projection'!$F$33="","Must Complete 'Enrollment Projection' Tab",O43*P43)</f>
        <v>Must Complete 'Enrollment Projection' Tab</v>
      </c>
      <c r="R43" s="224" t="str">
        <f>IF(OR('Enrollment Projection'!$F$30="",'Enrollment Projection'!$F$31="",'Enrollment Projection'!$F$33="",'Enrollment Projection'!$F$34=""),"Must Complete 'Enrollment Projection' Tab",IF('School Information'!$A$13="","Must Complete 'School Information' Tab",ROUND(E43+H43+K43+N43+Q43,0)))</f>
        <v>Must Complete 'Enrollment Projection' Tab</v>
      </c>
      <c r="S43" s="225">
        <v>11603.0</v>
      </c>
      <c r="T43" s="221">
        <v>11603.0</v>
      </c>
      <c r="U43" s="226" t="str">
        <f>IF(OR('School Information'!$A$10="",'School Information'!$B$10=""),"Must Complete 'School Information' Tab",IF('School Information'!$B$10="No",$T43*C43,IF(AND('School Information'!$B$10="Yes",'School Information'!$A$10=$B43),$S43*C43,$T43*C43)))</f>
        <v>Must Complete 'School Information' Tab</v>
      </c>
      <c r="V43" s="227">
        <v>224.0</v>
      </c>
      <c r="W43" s="227">
        <f>IF('Enrollment Projection'!$F$31&gt;0,$C43*V43,0)</f>
        <v>0</v>
      </c>
      <c r="X43" s="227">
        <v>4.0</v>
      </c>
      <c r="Y43" s="226" t="str">
        <f>IF('Enrollment Projection'!$F$32="","Must Complete 'Enrollment Projection' Tab",IF('Enrollment Projection'!$F$32="Yes",$C43*X43,0))</f>
        <v>Must Complete 'Enrollment Projection' Tab</v>
      </c>
      <c r="Z43" s="227">
        <v>10.0</v>
      </c>
      <c r="AA43" s="226" t="str">
        <f>IF('Enrollment Projection'!$F$34="","Must Complete 'Enrollment Projection' Tab",IF(AND('Enrollment Projection'!$F$34&gt;0,SUM('Enrollment Projection'!$B$17:$F$20)&gt;0),$C43*Z43,0))</f>
        <v>Must Complete 'Enrollment Projection' Tab</v>
      </c>
      <c r="AB43" s="227">
        <v>214.0</v>
      </c>
      <c r="AC43" s="226" t="str">
        <f>IF('Enrollment Projection'!$F$38="","Must Complete 'Enrollment Projection' Tab",IF('Enrollment Projection'!$F$38&gt;=0.4,$C43*AB43,0))</f>
        <v>Must Complete 'Enrollment Projection' Tab</v>
      </c>
      <c r="AD43" s="227">
        <v>61.0</v>
      </c>
      <c r="AE43" s="227">
        <f t="shared" si="3"/>
        <v>0</v>
      </c>
      <c r="AF43" s="223">
        <f>$C43*'Enrollment Projection'!$F$37</f>
        <v>0</v>
      </c>
      <c r="AG43" s="227">
        <v>126.0</v>
      </c>
      <c r="AH43" s="226" t="str">
        <f>IF('Enrollment Projection'!$F$37="","Must Complete 'Enrollment Projection' Tab",AF43*AG43)</f>
        <v>Must Complete 'Enrollment Projection' Tab</v>
      </c>
      <c r="AI43" s="285"/>
    </row>
    <row r="44" ht="25.5" customHeight="1">
      <c r="A44" s="279">
        <v>39.0</v>
      </c>
      <c r="B44" s="219" t="s">
        <v>277</v>
      </c>
      <c r="C44" s="220"/>
      <c r="D44" s="221">
        <v>2732.7837059744047</v>
      </c>
      <c r="E44" s="222">
        <f t="shared" si="2"/>
        <v>0</v>
      </c>
      <c r="F44" s="223">
        <f>$C44*'Enrollment Projection'!$F$30</f>
        <v>0</v>
      </c>
      <c r="G44" s="221">
        <v>363.50923583528464</v>
      </c>
      <c r="H44" s="224" t="str">
        <f>IF('Enrollment Projection'!$F$30="","Must Complete 'Enrollment Projection' Tab",F44*G44)</f>
        <v>Must Complete 'Enrollment Projection' Tab</v>
      </c>
      <c r="I44" s="223">
        <f>$C44*'Enrollment Projection'!$F$34</f>
        <v>0</v>
      </c>
      <c r="J44" s="221">
        <v>99.13888250053216</v>
      </c>
      <c r="K44" s="224" t="str">
        <f>IF('Enrollment Projection'!$F$34="","Must Complete 'Enrollment Projection' Tab",I44*J44)</f>
        <v>Must Complete 'Enrollment Projection' Tab</v>
      </c>
      <c r="L44" s="223">
        <f>$C44*'Enrollment Projection'!$F$31</f>
        <v>0</v>
      </c>
      <c r="M44" s="221">
        <v>2478.472062513304</v>
      </c>
      <c r="N44" s="224" t="str">
        <f>IF('Enrollment Projection'!$F$31="","Must Complete 'Enrollment Projection' Tab",L44*M44)</f>
        <v>Must Complete 'Enrollment Projection' Tab</v>
      </c>
      <c r="O44" s="223">
        <f>$C44*'Enrollment Projection'!$F$33</f>
        <v>0</v>
      </c>
      <c r="P44" s="221">
        <v>991.3888250053217</v>
      </c>
      <c r="Q44" s="224" t="str">
        <f>IF('Enrollment Projection'!$F$33="","Must Complete 'Enrollment Projection' Tab",O44*P44)</f>
        <v>Must Complete 'Enrollment Projection' Tab</v>
      </c>
      <c r="R44" s="224" t="str">
        <f>IF(OR('Enrollment Projection'!$F$30="",'Enrollment Projection'!$F$31="",'Enrollment Projection'!$F$33="",'Enrollment Projection'!$F$34=""),"Must Complete 'Enrollment Projection' Tab",IF('School Information'!$A$13="","Must Complete 'School Information' Tab",ROUND(E44+H44+K44+N44+Q44,0)))</f>
        <v>Must Complete 'Enrollment Projection' Tab</v>
      </c>
      <c r="S44" s="225">
        <v>8119.0</v>
      </c>
      <c r="T44" s="221">
        <v>8119.0</v>
      </c>
      <c r="U44" s="226" t="str">
        <f>IF(OR('School Information'!$A$10="",'School Information'!$B$10=""),"Must Complete 'School Information' Tab",IF('School Information'!$B$10="No",$T44*C44,IF(AND('School Information'!$B$10="Yes",'School Information'!$A$10=$B44),$S44*C44,$T44*C44)))</f>
        <v>Must Complete 'School Information' Tab</v>
      </c>
      <c r="V44" s="227">
        <v>220.0</v>
      </c>
      <c r="W44" s="227">
        <f>IF('Enrollment Projection'!$F$31&gt;0,$C44*V44,0)</f>
        <v>0</v>
      </c>
      <c r="X44" s="227">
        <v>9.0</v>
      </c>
      <c r="Y44" s="226" t="str">
        <f>IF('Enrollment Projection'!$F$32="","Must Complete 'Enrollment Projection' Tab",IF('Enrollment Projection'!$F$32="Yes",$C44*X44,0))</f>
        <v>Must Complete 'Enrollment Projection' Tab</v>
      </c>
      <c r="Z44" s="227">
        <v>93.0</v>
      </c>
      <c r="AA44" s="226" t="str">
        <f>IF('Enrollment Projection'!$F$34="","Must Complete 'Enrollment Projection' Tab",IF(AND('Enrollment Projection'!$F$34&gt;0,SUM('Enrollment Projection'!$B$17:$F$20)&gt;0),$C44*Z44,0))</f>
        <v>Must Complete 'Enrollment Projection' Tab</v>
      </c>
      <c r="AB44" s="227">
        <v>342.0</v>
      </c>
      <c r="AC44" s="226" t="str">
        <f>IF('Enrollment Projection'!$F$38="","Must Complete 'Enrollment Projection' Tab",IF('Enrollment Projection'!$F$38&gt;=0.4,$C44*AB44,0))</f>
        <v>Must Complete 'Enrollment Projection' Tab</v>
      </c>
      <c r="AD44" s="227">
        <v>51.0</v>
      </c>
      <c r="AE44" s="227">
        <f t="shared" si="3"/>
        <v>0</v>
      </c>
      <c r="AF44" s="223">
        <f>$C44*'Enrollment Projection'!$F$37</f>
        <v>0</v>
      </c>
      <c r="AG44" s="227">
        <v>126.0</v>
      </c>
      <c r="AH44" s="226" t="str">
        <f>IF('Enrollment Projection'!$F$37="","Must Complete 'Enrollment Projection' Tab",AF44*AG44)</f>
        <v>Must Complete 'Enrollment Projection' Tab</v>
      </c>
      <c r="AI44" s="285"/>
    </row>
    <row r="45" ht="25.5" customHeight="1">
      <c r="A45" s="280">
        <v>40.0</v>
      </c>
      <c r="B45" s="229" t="s">
        <v>278</v>
      </c>
      <c r="C45" s="230"/>
      <c r="D45" s="231">
        <v>4795.700766820624</v>
      </c>
      <c r="E45" s="232">
        <f t="shared" si="2"/>
        <v>0</v>
      </c>
      <c r="F45" s="233">
        <f>$C45*'Enrollment Projection'!$F$30</f>
        <v>0</v>
      </c>
      <c r="G45" s="231">
        <v>640.1459267878874</v>
      </c>
      <c r="H45" s="234" t="str">
        <f>IF('Enrollment Projection'!$F$30="","Must Complete 'Enrollment Projection' Tab",F45*G45)</f>
        <v>Must Complete 'Enrollment Projection' Tab</v>
      </c>
      <c r="I45" s="233">
        <f>$C45*'Enrollment Projection'!$F$34</f>
        <v>0</v>
      </c>
      <c r="J45" s="231">
        <v>174.5852527603329</v>
      </c>
      <c r="K45" s="234" t="str">
        <f>IF('Enrollment Projection'!$F$34="","Must Complete 'Enrollment Projection' Tab",I45*J45)</f>
        <v>Must Complete 'Enrollment Projection' Tab</v>
      </c>
      <c r="L45" s="233">
        <f>$C45*'Enrollment Projection'!$F$31</f>
        <v>0</v>
      </c>
      <c r="M45" s="231">
        <v>4364.631319008323</v>
      </c>
      <c r="N45" s="234" t="str">
        <f>IF('Enrollment Projection'!$F$31="","Must Complete 'Enrollment Projection' Tab",L45*M45)</f>
        <v>Must Complete 'Enrollment Projection' Tab</v>
      </c>
      <c r="O45" s="233">
        <f>$C45*'Enrollment Projection'!$F$33</f>
        <v>0</v>
      </c>
      <c r="P45" s="231">
        <v>1745.8525276033292</v>
      </c>
      <c r="Q45" s="234" t="str">
        <f>IF('Enrollment Projection'!$F$33="","Must Complete 'Enrollment Projection' Tab",O45*P45)</f>
        <v>Must Complete 'Enrollment Projection' Tab</v>
      </c>
      <c r="R45" s="234" t="str">
        <f>IF(OR('Enrollment Projection'!$F$30="",'Enrollment Projection'!$F$31="",'Enrollment Projection'!$F$33="",'Enrollment Projection'!$F$34=""),"Must Complete 'Enrollment Projection' Tab",IF('School Information'!$A$13="","Must Complete 'School Information' Tab",ROUND(E45+H45+K45+N45+Q45,0)))</f>
        <v>Must Complete 'Enrollment Projection' Tab</v>
      </c>
      <c r="S45" s="235">
        <v>4975.0</v>
      </c>
      <c r="T45" s="231">
        <v>5241.0</v>
      </c>
      <c r="U45" s="236" t="str">
        <f>IF(OR('School Information'!$A$10="",'School Information'!$B$10=""),"Must Complete 'School Information' Tab",IF('School Information'!$B$10="No",$T45*C45,IF(AND('School Information'!$B$10="Yes",'School Information'!$A$10=$B45),$S45*C45,$T45*C45)))</f>
        <v>Must Complete 'School Information' Tab</v>
      </c>
      <c r="V45" s="237">
        <v>213.0</v>
      </c>
      <c r="W45" s="237">
        <f>IF('Enrollment Projection'!$F$31&gt;0,$C45*V45,0)</f>
        <v>0</v>
      </c>
      <c r="X45" s="237">
        <v>5.0</v>
      </c>
      <c r="Y45" s="236" t="str">
        <f>IF('Enrollment Projection'!$F$32="","Must Complete 'Enrollment Projection' Tab",IF('Enrollment Projection'!$F$32="Yes",$C45*X45,0))</f>
        <v>Must Complete 'Enrollment Projection' Tab</v>
      </c>
      <c r="Z45" s="237">
        <v>1.0</v>
      </c>
      <c r="AA45" s="236" t="str">
        <f>IF('Enrollment Projection'!$F$34="","Must Complete 'Enrollment Projection' Tab",IF(AND('Enrollment Projection'!$F$34&gt;0,SUM('Enrollment Projection'!$B$17:$F$20)&gt;0),$C45*Z45,0))</f>
        <v>Must Complete 'Enrollment Projection' Tab</v>
      </c>
      <c r="AB45" s="237">
        <v>362.0</v>
      </c>
      <c r="AC45" s="236" t="str">
        <f>IF('Enrollment Projection'!$F$38="","Must Complete 'Enrollment Projection' Tab",IF('Enrollment Projection'!$F$38&gt;=0.4,$C45*AB45,0))</f>
        <v>Must Complete 'Enrollment Projection' Tab</v>
      </c>
      <c r="AD45" s="237">
        <v>59.0</v>
      </c>
      <c r="AE45" s="237">
        <f t="shared" si="3"/>
        <v>0</v>
      </c>
      <c r="AF45" s="233">
        <f>$C45*'Enrollment Projection'!$F$37</f>
        <v>0</v>
      </c>
      <c r="AG45" s="237">
        <v>126.0</v>
      </c>
      <c r="AH45" s="236" t="str">
        <f>IF('Enrollment Projection'!$F$37="","Must Complete 'Enrollment Projection' Tab",AF45*AG45)</f>
        <v>Must Complete 'Enrollment Projection' Tab</v>
      </c>
      <c r="AI45" s="285"/>
    </row>
    <row r="46" ht="25.5" customHeight="1">
      <c r="A46" s="278">
        <v>41.0</v>
      </c>
      <c r="B46" s="209" t="s">
        <v>279</v>
      </c>
      <c r="C46" s="210"/>
      <c r="D46" s="211">
        <v>2582.0926050266253</v>
      </c>
      <c r="E46" s="212">
        <f t="shared" si="2"/>
        <v>0</v>
      </c>
      <c r="F46" s="213">
        <f>$C46*'Enrollment Projection'!$F$30</f>
        <v>0</v>
      </c>
      <c r="G46" s="211">
        <v>335.1031108304084</v>
      </c>
      <c r="H46" s="214" t="str">
        <f>IF('Enrollment Projection'!$F$30="","Must Complete 'Enrollment Projection' Tab",F46*G46)</f>
        <v>Must Complete 'Enrollment Projection' Tab</v>
      </c>
      <c r="I46" s="213">
        <f>$C46*'Enrollment Projection'!$F$34</f>
        <v>0</v>
      </c>
      <c r="J46" s="211">
        <v>91.3917574992023</v>
      </c>
      <c r="K46" s="214" t="str">
        <f>IF('Enrollment Projection'!$F$34="","Must Complete 'Enrollment Projection' Tab",I46*J46)</f>
        <v>Must Complete 'Enrollment Projection' Tab</v>
      </c>
      <c r="L46" s="213">
        <f>$C46*'Enrollment Projection'!$F$31</f>
        <v>0</v>
      </c>
      <c r="M46" s="211">
        <v>2284.793937480058</v>
      </c>
      <c r="N46" s="214" t="str">
        <f>IF('Enrollment Projection'!$F$31="","Must Complete 'Enrollment Projection' Tab",L46*M46)</f>
        <v>Must Complete 'Enrollment Projection' Tab</v>
      </c>
      <c r="O46" s="213">
        <f>$C46*'Enrollment Projection'!$F$33</f>
        <v>0</v>
      </c>
      <c r="P46" s="211">
        <v>913.917574992023</v>
      </c>
      <c r="Q46" s="214" t="str">
        <f>IF('Enrollment Projection'!$F$33="","Must Complete 'Enrollment Projection' Tab",O46*P46)</f>
        <v>Must Complete 'Enrollment Projection' Tab</v>
      </c>
      <c r="R46" s="214" t="str">
        <f>IF(OR('Enrollment Projection'!$F$30="",'Enrollment Projection'!$F$31="",'Enrollment Projection'!$F$33="",'Enrollment Projection'!$F$34=""),"Must Complete 'Enrollment Projection' Tab",IF('School Information'!$A$13="","Must Complete 'School Information' Tab",ROUND(E46+H46+K46+N46+Q46,0)))</f>
        <v>Must Complete 'Enrollment Projection' Tab</v>
      </c>
      <c r="S46" s="215">
        <v>14885.0</v>
      </c>
      <c r="T46" s="211">
        <v>16733.0</v>
      </c>
      <c r="U46" s="216" t="str">
        <f>IF(OR('School Information'!$A$10="",'School Information'!$B$10=""),"Must Complete 'School Information' Tab",IF('School Information'!$B$10="No",$T46*C46,IF(AND('School Information'!$B$10="Yes",'School Information'!$A$10=$B46),$S46*C46,$T46*C46)))</f>
        <v>Must Complete 'School Information' Tab</v>
      </c>
      <c r="V46" s="217">
        <v>245.0</v>
      </c>
      <c r="W46" s="217">
        <f>IF('Enrollment Projection'!$F$31&gt;0,$C46*V46,0)</f>
        <v>0</v>
      </c>
      <c r="X46" s="217">
        <v>8.0</v>
      </c>
      <c r="Y46" s="216" t="str">
        <f>IF('Enrollment Projection'!$F$32="","Must Complete 'Enrollment Projection' Tab",IF('Enrollment Projection'!$F$32="Yes",$C46*X46,0))</f>
        <v>Must Complete 'Enrollment Projection' Tab</v>
      </c>
      <c r="Z46" s="217">
        <v>29.0</v>
      </c>
      <c r="AA46" s="216" t="str">
        <f>IF('Enrollment Projection'!$F$34="","Must Complete 'Enrollment Projection' Tab",IF(AND('Enrollment Projection'!$F$34&gt;0,SUM('Enrollment Projection'!$B$17:$F$20)&gt;0),$C46*Z46,0))</f>
        <v>Must Complete 'Enrollment Projection' Tab</v>
      </c>
      <c r="AB46" s="217">
        <v>610.0</v>
      </c>
      <c r="AC46" s="216" t="str">
        <f>IF('Enrollment Projection'!$F$38="","Must Complete 'Enrollment Projection' Tab",IF('Enrollment Projection'!$F$38&gt;=0.4,$C46*AB46,0))</f>
        <v>Must Complete 'Enrollment Projection' Tab</v>
      </c>
      <c r="AD46" s="217">
        <v>70.0</v>
      </c>
      <c r="AE46" s="217">
        <f t="shared" si="3"/>
        <v>0</v>
      </c>
      <c r="AF46" s="213">
        <f>$C46*'Enrollment Projection'!$F$37</f>
        <v>0</v>
      </c>
      <c r="AG46" s="217">
        <v>126.0</v>
      </c>
      <c r="AH46" s="216" t="str">
        <f>IF('Enrollment Projection'!$F$37="","Must Complete 'Enrollment Projection' Tab",AF46*AG46)</f>
        <v>Must Complete 'Enrollment Projection' Tab</v>
      </c>
      <c r="AI46" s="285"/>
    </row>
    <row r="47" ht="25.5" customHeight="1">
      <c r="A47" s="279">
        <v>42.0</v>
      </c>
      <c r="B47" s="219" t="s">
        <v>280</v>
      </c>
      <c r="C47" s="220"/>
      <c r="D47" s="221">
        <v>4384.949244068567</v>
      </c>
      <c r="E47" s="222">
        <f t="shared" si="2"/>
        <v>0</v>
      </c>
      <c r="F47" s="223">
        <f>$C47*'Enrollment Projection'!$F$30</f>
        <v>0</v>
      </c>
      <c r="G47" s="221">
        <v>599.05840772302</v>
      </c>
      <c r="H47" s="224" t="str">
        <f>IF('Enrollment Projection'!$F$30="","Must Complete 'Enrollment Projection' Tab",F47*G47)</f>
        <v>Must Complete 'Enrollment Projection' Tab</v>
      </c>
      <c r="I47" s="223">
        <f>$C47*'Enrollment Projection'!$F$34</f>
        <v>0</v>
      </c>
      <c r="J47" s="221">
        <v>163.37956574264177</v>
      </c>
      <c r="K47" s="224" t="str">
        <f>IF('Enrollment Projection'!$F$34="","Must Complete 'Enrollment Projection' Tab",I47*J47)</f>
        <v>Must Complete 'Enrollment Projection' Tab</v>
      </c>
      <c r="L47" s="223">
        <f>$C47*'Enrollment Projection'!$F$31</f>
        <v>0</v>
      </c>
      <c r="M47" s="221">
        <v>4084.4891435660456</v>
      </c>
      <c r="N47" s="224" t="str">
        <f>IF('Enrollment Projection'!$F$31="","Must Complete 'Enrollment Projection' Tab",L47*M47)</f>
        <v>Must Complete 'Enrollment Projection' Tab</v>
      </c>
      <c r="O47" s="223">
        <f>$C47*'Enrollment Projection'!$F$33</f>
        <v>0</v>
      </c>
      <c r="P47" s="221">
        <v>1633.7956574264176</v>
      </c>
      <c r="Q47" s="224" t="str">
        <f>IF('Enrollment Projection'!$F$33="","Must Complete 'Enrollment Projection' Tab",O47*P47)</f>
        <v>Must Complete 'Enrollment Projection' Tab</v>
      </c>
      <c r="R47" s="224" t="str">
        <f>IF(OR('Enrollment Projection'!$F$30="",'Enrollment Projection'!$F$31="",'Enrollment Projection'!$F$33="",'Enrollment Projection'!$F$34=""),"Must Complete 'Enrollment Projection' Tab",IF('School Information'!$A$13="","Must Complete 'School Information' Tab",ROUND(E47+H47+K47+N47+Q47,0)))</f>
        <v>Must Complete 'Enrollment Projection' Tab</v>
      </c>
      <c r="S47" s="225">
        <v>4527.0</v>
      </c>
      <c r="T47" s="221">
        <v>5969.0</v>
      </c>
      <c r="U47" s="226" t="str">
        <f>IF(OR('School Information'!$A$10="",'School Information'!$B$10=""),"Must Complete 'School Information' Tab",IF('School Information'!$B$10="No",$T47*C47,IF(AND('School Information'!$B$10="Yes",'School Information'!$A$10=$B47),$S47*C47,$T47*C47)))</f>
        <v>Must Complete 'School Information' Tab</v>
      </c>
      <c r="V47" s="227">
        <v>229.0</v>
      </c>
      <c r="W47" s="227">
        <f>IF('Enrollment Projection'!$F$31&gt;0,$C47*V47,0)</f>
        <v>0</v>
      </c>
      <c r="X47" s="227">
        <v>14.0</v>
      </c>
      <c r="Y47" s="226" t="str">
        <f>IF('Enrollment Projection'!$F$32="","Must Complete 'Enrollment Projection' Tab",IF('Enrollment Projection'!$F$32="Yes",$C47*X47,0))</f>
        <v>Must Complete 'Enrollment Projection' Tab</v>
      </c>
      <c r="Z47" s="227">
        <v>20.0</v>
      </c>
      <c r="AA47" s="226" t="str">
        <f>IF('Enrollment Projection'!$F$34="","Must Complete 'Enrollment Projection' Tab",IF(AND('Enrollment Projection'!$F$34&gt;0,SUM('Enrollment Projection'!$B$17:$F$20)&gt;0),$C47*Z47,0))</f>
        <v>Must Complete 'Enrollment Projection' Tab</v>
      </c>
      <c r="AB47" s="227">
        <v>655.0</v>
      </c>
      <c r="AC47" s="226" t="str">
        <f>IF('Enrollment Projection'!$F$38="","Must Complete 'Enrollment Projection' Tab",IF('Enrollment Projection'!$F$38&gt;=0.4,$C47*AB47,0))</f>
        <v>Must Complete 'Enrollment Projection' Tab</v>
      </c>
      <c r="AD47" s="227">
        <v>62.0</v>
      </c>
      <c r="AE47" s="227">
        <f t="shared" si="3"/>
        <v>0</v>
      </c>
      <c r="AF47" s="223">
        <f>$C47*'Enrollment Projection'!$F$37</f>
        <v>0</v>
      </c>
      <c r="AG47" s="227">
        <v>126.0</v>
      </c>
      <c r="AH47" s="226" t="str">
        <f>IF('Enrollment Projection'!$F$37="","Must Complete 'Enrollment Projection' Tab",AF47*AG47)</f>
        <v>Must Complete 'Enrollment Projection' Tab</v>
      </c>
      <c r="AI47" s="285"/>
    </row>
    <row r="48" ht="25.5" customHeight="1">
      <c r="A48" s="279">
        <v>43.0</v>
      </c>
      <c r="B48" s="219" t="s">
        <v>281</v>
      </c>
      <c r="C48" s="220"/>
      <c r="D48" s="221">
        <v>4712.7659599435265</v>
      </c>
      <c r="E48" s="222">
        <f t="shared" si="2"/>
        <v>0</v>
      </c>
      <c r="F48" s="223">
        <f>$C48*'Enrollment Projection'!$F$30</f>
        <v>0</v>
      </c>
      <c r="G48" s="221">
        <v>636.5654774144888</v>
      </c>
      <c r="H48" s="224" t="str">
        <f>IF('Enrollment Projection'!$F$30="","Must Complete 'Enrollment Projection' Tab",F48*G48)</f>
        <v>Must Complete 'Enrollment Projection' Tab</v>
      </c>
      <c r="I48" s="223">
        <f>$C48*'Enrollment Projection'!$F$34</f>
        <v>0</v>
      </c>
      <c r="J48" s="221">
        <v>173.60876656758785</v>
      </c>
      <c r="K48" s="224" t="str">
        <f>IF('Enrollment Projection'!$F$34="","Must Complete 'Enrollment Projection' Tab",I48*J48)</f>
        <v>Must Complete 'Enrollment Projection' Tab</v>
      </c>
      <c r="L48" s="223">
        <f>$C48*'Enrollment Projection'!$F$31</f>
        <v>0</v>
      </c>
      <c r="M48" s="221">
        <v>4340.219164189696</v>
      </c>
      <c r="N48" s="224" t="str">
        <f>IF('Enrollment Projection'!$F$31="","Must Complete 'Enrollment Projection' Tab",L48*M48)</f>
        <v>Must Complete 'Enrollment Projection' Tab</v>
      </c>
      <c r="O48" s="223">
        <f>$C48*'Enrollment Projection'!$F$33</f>
        <v>0</v>
      </c>
      <c r="P48" s="221">
        <v>1736.0876656758787</v>
      </c>
      <c r="Q48" s="224" t="str">
        <f>IF('Enrollment Projection'!$F$33="","Must Complete 'Enrollment Projection' Tab",O48*P48)</f>
        <v>Must Complete 'Enrollment Projection' Tab</v>
      </c>
      <c r="R48" s="224" t="str">
        <f>IF(OR('Enrollment Projection'!$F$30="",'Enrollment Projection'!$F$31="",'Enrollment Projection'!$F$33="",'Enrollment Projection'!$F$34=""),"Must Complete 'Enrollment Projection' Tab",IF('School Information'!$A$13="","Must Complete 'School Information' Tab",ROUND(E48+H48+K48+N48+Q48,0)))</f>
        <v>Must Complete 'Enrollment Projection' Tab</v>
      </c>
      <c r="S48" s="225">
        <v>4834.0</v>
      </c>
      <c r="T48" s="221">
        <v>5632.0</v>
      </c>
      <c r="U48" s="226" t="str">
        <f>IF(OR('School Information'!$A$10="",'School Information'!$B$10=""),"Must Complete 'School Information' Tab",IF('School Information'!$B$10="No",$T48*C48,IF(AND('School Information'!$B$10="Yes",'School Information'!$A$10=$B48),$S48*C48,$T48*C48)))</f>
        <v>Must Complete 'School Information' Tab</v>
      </c>
      <c r="V48" s="227">
        <v>227.0</v>
      </c>
      <c r="W48" s="227">
        <f>IF('Enrollment Projection'!$F$31&gt;0,$C48*V48,0)</f>
        <v>0</v>
      </c>
      <c r="X48" s="227">
        <v>5.0</v>
      </c>
      <c r="Y48" s="226" t="str">
        <f>IF('Enrollment Projection'!$F$32="","Must Complete 'Enrollment Projection' Tab",IF('Enrollment Projection'!$F$32="Yes",$C48*X48,0))</f>
        <v>Must Complete 'Enrollment Projection' Tab</v>
      </c>
      <c r="Z48" s="227">
        <v>28.0</v>
      </c>
      <c r="AA48" s="226" t="str">
        <f>IF('Enrollment Projection'!$F$34="","Must Complete 'Enrollment Projection' Tab",IF(AND('Enrollment Projection'!$F$34&gt;0,SUM('Enrollment Projection'!$B$17:$F$20)&gt;0),$C48*Z48,0))</f>
        <v>Must Complete 'Enrollment Projection' Tab</v>
      </c>
      <c r="AB48" s="227">
        <v>321.0</v>
      </c>
      <c r="AC48" s="226" t="str">
        <f>IF('Enrollment Projection'!$F$38="","Must Complete 'Enrollment Projection' Tab",IF('Enrollment Projection'!$F$38&gt;=0.4,$C48*AB48,0))</f>
        <v>Must Complete 'Enrollment Projection' Tab</v>
      </c>
      <c r="AD48" s="227">
        <v>69.0</v>
      </c>
      <c r="AE48" s="227">
        <f t="shared" si="3"/>
        <v>0</v>
      </c>
      <c r="AF48" s="223">
        <f>$C48*'Enrollment Projection'!$F$37</f>
        <v>0</v>
      </c>
      <c r="AG48" s="227">
        <v>126.0</v>
      </c>
      <c r="AH48" s="226" t="str">
        <f>IF('Enrollment Projection'!$F$37="","Must Complete 'Enrollment Projection' Tab",AF48*AG48)</f>
        <v>Must Complete 'Enrollment Projection' Tab</v>
      </c>
      <c r="AI48" s="285"/>
    </row>
    <row r="49" ht="25.5" customHeight="1">
      <c r="A49" s="279">
        <v>44.0</v>
      </c>
      <c r="B49" s="219" t="s">
        <v>282</v>
      </c>
      <c r="C49" s="220"/>
      <c r="D49" s="221">
        <v>4866.580966123404</v>
      </c>
      <c r="E49" s="222">
        <f t="shared" si="2"/>
        <v>0</v>
      </c>
      <c r="F49" s="223">
        <f>$C49*'Enrollment Projection'!$F$30</f>
        <v>0</v>
      </c>
      <c r="G49" s="221">
        <v>654.4437752761112</v>
      </c>
      <c r="H49" s="224" t="str">
        <f>IF('Enrollment Projection'!$F$30="","Must Complete 'Enrollment Projection' Tab",F49*G49)</f>
        <v>Must Complete 'Enrollment Projection' Tab</v>
      </c>
      <c r="I49" s="223">
        <f>$C49*'Enrollment Projection'!$F$34</f>
        <v>0</v>
      </c>
      <c r="J49" s="221">
        <v>178.48466598439393</v>
      </c>
      <c r="K49" s="224" t="str">
        <f>IF('Enrollment Projection'!$F$34="","Must Complete 'Enrollment Projection' Tab",I49*J49)</f>
        <v>Must Complete 'Enrollment Projection' Tab</v>
      </c>
      <c r="L49" s="223">
        <f>$C49*'Enrollment Projection'!$F$31</f>
        <v>0</v>
      </c>
      <c r="M49" s="221">
        <v>4462.1166496098485</v>
      </c>
      <c r="N49" s="224" t="str">
        <f>IF('Enrollment Projection'!$F$31="","Must Complete 'Enrollment Projection' Tab",L49*M49)</f>
        <v>Must Complete 'Enrollment Projection' Tab</v>
      </c>
      <c r="O49" s="223">
        <f>$C49*'Enrollment Projection'!$F$33</f>
        <v>0</v>
      </c>
      <c r="P49" s="221">
        <v>1784.8466598439397</v>
      </c>
      <c r="Q49" s="224" t="str">
        <f>IF('Enrollment Projection'!$F$33="","Must Complete 'Enrollment Projection' Tab",O49*P49)</f>
        <v>Must Complete 'Enrollment Projection' Tab</v>
      </c>
      <c r="R49" s="224" t="str">
        <f>IF(OR('Enrollment Projection'!$F$30="",'Enrollment Projection'!$F$31="",'Enrollment Projection'!$F$33="",'Enrollment Projection'!$F$34=""),"Must Complete 'Enrollment Projection' Tab",IF('School Information'!$A$13="","Must Complete 'School Information' Tab",ROUND(E49+H49+K49+N49+Q49,0)))</f>
        <v>Must Complete 'Enrollment Projection' Tab</v>
      </c>
      <c r="S49" s="225">
        <v>4550.0</v>
      </c>
      <c r="T49" s="221">
        <v>4550.0</v>
      </c>
      <c r="U49" s="226" t="str">
        <f>IF(OR('School Information'!$A$10="",'School Information'!$B$10=""),"Must Complete 'School Information' Tab",IF('School Information'!$B$10="No",$T49*C49,IF(AND('School Information'!$B$10="Yes",'School Information'!$A$10=$B49),$S49*C49,$T49*C49)))</f>
        <v>Must Complete 'School Information' Tab</v>
      </c>
      <c r="V49" s="227">
        <v>206.0</v>
      </c>
      <c r="W49" s="227">
        <f>IF('Enrollment Projection'!$F$31&gt;0,$C49*V49,0)</f>
        <v>0</v>
      </c>
      <c r="X49" s="227">
        <v>9.0</v>
      </c>
      <c r="Y49" s="226" t="str">
        <f>IF('Enrollment Projection'!$F$32="","Must Complete 'Enrollment Projection' Tab",IF('Enrollment Projection'!$F$32="Yes",$C49*X49,0))</f>
        <v>Must Complete 'Enrollment Projection' Tab</v>
      </c>
      <c r="Z49" s="227">
        <v>14.0</v>
      </c>
      <c r="AA49" s="226" t="str">
        <f>IF('Enrollment Projection'!$F$34="","Must Complete 'Enrollment Projection' Tab",IF(AND('Enrollment Projection'!$F$34&gt;0,SUM('Enrollment Projection'!$B$17:$F$20)&gt;0),$C49*Z49,0))</f>
        <v>Must Complete 'Enrollment Projection' Tab</v>
      </c>
      <c r="AB49" s="227">
        <v>385.0</v>
      </c>
      <c r="AC49" s="226" t="str">
        <f>IF('Enrollment Projection'!$F$38="","Must Complete 'Enrollment Projection' Tab",IF('Enrollment Projection'!$F$38&gt;=0.4,$C49*AB49,0))</f>
        <v>Must Complete 'Enrollment Projection' Tab</v>
      </c>
      <c r="AD49" s="227">
        <v>64.0</v>
      </c>
      <c r="AE49" s="227">
        <f t="shared" si="3"/>
        <v>0</v>
      </c>
      <c r="AF49" s="223">
        <f>$C49*'Enrollment Projection'!$F$37</f>
        <v>0</v>
      </c>
      <c r="AG49" s="227">
        <v>126.0</v>
      </c>
      <c r="AH49" s="226" t="str">
        <f>IF('Enrollment Projection'!$F$37="","Must Complete 'Enrollment Projection' Tab",AF49*AG49)</f>
        <v>Must Complete 'Enrollment Projection' Tab</v>
      </c>
      <c r="AI49" s="285"/>
    </row>
    <row r="50" ht="25.5" customHeight="1">
      <c r="A50" s="280">
        <v>45.0</v>
      </c>
      <c r="B50" s="229" t="s">
        <v>283</v>
      </c>
      <c r="C50" s="230"/>
      <c r="D50" s="231">
        <v>2394.420884052818</v>
      </c>
      <c r="E50" s="232">
        <f t="shared" si="2"/>
        <v>0</v>
      </c>
      <c r="F50" s="233">
        <f>$C50*'Enrollment Projection'!$F$30</f>
        <v>0</v>
      </c>
      <c r="G50" s="231">
        <v>269.0401413256691</v>
      </c>
      <c r="H50" s="234" t="str">
        <f>IF('Enrollment Projection'!$F$30="","Must Complete 'Enrollment Projection' Tab",F50*G50)</f>
        <v>Must Complete 'Enrollment Projection' Tab</v>
      </c>
      <c r="I50" s="233">
        <f>$C50*'Enrollment Projection'!$F$34</f>
        <v>0</v>
      </c>
      <c r="J50" s="231">
        <v>73.37458399790975</v>
      </c>
      <c r="K50" s="234" t="str">
        <f>IF('Enrollment Projection'!$F$34="","Must Complete 'Enrollment Projection' Tab",I50*J50)</f>
        <v>Must Complete 'Enrollment Projection' Tab</v>
      </c>
      <c r="L50" s="233">
        <f>$C50*'Enrollment Projection'!$F$31</f>
        <v>0</v>
      </c>
      <c r="M50" s="231">
        <v>1834.3645999477437</v>
      </c>
      <c r="N50" s="234" t="str">
        <f>IF('Enrollment Projection'!$F$31="","Must Complete 'Enrollment Projection' Tab",L50*M50)</f>
        <v>Must Complete 'Enrollment Projection' Tab</v>
      </c>
      <c r="O50" s="233">
        <f>$C50*'Enrollment Projection'!$F$33</f>
        <v>0</v>
      </c>
      <c r="P50" s="231">
        <v>733.7458399790974</v>
      </c>
      <c r="Q50" s="234" t="str">
        <f>IF('Enrollment Projection'!$F$33="","Must Complete 'Enrollment Projection' Tab",O50*P50)</f>
        <v>Must Complete 'Enrollment Projection' Tab</v>
      </c>
      <c r="R50" s="234" t="str">
        <f>IF(OR('Enrollment Projection'!$F$30="",'Enrollment Projection'!$F$31="",'Enrollment Projection'!$F$33="",'Enrollment Projection'!$F$34=""),"Must Complete 'Enrollment Projection' Tab",IF('School Information'!$A$13="","Must Complete 'School Information' Tab",ROUND(E50+H50+K50+N50+Q50,0)))</f>
        <v>Must Complete 'Enrollment Projection' Tab</v>
      </c>
      <c r="S50" s="235">
        <v>13158.0</v>
      </c>
      <c r="T50" s="231">
        <v>14847.0</v>
      </c>
      <c r="U50" s="236" t="str">
        <f>IF(OR('School Information'!$A$10="",'School Information'!$B$10=""),"Must Complete 'School Information' Tab",IF('School Information'!$B$10="No",$T50*C50,IF(AND('School Information'!$B$10="Yes",'School Information'!$A$10=$B50),$S50*C50,$T50*C50)))</f>
        <v>Must Complete 'School Information' Tab</v>
      </c>
      <c r="V50" s="237">
        <v>201.0</v>
      </c>
      <c r="W50" s="237">
        <f>IF('Enrollment Projection'!$F$31&gt;0,$C50*V50,0)</f>
        <v>0</v>
      </c>
      <c r="X50" s="237">
        <v>6.0</v>
      </c>
      <c r="Y50" s="236" t="str">
        <f>IF('Enrollment Projection'!$F$32="","Must Complete 'Enrollment Projection' Tab",IF('Enrollment Projection'!$F$32="Yes",$C50*X50,0))</f>
        <v>Must Complete 'Enrollment Projection' Tab</v>
      </c>
      <c r="Z50" s="237">
        <v>2.0</v>
      </c>
      <c r="AA50" s="236" t="str">
        <f>IF('Enrollment Projection'!$F$34="","Must Complete 'Enrollment Projection' Tab",IF(AND('Enrollment Projection'!$F$34&gt;0,SUM('Enrollment Projection'!$B$17:$F$20)&gt;0),$C50*Z50,0))</f>
        <v>Must Complete 'Enrollment Projection' Tab</v>
      </c>
      <c r="AB50" s="237">
        <v>175.0</v>
      </c>
      <c r="AC50" s="236" t="str">
        <f>IF('Enrollment Projection'!$F$38="","Must Complete 'Enrollment Projection' Tab",IF('Enrollment Projection'!$F$38&gt;=0.4,$C50*AB50,0))</f>
        <v>Must Complete 'Enrollment Projection' Tab</v>
      </c>
      <c r="AD50" s="237">
        <v>51.0</v>
      </c>
      <c r="AE50" s="237">
        <f t="shared" si="3"/>
        <v>0</v>
      </c>
      <c r="AF50" s="233">
        <f>$C50*'Enrollment Projection'!$F$37</f>
        <v>0</v>
      </c>
      <c r="AG50" s="237">
        <v>126.0</v>
      </c>
      <c r="AH50" s="236" t="str">
        <f>IF('Enrollment Projection'!$F$37="","Must Complete 'Enrollment Projection' Tab",AF50*AG50)</f>
        <v>Must Complete 'Enrollment Projection' Tab</v>
      </c>
      <c r="AI50" s="285"/>
    </row>
    <row r="51" ht="25.5" customHeight="1">
      <c r="A51" s="278">
        <v>46.0</v>
      </c>
      <c r="B51" s="209" t="s">
        <v>284</v>
      </c>
      <c r="C51" s="210"/>
      <c r="D51" s="211">
        <v>5895.873042045989</v>
      </c>
      <c r="E51" s="212">
        <f t="shared" si="2"/>
        <v>0</v>
      </c>
      <c r="F51" s="213">
        <f>$C51*'Enrollment Projection'!$F$30</f>
        <v>0</v>
      </c>
      <c r="G51" s="211">
        <v>731.3099366658478</v>
      </c>
      <c r="H51" s="214" t="str">
        <f>IF('Enrollment Projection'!$F$30="","Must Complete 'Enrollment Projection' Tab",F51*G51)</f>
        <v>Must Complete 'Enrollment Projection' Tab</v>
      </c>
      <c r="I51" s="213">
        <f>$C51*'Enrollment Projection'!$F$34</f>
        <v>0</v>
      </c>
      <c r="J51" s="211">
        <v>199.4481645452312</v>
      </c>
      <c r="K51" s="214" t="str">
        <f>IF('Enrollment Projection'!$F$34="","Must Complete 'Enrollment Projection' Tab",I51*J51)</f>
        <v>Must Complete 'Enrollment Projection' Tab</v>
      </c>
      <c r="L51" s="213">
        <f>$C51*'Enrollment Projection'!$F$31</f>
        <v>0</v>
      </c>
      <c r="M51" s="211">
        <v>4986.204113630781</v>
      </c>
      <c r="N51" s="214" t="str">
        <f>IF('Enrollment Projection'!$F$31="","Must Complete 'Enrollment Projection' Tab",L51*M51)</f>
        <v>Must Complete 'Enrollment Projection' Tab</v>
      </c>
      <c r="O51" s="213">
        <f>$C51*'Enrollment Projection'!$F$33</f>
        <v>0</v>
      </c>
      <c r="P51" s="211">
        <v>1994.4816454523123</v>
      </c>
      <c r="Q51" s="214" t="str">
        <f>IF('Enrollment Projection'!$F$33="","Must Complete 'Enrollment Projection' Tab",O51*P51)</f>
        <v>Must Complete 'Enrollment Projection' Tab</v>
      </c>
      <c r="R51" s="214" t="str">
        <f>IF(OR('Enrollment Projection'!$F$30="",'Enrollment Projection'!$F$31="",'Enrollment Projection'!$F$33="",'Enrollment Projection'!$F$34=""),"Must Complete 'Enrollment Projection' Tab",IF('School Information'!$A$13="","Must Complete 'School Information' Tab",ROUND(E51+H51+K51+N51+Q51,0)))</f>
        <v>Must Complete 'Enrollment Projection' Tab</v>
      </c>
      <c r="S51" s="215">
        <v>2217.0</v>
      </c>
      <c r="T51" s="211">
        <v>3751.0</v>
      </c>
      <c r="U51" s="216" t="str">
        <f>IF(OR('School Information'!$A$10="",'School Information'!$B$10=""),"Must Complete 'School Information' Tab",IF('School Information'!$B$10="No",$T51*C51,IF(AND('School Information'!$B$10="Yes",'School Information'!$A$10=$B51),$S51*C51,$T51*C51)))</f>
        <v>Must Complete 'School Information' Tab</v>
      </c>
      <c r="V51" s="217">
        <v>255.0</v>
      </c>
      <c r="W51" s="217">
        <f>IF('Enrollment Projection'!$F$31&gt;0,$C51*V51,0)</f>
        <v>0</v>
      </c>
      <c r="X51" s="217">
        <v>13.0</v>
      </c>
      <c r="Y51" s="216" t="str">
        <f>IF('Enrollment Projection'!$F$32="","Must Complete 'Enrollment Projection' Tab",IF('Enrollment Projection'!$F$32="Yes",$C51*X51,0))</f>
        <v>Must Complete 'Enrollment Projection' Tab</v>
      </c>
      <c r="Z51" s="217">
        <v>38.0</v>
      </c>
      <c r="AA51" s="216" t="str">
        <f>IF('Enrollment Projection'!$F$34="","Must Complete 'Enrollment Projection' Tab",IF(AND('Enrollment Projection'!$F$34&gt;0,SUM('Enrollment Projection'!$B$17:$F$20)&gt;0),$C51*Z51,0))</f>
        <v>Must Complete 'Enrollment Projection' Tab</v>
      </c>
      <c r="AB51" s="217">
        <v>811.0</v>
      </c>
      <c r="AC51" s="216" t="str">
        <f>IF('Enrollment Projection'!$F$38="","Must Complete 'Enrollment Projection' Tab",IF('Enrollment Projection'!$F$38&gt;=0.4,$C51*AB51,0))</f>
        <v>Must Complete 'Enrollment Projection' Tab</v>
      </c>
      <c r="AD51" s="217">
        <v>84.0</v>
      </c>
      <c r="AE51" s="217">
        <f t="shared" si="3"/>
        <v>0</v>
      </c>
      <c r="AF51" s="213">
        <f>$C51*'Enrollment Projection'!$F$37</f>
        <v>0</v>
      </c>
      <c r="AG51" s="217">
        <v>126.0</v>
      </c>
      <c r="AH51" s="216" t="str">
        <f>IF('Enrollment Projection'!$F$37="","Must Complete 'Enrollment Projection' Tab",AF51*AG51)</f>
        <v>Must Complete 'Enrollment Projection' Tab</v>
      </c>
      <c r="AI51" s="285"/>
    </row>
    <row r="52" ht="25.5" customHeight="1">
      <c r="A52" s="279">
        <v>47.0</v>
      </c>
      <c r="B52" s="219" t="s">
        <v>285</v>
      </c>
      <c r="C52" s="220"/>
      <c r="D52" s="221">
        <v>2525.945915348927</v>
      </c>
      <c r="E52" s="222">
        <f t="shared" si="2"/>
        <v>0</v>
      </c>
      <c r="F52" s="223">
        <f>$C52*'Enrollment Projection'!$F$30</f>
        <v>0</v>
      </c>
      <c r="G52" s="221">
        <v>260.98893858606624</v>
      </c>
      <c r="H52" s="224" t="str">
        <f>IF('Enrollment Projection'!$F$30="","Must Complete 'Enrollment Projection' Tab",F52*G52)</f>
        <v>Must Complete 'Enrollment Projection' Tab</v>
      </c>
      <c r="I52" s="223">
        <f>$C52*'Enrollment Projection'!$F$34</f>
        <v>0</v>
      </c>
      <c r="J52" s="221">
        <v>71.17880143256352</v>
      </c>
      <c r="K52" s="224" t="str">
        <f>IF('Enrollment Projection'!$F$34="","Must Complete 'Enrollment Projection' Tab",I52*J52)</f>
        <v>Must Complete 'Enrollment Projection' Tab</v>
      </c>
      <c r="L52" s="223">
        <f>$C52*'Enrollment Projection'!$F$31</f>
        <v>0</v>
      </c>
      <c r="M52" s="221">
        <v>1779.470035814088</v>
      </c>
      <c r="N52" s="224" t="str">
        <f>IF('Enrollment Projection'!$F$31="","Must Complete 'Enrollment Projection' Tab",L52*M52)</f>
        <v>Must Complete 'Enrollment Projection' Tab</v>
      </c>
      <c r="O52" s="223">
        <f>$C52*'Enrollment Projection'!$F$33</f>
        <v>0</v>
      </c>
      <c r="P52" s="221">
        <v>711.7880143256351</v>
      </c>
      <c r="Q52" s="224" t="str">
        <f>IF('Enrollment Projection'!$F$33="","Must Complete 'Enrollment Projection' Tab",O52*P52)</f>
        <v>Must Complete 'Enrollment Projection' Tab</v>
      </c>
      <c r="R52" s="224" t="str">
        <f>IF(OR('Enrollment Projection'!$F$30="",'Enrollment Projection'!$F$31="",'Enrollment Projection'!$F$33="",'Enrollment Projection'!$F$34=""),"Must Complete 'Enrollment Projection' Tab",IF('School Information'!$A$13="","Must Complete 'School Information' Tab",ROUND(E52+H52+K52+N52+Q52,0)))</f>
        <v>Must Complete 'Enrollment Projection' Tab</v>
      </c>
      <c r="S52" s="225">
        <v>13769.0</v>
      </c>
      <c r="T52" s="221">
        <v>15117.0</v>
      </c>
      <c r="U52" s="226" t="str">
        <f>IF(OR('School Information'!$A$10="",'School Information'!$B$10=""),"Must Complete 'School Information' Tab",IF('School Information'!$B$10="No",$T52*C52,IF(AND('School Information'!$B$10="Yes",'School Information'!$A$10=$B52),$S52*C52,$T52*C52)))</f>
        <v>Must Complete 'School Information' Tab</v>
      </c>
      <c r="V52" s="227">
        <v>219.0</v>
      </c>
      <c r="W52" s="227">
        <f>IF('Enrollment Projection'!$F$31&gt;0,$C52*V52,0)</f>
        <v>0</v>
      </c>
      <c r="X52" s="227">
        <v>9.0</v>
      </c>
      <c r="Y52" s="226" t="str">
        <f>IF('Enrollment Projection'!$F$32="","Must Complete 'Enrollment Projection' Tab",IF('Enrollment Projection'!$F$32="Yes",$C52*X52,0))</f>
        <v>Must Complete 'Enrollment Projection' Tab</v>
      </c>
      <c r="Z52" s="227">
        <v>24.0</v>
      </c>
      <c r="AA52" s="226" t="str">
        <f>IF('Enrollment Projection'!$F$34="","Must Complete 'Enrollment Projection' Tab",IF(AND('Enrollment Projection'!$F$34&gt;0,SUM('Enrollment Projection'!$B$17:$F$20)&gt;0),$C52*Z52,0))</f>
        <v>Must Complete 'Enrollment Projection' Tab</v>
      </c>
      <c r="AB52" s="227">
        <v>283.0</v>
      </c>
      <c r="AC52" s="226" t="str">
        <f>IF('Enrollment Projection'!$F$38="","Must Complete 'Enrollment Projection' Tab",IF('Enrollment Projection'!$F$38&gt;=0.4,$C52*AB52,0))</f>
        <v>Must Complete 'Enrollment Projection' Tab</v>
      </c>
      <c r="AD52" s="227">
        <v>53.0</v>
      </c>
      <c r="AE52" s="227">
        <f t="shared" si="3"/>
        <v>0</v>
      </c>
      <c r="AF52" s="223">
        <f>$C52*'Enrollment Projection'!$F$37</f>
        <v>0</v>
      </c>
      <c r="AG52" s="227">
        <v>126.0</v>
      </c>
      <c r="AH52" s="226" t="str">
        <f>IF('Enrollment Projection'!$F$37="","Must Complete 'Enrollment Projection' Tab",AF52*AG52)</f>
        <v>Must Complete 'Enrollment Projection' Tab</v>
      </c>
      <c r="AI52" s="285"/>
    </row>
    <row r="53" ht="25.5" customHeight="1">
      <c r="A53" s="279">
        <v>48.0</v>
      </c>
      <c r="B53" s="219" t="s">
        <v>286</v>
      </c>
      <c r="C53" s="220"/>
      <c r="D53" s="221">
        <v>3872.9902068417914</v>
      </c>
      <c r="E53" s="222">
        <f t="shared" si="2"/>
        <v>0</v>
      </c>
      <c r="F53" s="223">
        <f>$C53*'Enrollment Projection'!$F$30</f>
        <v>0</v>
      </c>
      <c r="G53" s="221">
        <v>502.9735922941848</v>
      </c>
      <c r="H53" s="224" t="str">
        <f>IF('Enrollment Projection'!$F$30="","Must Complete 'Enrollment Projection' Tab",F53*G53)</f>
        <v>Must Complete 'Enrollment Projection' Tab</v>
      </c>
      <c r="I53" s="223">
        <f>$C53*'Enrollment Projection'!$F$34</f>
        <v>0</v>
      </c>
      <c r="J53" s="221">
        <v>137.17461608023223</v>
      </c>
      <c r="K53" s="224" t="str">
        <f>IF('Enrollment Projection'!$F$34="","Must Complete 'Enrollment Projection' Tab",I53*J53)</f>
        <v>Must Complete 'Enrollment Projection' Tab</v>
      </c>
      <c r="L53" s="223">
        <f>$C53*'Enrollment Projection'!$F$31</f>
        <v>0</v>
      </c>
      <c r="M53" s="221">
        <v>3429.365402005805</v>
      </c>
      <c r="N53" s="224" t="str">
        <f>IF('Enrollment Projection'!$F$31="","Must Complete 'Enrollment Projection' Tab",L53*M53)</f>
        <v>Must Complete 'Enrollment Projection' Tab</v>
      </c>
      <c r="O53" s="223">
        <f>$C53*'Enrollment Projection'!$F$33</f>
        <v>0</v>
      </c>
      <c r="P53" s="221">
        <v>1371.7461608023218</v>
      </c>
      <c r="Q53" s="224" t="str">
        <f>IF('Enrollment Projection'!$F$33="","Must Complete 'Enrollment Projection' Tab",O53*P53)</f>
        <v>Must Complete 'Enrollment Projection' Tab</v>
      </c>
      <c r="R53" s="224" t="str">
        <f>IF(OR('Enrollment Projection'!$F$30="",'Enrollment Projection'!$F$31="",'Enrollment Projection'!$F$33="",'Enrollment Projection'!$F$34=""),"Must Complete 'Enrollment Projection' Tab",IF('School Information'!$A$13="","Must Complete 'School Information' Tab",ROUND(E53+H53+K53+N53+Q53,0)))</f>
        <v>Must Complete 'Enrollment Projection' Tab</v>
      </c>
      <c r="S53" s="225">
        <v>9784.0</v>
      </c>
      <c r="T53" s="221">
        <v>12572.0</v>
      </c>
      <c r="U53" s="226" t="str">
        <f>IF(OR('School Information'!$A$10="",'School Information'!$B$10=""),"Must Complete 'School Information' Tab",IF('School Information'!$B$10="No",$T53*C53,IF(AND('School Information'!$B$10="Yes",'School Information'!$A$10=$B53),$S53*C53,$T53*C53)))</f>
        <v>Must Complete 'School Information' Tab</v>
      </c>
      <c r="V53" s="227">
        <v>212.0</v>
      </c>
      <c r="W53" s="227">
        <f>IF('Enrollment Projection'!$F$31&gt;0,$C53*V53,0)</f>
        <v>0</v>
      </c>
      <c r="X53" s="227">
        <v>9.0</v>
      </c>
      <c r="Y53" s="226" t="str">
        <f>IF('Enrollment Projection'!$F$32="","Must Complete 'Enrollment Projection' Tab",IF('Enrollment Projection'!$F$32="Yes",$C53*X53,0))</f>
        <v>Must Complete 'Enrollment Projection' Tab</v>
      </c>
      <c r="Z53" s="227">
        <v>27.0</v>
      </c>
      <c r="AA53" s="226" t="str">
        <f>IF('Enrollment Projection'!$F$34="","Must Complete 'Enrollment Projection' Tab",IF(AND('Enrollment Projection'!$F$34&gt;0,SUM('Enrollment Projection'!$B$17:$F$20)&gt;0),$C53*Z53,0))</f>
        <v>Must Complete 'Enrollment Projection' Tab</v>
      </c>
      <c r="AB53" s="227">
        <v>358.0</v>
      </c>
      <c r="AC53" s="226" t="str">
        <f>IF('Enrollment Projection'!$F$38="","Must Complete 'Enrollment Projection' Tab",IF('Enrollment Projection'!$F$38&gt;=0.4,$C53*AB53,0))</f>
        <v>Must Complete 'Enrollment Projection' Tab</v>
      </c>
      <c r="AD53" s="227">
        <v>55.0</v>
      </c>
      <c r="AE53" s="227">
        <f t="shared" si="3"/>
        <v>0</v>
      </c>
      <c r="AF53" s="223">
        <f>$C53*'Enrollment Projection'!$F$37</f>
        <v>0</v>
      </c>
      <c r="AG53" s="227">
        <v>126.0</v>
      </c>
      <c r="AH53" s="226" t="str">
        <f>IF('Enrollment Projection'!$F$37="","Must Complete 'Enrollment Projection' Tab",AF53*AG53)</f>
        <v>Must Complete 'Enrollment Projection' Tab</v>
      </c>
      <c r="AI53" s="285"/>
    </row>
    <row r="54" ht="25.5" customHeight="1">
      <c r="A54" s="279">
        <v>49.0</v>
      </c>
      <c r="B54" s="219" t="s">
        <v>287</v>
      </c>
      <c r="C54" s="220"/>
      <c r="D54" s="221">
        <v>4834.63895375634</v>
      </c>
      <c r="E54" s="222">
        <f t="shared" si="2"/>
        <v>0</v>
      </c>
      <c r="F54" s="223">
        <f>$C54*'Enrollment Projection'!$F$30</f>
        <v>0</v>
      </c>
      <c r="G54" s="221">
        <v>658.3549298454637</v>
      </c>
      <c r="H54" s="224" t="str">
        <f>IF('Enrollment Projection'!$F$30="","Must Complete 'Enrollment Projection' Tab",F54*G54)</f>
        <v>Must Complete 'Enrollment Projection' Tab</v>
      </c>
      <c r="I54" s="223">
        <f>$C54*'Enrollment Projection'!$F$34</f>
        <v>0</v>
      </c>
      <c r="J54" s="221">
        <v>179.5513445033083</v>
      </c>
      <c r="K54" s="224" t="str">
        <f>IF('Enrollment Projection'!$F$34="","Must Complete 'Enrollment Projection' Tab",I54*J54)</f>
        <v>Must Complete 'Enrollment Projection' Tab</v>
      </c>
      <c r="L54" s="223">
        <f>$C54*'Enrollment Projection'!$F$31</f>
        <v>0</v>
      </c>
      <c r="M54" s="221">
        <v>4488.783612582707</v>
      </c>
      <c r="N54" s="224" t="str">
        <f>IF('Enrollment Projection'!$F$31="","Must Complete 'Enrollment Projection' Tab",L54*M54)</f>
        <v>Must Complete 'Enrollment Projection' Tab</v>
      </c>
      <c r="O54" s="223">
        <f>$C54*'Enrollment Projection'!$F$33</f>
        <v>0</v>
      </c>
      <c r="P54" s="221">
        <v>1795.5134450330825</v>
      </c>
      <c r="Q54" s="224" t="str">
        <f>IF('Enrollment Projection'!$F$33="","Must Complete 'Enrollment Projection' Tab",O54*P54)</f>
        <v>Must Complete 'Enrollment Projection' Tab</v>
      </c>
      <c r="R54" s="224" t="str">
        <f>IF(OR('Enrollment Projection'!$F$30="",'Enrollment Projection'!$F$31="",'Enrollment Projection'!$F$33="",'Enrollment Projection'!$F$34=""),"Must Complete 'Enrollment Projection' Tab",IF('School Information'!$A$13="","Must Complete 'School Information' Tab",ROUND(E54+H54+K54+N54+Q54,0)))</f>
        <v>Must Complete 'Enrollment Projection' Tab</v>
      </c>
      <c r="S54" s="225">
        <v>3445.0</v>
      </c>
      <c r="T54" s="221">
        <v>3445.0</v>
      </c>
      <c r="U54" s="226" t="str">
        <f>IF(OR('School Information'!$A$10="",'School Information'!$B$10=""),"Must Complete 'School Information' Tab",IF('School Information'!$B$10="No",$T54*C54,IF(AND('School Information'!$B$10="Yes",'School Information'!$A$10=$B54),$S54*C54,$T54*C54)))</f>
        <v>Must Complete 'School Information' Tab</v>
      </c>
      <c r="V54" s="227">
        <v>222.0</v>
      </c>
      <c r="W54" s="227">
        <f>IF('Enrollment Projection'!$F$31&gt;0,$C54*V54,0)</f>
        <v>0</v>
      </c>
      <c r="X54" s="227">
        <v>8.0</v>
      </c>
      <c r="Y54" s="226" t="str">
        <f>IF('Enrollment Projection'!$F$32="","Must Complete 'Enrollment Projection' Tab",IF('Enrollment Projection'!$F$32="Yes",$C54*X54,0))</f>
        <v>Must Complete 'Enrollment Projection' Tab</v>
      </c>
      <c r="Z54" s="227">
        <v>7.0</v>
      </c>
      <c r="AA54" s="226" t="str">
        <f>IF('Enrollment Projection'!$F$34="","Must Complete 'Enrollment Projection' Tab",IF(AND('Enrollment Projection'!$F$34&gt;0,SUM('Enrollment Projection'!$B$17:$F$20)&gt;0),$C54*Z54,0))</f>
        <v>Must Complete 'Enrollment Projection' Tab</v>
      </c>
      <c r="AB54" s="227">
        <v>552.0</v>
      </c>
      <c r="AC54" s="226" t="str">
        <f>IF('Enrollment Projection'!$F$38="","Must Complete 'Enrollment Projection' Tab",IF('Enrollment Projection'!$F$38&gt;=0.4,$C54*AB54,0))</f>
        <v>Must Complete 'Enrollment Projection' Tab</v>
      </c>
      <c r="AD54" s="227">
        <v>60.0</v>
      </c>
      <c r="AE54" s="227">
        <f t="shared" si="3"/>
        <v>0</v>
      </c>
      <c r="AF54" s="223">
        <f>$C54*'Enrollment Projection'!$F$37</f>
        <v>0</v>
      </c>
      <c r="AG54" s="227">
        <v>126.0</v>
      </c>
      <c r="AH54" s="226" t="str">
        <f>IF('Enrollment Projection'!$F$37="","Must Complete 'Enrollment Projection' Tab",AF54*AG54)</f>
        <v>Must Complete 'Enrollment Projection' Tab</v>
      </c>
      <c r="AI54" s="285"/>
    </row>
    <row r="55" ht="25.5" customHeight="1">
      <c r="A55" s="280">
        <v>50.0</v>
      </c>
      <c r="B55" s="229" t="s">
        <v>288</v>
      </c>
      <c r="C55" s="230"/>
      <c r="D55" s="231">
        <v>4707.275022586326</v>
      </c>
      <c r="E55" s="232">
        <f t="shared" si="2"/>
        <v>0</v>
      </c>
      <c r="F55" s="233">
        <f>$C55*'Enrollment Projection'!$F$30</f>
        <v>0</v>
      </c>
      <c r="G55" s="231">
        <v>638.6904652361037</v>
      </c>
      <c r="H55" s="234" t="str">
        <f>IF('Enrollment Projection'!$F$30="","Must Complete 'Enrollment Projection' Tab",F55*G55)</f>
        <v>Must Complete 'Enrollment Projection' Tab</v>
      </c>
      <c r="I55" s="233">
        <f>$C55*'Enrollment Projection'!$F$34</f>
        <v>0</v>
      </c>
      <c r="J55" s="231">
        <v>174.18830870075553</v>
      </c>
      <c r="K55" s="234" t="str">
        <f>IF('Enrollment Projection'!$F$34="","Must Complete 'Enrollment Projection' Tab",I55*J55)</f>
        <v>Must Complete 'Enrollment Projection' Tab</v>
      </c>
      <c r="L55" s="233">
        <f>$C55*'Enrollment Projection'!$F$31</f>
        <v>0</v>
      </c>
      <c r="M55" s="231">
        <v>4354.707717518888</v>
      </c>
      <c r="N55" s="234" t="str">
        <f>IF('Enrollment Projection'!$F$31="","Must Complete 'Enrollment Projection' Tab",L55*M55)</f>
        <v>Must Complete 'Enrollment Projection' Tab</v>
      </c>
      <c r="O55" s="233">
        <f>$C55*'Enrollment Projection'!$F$33</f>
        <v>0</v>
      </c>
      <c r="P55" s="231">
        <v>1741.883087007555</v>
      </c>
      <c r="Q55" s="234" t="str">
        <f>IF('Enrollment Projection'!$F$33="","Must Complete 'Enrollment Projection' Tab",O55*P55)</f>
        <v>Must Complete 'Enrollment Projection' Tab</v>
      </c>
      <c r="R55" s="234" t="str">
        <f>IF(OR('Enrollment Projection'!$F$30="",'Enrollment Projection'!$F$31="",'Enrollment Projection'!$F$33="",'Enrollment Projection'!$F$34=""),"Must Complete 'Enrollment Projection' Tab",IF('School Information'!$A$13="","Must Complete 'School Information' Tab",ROUND(E55+H55+K55+N55+Q55,0)))</f>
        <v>Must Complete 'Enrollment Projection' Tab</v>
      </c>
      <c r="S55" s="235">
        <v>3187.0</v>
      </c>
      <c r="T55" s="231">
        <v>4362.0</v>
      </c>
      <c r="U55" s="236" t="str">
        <f>IF(OR('School Information'!$A$10="",'School Information'!$B$10=""),"Must Complete 'School Information' Tab",IF('School Information'!$B$10="No",$T55*C55,IF(AND('School Information'!$B$10="Yes",'School Information'!$A$10=$B55),$S55*C55,$T55*C55)))</f>
        <v>Must Complete 'School Information' Tab</v>
      </c>
      <c r="V55" s="237">
        <v>213.0</v>
      </c>
      <c r="W55" s="237">
        <f>IF('Enrollment Projection'!$F$31&gt;0,$C55*V55,0)</f>
        <v>0</v>
      </c>
      <c r="X55" s="237">
        <v>6.0</v>
      </c>
      <c r="Y55" s="236" t="str">
        <f>IF('Enrollment Projection'!$F$32="","Must Complete 'Enrollment Projection' Tab",IF('Enrollment Projection'!$F$32="Yes",$C55*X55,0))</f>
        <v>Must Complete 'Enrollment Projection' Tab</v>
      </c>
      <c r="Z55" s="237">
        <v>16.0</v>
      </c>
      <c r="AA55" s="236" t="str">
        <f>IF('Enrollment Projection'!$F$34="","Must Complete 'Enrollment Projection' Tab",IF(AND('Enrollment Projection'!$F$34&gt;0,SUM('Enrollment Projection'!$B$17:$F$20)&gt;0),$C55*Z55,0))</f>
        <v>Must Complete 'Enrollment Projection' Tab</v>
      </c>
      <c r="AB55" s="237">
        <v>410.0</v>
      </c>
      <c r="AC55" s="236" t="str">
        <f>IF('Enrollment Projection'!$F$38="","Must Complete 'Enrollment Projection' Tab",IF('Enrollment Projection'!$F$38&gt;=0.4,$C55*AB55,0))</f>
        <v>Must Complete 'Enrollment Projection' Tab</v>
      </c>
      <c r="AD55" s="237">
        <v>62.0</v>
      </c>
      <c r="AE55" s="237">
        <f t="shared" si="3"/>
        <v>0</v>
      </c>
      <c r="AF55" s="233">
        <f>$C55*'Enrollment Projection'!$F$37</f>
        <v>0</v>
      </c>
      <c r="AG55" s="237">
        <v>126.0</v>
      </c>
      <c r="AH55" s="236" t="str">
        <f>IF('Enrollment Projection'!$F$37="","Must Complete 'Enrollment Projection' Tab",AF55*AG55)</f>
        <v>Must Complete 'Enrollment Projection' Tab</v>
      </c>
      <c r="AI55" s="285"/>
    </row>
    <row r="56" ht="25.5" customHeight="1">
      <c r="A56" s="278">
        <v>51.0</v>
      </c>
      <c r="B56" s="209" t="s">
        <v>289</v>
      </c>
      <c r="C56" s="210"/>
      <c r="D56" s="211">
        <v>4695.695585059897</v>
      </c>
      <c r="E56" s="212">
        <f t="shared" si="2"/>
        <v>0</v>
      </c>
      <c r="F56" s="213">
        <f>$C56*'Enrollment Projection'!$F$30</f>
        <v>0</v>
      </c>
      <c r="G56" s="211">
        <v>618.9389976118899</v>
      </c>
      <c r="H56" s="214" t="str">
        <f>IF('Enrollment Projection'!$F$30="","Must Complete 'Enrollment Projection' Tab",F56*G56)</f>
        <v>Must Complete 'Enrollment Projection' Tab</v>
      </c>
      <c r="I56" s="213">
        <f>$C56*'Enrollment Projection'!$F$34</f>
        <v>0</v>
      </c>
      <c r="J56" s="211">
        <v>168.80154480324273</v>
      </c>
      <c r="K56" s="214" t="str">
        <f>IF('Enrollment Projection'!$F$34="","Must Complete 'Enrollment Projection' Tab",I56*J56)</f>
        <v>Must Complete 'Enrollment Projection' Tab</v>
      </c>
      <c r="L56" s="213">
        <f>$C56*'Enrollment Projection'!$F$31</f>
        <v>0</v>
      </c>
      <c r="M56" s="211">
        <v>4220.038620081068</v>
      </c>
      <c r="N56" s="214" t="str">
        <f>IF('Enrollment Projection'!$F$31="","Must Complete 'Enrollment Projection' Tab",L56*M56)</f>
        <v>Must Complete 'Enrollment Projection' Tab</v>
      </c>
      <c r="O56" s="213">
        <f>$C56*'Enrollment Projection'!$F$33</f>
        <v>0</v>
      </c>
      <c r="P56" s="211">
        <v>1688.0154480324272</v>
      </c>
      <c r="Q56" s="214" t="str">
        <f>IF('Enrollment Projection'!$F$33="","Must Complete 'Enrollment Projection' Tab",O56*P56)</f>
        <v>Must Complete 'Enrollment Projection' Tab</v>
      </c>
      <c r="R56" s="214" t="str">
        <f>IF(OR('Enrollment Projection'!$F$30="",'Enrollment Projection'!$F$31="",'Enrollment Projection'!$F$33="",'Enrollment Projection'!$F$34=""),"Must Complete 'Enrollment Projection' Tab",IF('School Information'!$A$13="","Must Complete 'School Information' Tab",ROUND(E56+H56+K56+N56+Q56,0)))</f>
        <v>Must Complete 'Enrollment Projection' Tab</v>
      </c>
      <c r="S56" s="215">
        <v>5166.0</v>
      </c>
      <c r="T56" s="211">
        <v>5650.0</v>
      </c>
      <c r="U56" s="216" t="str">
        <f>IF(OR('School Information'!$A$10="",'School Information'!$B$10=""),"Must Complete 'School Information' Tab",IF('School Information'!$B$10="No",$T56*C56,IF(AND('School Information'!$B$10="Yes",'School Information'!$A$10=$B56),$S56*C56,$T56*C56)))</f>
        <v>Must Complete 'School Information' Tab</v>
      </c>
      <c r="V56" s="217">
        <v>230.0</v>
      </c>
      <c r="W56" s="217">
        <f>IF('Enrollment Projection'!$F$31&gt;0,$C56*V56,0)</f>
        <v>0</v>
      </c>
      <c r="X56" s="217">
        <v>7.0</v>
      </c>
      <c r="Y56" s="216" t="str">
        <f>IF('Enrollment Projection'!$F$32="","Must Complete 'Enrollment Projection' Tab",IF('Enrollment Projection'!$F$32="Yes",$C56*X56,0))</f>
        <v>Must Complete 'Enrollment Projection' Tab</v>
      </c>
      <c r="Z56" s="217">
        <v>48.0</v>
      </c>
      <c r="AA56" s="216" t="str">
        <f>IF('Enrollment Projection'!$F$34="","Must Complete 'Enrollment Projection' Tab",IF(AND('Enrollment Projection'!$F$34&gt;0,SUM('Enrollment Projection'!$B$17:$F$20)&gt;0),$C56*Z56,0))</f>
        <v>Must Complete 'Enrollment Projection' Tab</v>
      </c>
      <c r="AB56" s="217">
        <v>411.0</v>
      </c>
      <c r="AC56" s="216" t="str">
        <f>IF('Enrollment Projection'!$F$38="","Must Complete 'Enrollment Projection' Tab",IF('Enrollment Projection'!$F$38&gt;=0.4,$C56*AB56,0))</f>
        <v>Must Complete 'Enrollment Projection' Tab</v>
      </c>
      <c r="AD56" s="217">
        <v>64.0</v>
      </c>
      <c r="AE56" s="217">
        <f t="shared" si="3"/>
        <v>0</v>
      </c>
      <c r="AF56" s="213">
        <f>$C56*'Enrollment Projection'!$F$37</f>
        <v>0</v>
      </c>
      <c r="AG56" s="217">
        <v>126.0</v>
      </c>
      <c r="AH56" s="216" t="str">
        <f>IF('Enrollment Projection'!$F$37="","Must Complete 'Enrollment Projection' Tab",AF56*AG56)</f>
        <v>Must Complete 'Enrollment Projection' Tab</v>
      </c>
      <c r="AI56" s="285"/>
    </row>
    <row r="57" ht="25.5" customHeight="1">
      <c r="A57" s="279">
        <v>52.0</v>
      </c>
      <c r="B57" s="219" t="s">
        <v>290</v>
      </c>
      <c r="C57" s="220"/>
      <c r="D57" s="221">
        <v>4363.6319554066085</v>
      </c>
      <c r="E57" s="222">
        <f t="shared" si="2"/>
        <v>0</v>
      </c>
      <c r="F57" s="223">
        <f>$C57*'Enrollment Projection'!$F$30</f>
        <v>0</v>
      </c>
      <c r="G57" s="221">
        <v>589.2887888803152</v>
      </c>
      <c r="H57" s="224" t="str">
        <f>IF('Enrollment Projection'!$F$30="","Must Complete 'Enrollment Projection' Tab",F57*G57)</f>
        <v>Must Complete 'Enrollment Projection' Tab</v>
      </c>
      <c r="I57" s="223">
        <f>$C57*'Enrollment Projection'!$F$34</f>
        <v>0</v>
      </c>
      <c r="J57" s="221">
        <v>160.71512424008597</v>
      </c>
      <c r="K57" s="224" t="str">
        <f>IF('Enrollment Projection'!$F$34="","Must Complete 'Enrollment Projection' Tab",I57*J57)</f>
        <v>Must Complete 'Enrollment Projection' Tab</v>
      </c>
      <c r="L57" s="223">
        <f>$C57*'Enrollment Projection'!$F$31</f>
        <v>0</v>
      </c>
      <c r="M57" s="221">
        <v>4017.8781060021497</v>
      </c>
      <c r="N57" s="224" t="str">
        <f>IF('Enrollment Projection'!$F$31="","Must Complete 'Enrollment Projection' Tab",L57*M57)</f>
        <v>Must Complete 'Enrollment Projection' Tab</v>
      </c>
      <c r="O57" s="223">
        <f>$C57*'Enrollment Projection'!$F$33</f>
        <v>0</v>
      </c>
      <c r="P57" s="221">
        <v>1607.1512424008597</v>
      </c>
      <c r="Q57" s="224" t="str">
        <f>IF('Enrollment Projection'!$F$33="","Must Complete 'Enrollment Projection' Tab",O57*P57)</f>
        <v>Must Complete 'Enrollment Projection' Tab</v>
      </c>
      <c r="R57" s="224" t="str">
        <f>IF(OR('Enrollment Projection'!$F$30="",'Enrollment Projection'!$F$31="",'Enrollment Projection'!$F$33="",'Enrollment Projection'!$F$34=""),"Must Complete 'Enrollment Projection' Tab",IF('School Information'!$A$13="","Must Complete 'School Information' Tab",ROUND(E57+H57+K57+N57+Q57,0)))</f>
        <v>Must Complete 'Enrollment Projection' Tab</v>
      </c>
      <c r="S57" s="225">
        <v>6792.0</v>
      </c>
      <c r="T57" s="221">
        <v>7661.0</v>
      </c>
      <c r="U57" s="226" t="str">
        <f>IF(OR('School Information'!$A$10="",'School Information'!$B$10=""),"Must Complete 'School Information' Tab",IF('School Information'!$B$10="No",$T57*C57,IF(AND('School Information'!$B$10="Yes",'School Information'!$A$10=$B57),$S57*C57,$T57*C57)))</f>
        <v>Must Complete 'School Information' Tab</v>
      </c>
      <c r="V57" s="227">
        <v>227.0</v>
      </c>
      <c r="W57" s="227">
        <f>IF('Enrollment Projection'!$F$31&gt;0,$C57*V57,0)</f>
        <v>0</v>
      </c>
      <c r="X57" s="227">
        <v>5.0</v>
      </c>
      <c r="Y57" s="226" t="str">
        <f>IF('Enrollment Projection'!$F$32="","Must Complete 'Enrollment Projection' Tab",IF('Enrollment Projection'!$F$32="Yes",$C57*X57,0))</f>
        <v>Must Complete 'Enrollment Projection' Tab</v>
      </c>
      <c r="Z57" s="227">
        <v>6.0</v>
      </c>
      <c r="AA57" s="226" t="str">
        <f>IF('Enrollment Projection'!$F$34="","Must Complete 'Enrollment Projection' Tab",IF(AND('Enrollment Projection'!$F$34&gt;0,SUM('Enrollment Projection'!$B$17:$F$20)&gt;0),$C57*Z57,0))</f>
        <v>Must Complete 'Enrollment Projection' Tab</v>
      </c>
      <c r="AB57" s="227">
        <v>186.0</v>
      </c>
      <c r="AC57" s="226" t="str">
        <f>IF('Enrollment Projection'!$F$38="","Must Complete 'Enrollment Projection' Tab",IF('Enrollment Projection'!$F$38&gt;=0.4,$C57*AB57,0))</f>
        <v>Must Complete 'Enrollment Projection' Tab</v>
      </c>
      <c r="AD57" s="227">
        <v>43.0</v>
      </c>
      <c r="AE57" s="227">
        <f t="shared" si="3"/>
        <v>0</v>
      </c>
      <c r="AF57" s="223">
        <f>$C57*'Enrollment Projection'!$F$37</f>
        <v>0</v>
      </c>
      <c r="AG57" s="227">
        <v>126.0</v>
      </c>
      <c r="AH57" s="226" t="str">
        <f>IF('Enrollment Projection'!$F$37="","Must Complete 'Enrollment Projection' Tab",AF57*AG57)</f>
        <v>Must Complete 'Enrollment Projection' Tab</v>
      </c>
      <c r="AI57" s="285"/>
    </row>
    <row r="58" ht="25.5" customHeight="1">
      <c r="A58" s="279">
        <v>53.0</v>
      </c>
      <c r="B58" s="219" t="s">
        <v>291</v>
      </c>
      <c r="C58" s="220"/>
      <c r="D58" s="221">
        <v>5079.88316420138</v>
      </c>
      <c r="E58" s="222">
        <f t="shared" si="2"/>
        <v>0</v>
      </c>
      <c r="F58" s="223">
        <f>$C58*'Enrollment Projection'!$F$30</f>
        <v>0</v>
      </c>
      <c r="G58" s="221">
        <v>672.8626568196607</v>
      </c>
      <c r="H58" s="224" t="str">
        <f>IF('Enrollment Projection'!$F$30="","Must Complete 'Enrollment Projection' Tab",F58*G58)</f>
        <v>Must Complete 'Enrollment Projection' Tab</v>
      </c>
      <c r="I58" s="223">
        <f>$C58*'Enrollment Projection'!$F$34</f>
        <v>0</v>
      </c>
      <c r="J58" s="221">
        <v>183.50799731445292</v>
      </c>
      <c r="K58" s="224" t="str">
        <f>IF('Enrollment Projection'!$F$34="","Must Complete 'Enrollment Projection' Tab",I58*J58)</f>
        <v>Must Complete 'Enrollment Projection' Tab</v>
      </c>
      <c r="L58" s="223">
        <f>$C58*'Enrollment Projection'!$F$31</f>
        <v>0</v>
      </c>
      <c r="M58" s="221">
        <v>4587.699932861323</v>
      </c>
      <c r="N58" s="224" t="str">
        <f>IF('Enrollment Projection'!$F$31="","Must Complete 'Enrollment Projection' Tab",L58*M58)</f>
        <v>Must Complete 'Enrollment Projection' Tab</v>
      </c>
      <c r="O58" s="223">
        <f>$C58*'Enrollment Projection'!$F$33</f>
        <v>0</v>
      </c>
      <c r="P58" s="221">
        <v>1835.0799731445293</v>
      </c>
      <c r="Q58" s="224" t="str">
        <f>IF('Enrollment Projection'!$F$33="","Must Complete 'Enrollment Projection' Tab",O58*P58)</f>
        <v>Must Complete 'Enrollment Projection' Tab</v>
      </c>
      <c r="R58" s="224" t="str">
        <f>IF(OR('Enrollment Projection'!$F$30="",'Enrollment Projection'!$F$31="",'Enrollment Projection'!$F$33="",'Enrollment Projection'!$F$34=""),"Must Complete 'Enrollment Projection' Tab",IF('School Information'!$A$13="","Must Complete 'School Information' Tab",ROUND(E58+H58+K58+N58+Q58,0)))</f>
        <v>Must Complete 'Enrollment Projection' Tab</v>
      </c>
      <c r="S58" s="225">
        <v>3654.0</v>
      </c>
      <c r="T58" s="221">
        <v>4407.0</v>
      </c>
      <c r="U58" s="226" t="str">
        <f>IF(OR('School Information'!$A$10="",'School Information'!$B$10=""),"Must Complete 'School Information' Tab",IF('School Information'!$B$10="No",$T58*C58,IF(AND('School Information'!$B$10="Yes",'School Information'!$A$10=$B58),$S58*C58,$T58*C58)))</f>
        <v>Must Complete 'School Information' Tab</v>
      </c>
      <c r="V58" s="227">
        <v>213.0</v>
      </c>
      <c r="W58" s="227">
        <f>IF('Enrollment Projection'!$F$31&gt;0,$C58*V58,0)</f>
        <v>0</v>
      </c>
      <c r="X58" s="227">
        <v>6.0</v>
      </c>
      <c r="Y58" s="226" t="str">
        <f>IF('Enrollment Projection'!$F$32="","Must Complete 'Enrollment Projection' Tab",IF('Enrollment Projection'!$F$32="Yes",$C58*X58,0))</f>
        <v>Must Complete 'Enrollment Projection' Tab</v>
      </c>
      <c r="Z58" s="227">
        <v>0.0</v>
      </c>
      <c r="AA58" s="226" t="str">
        <f>IF('Enrollment Projection'!$F$34="","Must Complete 'Enrollment Projection' Tab",IF(AND('Enrollment Projection'!$F$34&gt;0,SUM('Enrollment Projection'!$B$17:$F$20)&gt;0),$C58*Z58,0))</f>
        <v>Must Complete 'Enrollment Projection' Tab</v>
      </c>
      <c r="AB58" s="227">
        <v>431.0</v>
      </c>
      <c r="AC58" s="226" t="str">
        <f>IF('Enrollment Projection'!$F$38="","Must Complete 'Enrollment Projection' Tab",IF('Enrollment Projection'!$F$38&gt;=0.4,$C58*AB58,0))</f>
        <v>Must Complete 'Enrollment Projection' Tab</v>
      </c>
      <c r="AD58" s="227">
        <v>57.0</v>
      </c>
      <c r="AE58" s="227">
        <f t="shared" si="3"/>
        <v>0</v>
      </c>
      <c r="AF58" s="223">
        <f>$C58*'Enrollment Projection'!$F$37</f>
        <v>0</v>
      </c>
      <c r="AG58" s="227">
        <v>126.0</v>
      </c>
      <c r="AH58" s="226" t="str">
        <f>IF('Enrollment Projection'!$F$37="","Must Complete 'Enrollment Projection' Tab",AF58*AG58)</f>
        <v>Must Complete 'Enrollment Projection' Tab</v>
      </c>
      <c r="AI58" s="285"/>
    </row>
    <row r="59" ht="25.5" customHeight="1">
      <c r="A59" s="279">
        <v>54.0</v>
      </c>
      <c r="B59" s="219" t="s">
        <v>292</v>
      </c>
      <c r="C59" s="220"/>
      <c r="D59" s="221">
        <v>3949.45196535147</v>
      </c>
      <c r="E59" s="222">
        <f t="shared" si="2"/>
        <v>0</v>
      </c>
      <c r="F59" s="223">
        <f>$C59*'Enrollment Projection'!$F$30</f>
        <v>0</v>
      </c>
      <c r="G59" s="221">
        <v>492.6513212662121</v>
      </c>
      <c r="H59" s="224" t="str">
        <f>IF('Enrollment Projection'!$F$30="","Must Complete 'Enrollment Projection' Tab",F59*G59)</f>
        <v>Must Complete 'Enrollment Projection' Tab</v>
      </c>
      <c r="I59" s="223">
        <f>$C59*'Enrollment Projection'!$F$34</f>
        <v>0</v>
      </c>
      <c r="J59" s="221">
        <v>134.35945125442151</v>
      </c>
      <c r="K59" s="224" t="str">
        <f>IF('Enrollment Projection'!$F$34="","Must Complete 'Enrollment Projection' Tab",I59*J59)</f>
        <v>Must Complete 'Enrollment Projection' Tab</v>
      </c>
      <c r="L59" s="223">
        <f>$C59*'Enrollment Projection'!$F$31</f>
        <v>0</v>
      </c>
      <c r="M59" s="221">
        <v>3358.9862813605373</v>
      </c>
      <c r="N59" s="224" t="str">
        <f>IF('Enrollment Projection'!$F$31="","Must Complete 'Enrollment Projection' Tab",L59*M59)</f>
        <v>Must Complete 'Enrollment Projection' Tab</v>
      </c>
      <c r="O59" s="223">
        <f>$C59*'Enrollment Projection'!$F$33</f>
        <v>0</v>
      </c>
      <c r="P59" s="221">
        <v>1343.5945125442151</v>
      </c>
      <c r="Q59" s="224" t="str">
        <f>IF('Enrollment Projection'!$F$33="","Must Complete 'Enrollment Projection' Tab",O59*P59)</f>
        <v>Must Complete 'Enrollment Projection' Tab</v>
      </c>
      <c r="R59" s="224" t="str">
        <f>IF(OR('Enrollment Projection'!$F$30="",'Enrollment Projection'!$F$31="",'Enrollment Projection'!$F$33="",'Enrollment Projection'!$F$34=""),"Must Complete 'Enrollment Projection' Tab",IF('School Information'!$A$13="","Must Complete 'School Information' Tab",ROUND(E59+H59+K59+N59+Q59,0)))</f>
        <v>Must Complete 'Enrollment Projection' Tab</v>
      </c>
      <c r="S59" s="225">
        <v>8124.0</v>
      </c>
      <c r="T59" s="221">
        <v>8124.0</v>
      </c>
      <c r="U59" s="226" t="str">
        <f>IF(OR('School Information'!$A$10="",'School Information'!$B$10=""),"Must Complete 'School Information' Tab",IF('School Information'!$B$10="No",$T59*C59,IF(AND('School Information'!$B$10="Yes",'School Information'!$A$10=$B59),$S59*C59,$T59*C59)))</f>
        <v>Must Complete 'School Information' Tab</v>
      </c>
      <c r="V59" s="227">
        <v>377.0</v>
      </c>
      <c r="W59" s="227">
        <f>IF('Enrollment Projection'!$F$31&gt;0,$C59*V59,0)</f>
        <v>0</v>
      </c>
      <c r="X59" s="227">
        <v>39.0</v>
      </c>
      <c r="Y59" s="226" t="str">
        <f>IF('Enrollment Projection'!$F$32="","Must Complete 'Enrollment Projection' Tab",IF('Enrollment Projection'!$F$32="Yes",$C59*X59,0))</f>
        <v>Must Complete 'Enrollment Projection' Tab</v>
      </c>
      <c r="Z59" s="227">
        <v>471.0</v>
      </c>
      <c r="AA59" s="226" t="str">
        <f>IF('Enrollment Projection'!$F$34="","Must Complete 'Enrollment Projection' Tab",IF(AND('Enrollment Projection'!$F$34&gt;0,SUM('Enrollment Projection'!$B$17:$F$20)&gt;0),$C59*Z59,0))</f>
        <v>Must Complete 'Enrollment Projection' Tab</v>
      </c>
      <c r="AB59" s="227">
        <v>1337.0</v>
      </c>
      <c r="AC59" s="226" t="str">
        <f>IF('Enrollment Projection'!$F$38="","Must Complete 'Enrollment Projection' Tab",IF('Enrollment Projection'!$F$38&gt;=0.4,$C59*AB59,0))</f>
        <v>Must Complete 'Enrollment Projection' Tab</v>
      </c>
      <c r="AD59" s="227">
        <v>67.0</v>
      </c>
      <c r="AE59" s="227">
        <f t="shared" si="3"/>
        <v>0</v>
      </c>
      <c r="AF59" s="223">
        <f>$C59*'Enrollment Projection'!$F$37</f>
        <v>0</v>
      </c>
      <c r="AG59" s="227">
        <v>126.0</v>
      </c>
      <c r="AH59" s="226" t="str">
        <f>IF('Enrollment Projection'!$F$37="","Must Complete 'Enrollment Projection' Tab",AF59*AG59)</f>
        <v>Must Complete 'Enrollment Projection' Tab</v>
      </c>
      <c r="AI59" s="285"/>
    </row>
    <row r="60" ht="25.5" customHeight="1">
      <c r="A60" s="280">
        <v>55.0</v>
      </c>
      <c r="B60" s="229" t="s">
        <v>293</v>
      </c>
      <c r="C60" s="230"/>
      <c r="D60" s="231">
        <v>4251.3207670658885</v>
      </c>
      <c r="E60" s="232">
        <f t="shared" si="2"/>
        <v>0</v>
      </c>
      <c r="F60" s="233">
        <f>$C60*'Enrollment Projection'!$F$30</f>
        <v>0</v>
      </c>
      <c r="G60" s="231">
        <v>562.6509211708524</v>
      </c>
      <c r="H60" s="234" t="str">
        <f>IF('Enrollment Projection'!$F$30="","Must Complete 'Enrollment Projection' Tab",F60*G60)</f>
        <v>Must Complete 'Enrollment Projection' Tab</v>
      </c>
      <c r="I60" s="233">
        <f>$C60*'Enrollment Projection'!$F$34</f>
        <v>0</v>
      </c>
      <c r="J60" s="231">
        <v>153.4502512284143</v>
      </c>
      <c r="K60" s="234" t="str">
        <f>IF('Enrollment Projection'!$F$34="","Must Complete 'Enrollment Projection' Tab",I60*J60)</f>
        <v>Must Complete 'Enrollment Projection' Tab</v>
      </c>
      <c r="L60" s="233">
        <f>$C60*'Enrollment Projection'!$F$31</f>
        <v>0</v>
      </c>
      <c r="M60" s="231">
        <v>3836.2562807103573</v>
      </c>
      <c r="N60" s="234" t="str">
        <f>IF('Enrollment Projection'!$F$31="","Must Complete 'Enrollment Projection' Tab",L60*M60)</f>
        <v>Must Complete 'Enrollment Projection' Tab</v>
      </c>
      <c r="O60" s="233">
        <f>$C60*'Enrollment Projection'!$F$33</f>
        <v>0</v>
      </c>
      <c r="P60" s="231">
        <v>1534.5025122841428</v>
      </c>
      <c r="Q60" s="234" t="str">
        <f>IF('Enrollment Projection'!$F$33="","Must Complete 'Enrollment Projection' Tab",O60*P60)</f>
        <v>Must Complete 'Enrollment Projection' Tab</v>
      </c>
      <c r="R60" s="234" t="str">
        <f>IF(OR('Enrollment Projection'!$F$30="",'Enrollment Projection'!$F$31="",'Enrollment Projection'!$F$33="",'Enrollment Projection'!$F$34=""),"Must Complete 'Enrollment Projection' Tab",IF('School Information'!$A$13="","Must Complete 'School Information' Tab",ROUND(E60+H60+K60+N60+Q60,0)))</f>
        <v>Must Complete 'Enrollment Projection' Tab</v>
      </c>
      <c r="S60" s="235">
        <v>5094.0</v>
      </c>
      <c r="T60" s="231">
        <v>5094.0</v>
      </c>
      <c r="U60" s="236" t="str">
        <f>IF(OR('School Information'!$A$10="",'School Information'!$B$10=""),"Must Complete 'School Information' Tab",IF('School Information'!$B$10="No",$T60*C60,IF(AND('School Information'!$B$10="Yes",'School Information'!$A$10=$B60),$S60*C60,$T60*C60)))</f>
        <v>Must Complete 'School Information' Tab</v>
      </c>
      <c r="V60" s="237">
        <v>213.0</v>
      </c>
      <c r="W60" s="237">
        <f>IF('Enrollment Projection'!$F$31&gt;0,$C60*V60,0)</f>
        <v>0</v>
      </c>
      <c r="X60" s="237">
        <v>7.0</v>
      </c>
      <c r="Y60" s="236" t="str">
        <f>IF('Enrollment Projection'!$F$32="","Must Complete 'Enrollment Projection' Tab",IF('Enrollment Projection'!$F$32="Yes",$C60*X60,0))</f>
        <v>Must Complete 'Enrollment Projection' Tab</v>
      </c>
      <c r="Z60" s="237">
        <v>2.0</v>
      </c>
      <c r="AA60" s="236" t="str">
        <f>IF('Enrollment Projection'!$F$34="","Must Complete 'Enrollment Projection' Tab",IF(AND('Enrollment Projection'!$F$34&gt;0,SUM('Enrollment Projection'!$B$17:$F$20)&gt;0),$C60*Z60,0))</f>
        <v>Must Complete 'Enrollment Projection' Tab</v>
      </c>
      <c r="AB60" s="237">
        <v>402.0</v>
      </c>
      <c r="AC60" s="236" t="str">
        <f>IF('Enrollment Projection'!$F$38="","Must Complete 'Enrollment Projection' Tab",IF('Enrollment Projection'!$F$38&gt;=0.4,$C60*AB60,0))</f>
        <v>Must Complete 'Enrollment Projection' Tab</v>
      </c>
      <c r="AD60" s="237">
        <v>55.0</v>
      </c>
      <c r="AE60" s="237">
        <f t="shared" si="3"/>
        <v>0</v>
      </c>
      <c r="AF60" s="233">
        <f>$C60*'Enrollment Projection'!$F$37</f>
        <v>0</v>
      </c>
      <c r="AG60" s="237">
        <v>126.0</v>
      </c>
      <c r="AH60" s="236" t="str">
        <f>IF('Enrollment Projection'!$F$37="","Must Complete 'Enrollment Projection' Tab",AF60*AG60)</f>
        <v>Must Complete 'Enrollment Projection' Tab</v>
      </c>
      <c r="AI60" s="285"/>
    </row>
    <row r="61" ht="25.5" customHeight="1">
      <c r="A61" s="278">
        <v>56.0</v>
      </c>
      <c r="B61" s="209" t="s">
        <v>294</v>
      </c>
      <c r="C61" s="210"/>
      <c r="D61" s="211">
        <v>5131.754268443289</v>
      </c>
      <c r="E61" s="212">
        <f t="shared" si="2"/>
        <v>0</v>
      </c>
      <c r="F61" s="213">
        <f>$C61*'Enrollment Projection'!$F$30</f>
        <v>0</v>
      </c>
      <c r="G61" s="211">
        <v>680.111915528112</v>
      </c>
      <c r="H61" s="214" t="str">
        <f>IF('Enrollment Projection'!$F$30="","Must Complete 'Enrollment Projection' Tab",F61*G61)</f>
        <v>Must Complete 'Enrollment Projection' Tab</v>
      </c>
      <c r="I61" s="213">
        <f>$C61*'Enrollment Projection'!$F$34</f>
        <v>0</v>
      </c>
      <c r="J61" s="211">
        <v>185.48506787130327</v>
      </c>
      <c r="K61" s="214" t="str">
        <f>IF('Enrollment Projection'!$F$34="","Must Complete 'Enrollment Projection' Tab",I61*J61)</f>
        <v>Must Complete 'Enrollment Projection' Tab</v>
      </c>
      <c r="L61" s="213">
        <f>$C61*'Enrollment Projection'!$F$31</f>
        <v>0</v>
      </c>
      <c r="M61" s="211">
        <v>4637.126696782582</v>
      </c>
      <c r="N61" s="214" t="str">
        <f>IF('Enrollment Projection'!$F$31="","Must Complete 'Enrollment Projection' Tab",L61*M61)</f>
        <v>Must Complete 'Enrollment Projection' Tab</v>
      </c>
      <c r="O61" s="213">
        <f>$C61*'Enrollment Projection'!$F$33</f>
        <v>0</v>
      </c>
      <c r="P61" s="211">
        <v>1854.850678713033</v>
      </c>
      <c r="Q61" s="214" t="str">
        <f>IF('Enrollment Projection'!$F$33="","Must Complete 'Enrollment Projection' Tab",O61*P61)</f>
        <v>Must Complete 'Enrollment Projection' Tab</v>
      </c>
      <c r="R61" s="214" t="str">
        <f>IF(OR('Enrollment Projection'!$F$30="",'Enrollment Projection'!$F$31="",'Enrollment Projection'!$F$33="",'Enrollment Projection'!$F$34=""),"Must Complete 'Enrollment Projection' Tab",IF('School Information'!$A$13="","Must Complete 'School Information' Tab",ROUND(E61+H61+K61+N61+Q61,0)))</f>
        <v>Must Complete 'Enrollment Projection' Tab</v>
      </c>
      <c r="S61" s="215">
        <v>3828.0</v>
      </c>
      <c r="T61" s="211">
        <v>4705.0</v>
      </c>
      <c r="U61" s="216" t="str">
        <f>IF(OR('School Information'!$A$10="",'School Information'!$B$10=""),"Must Complete 'School Information' Tab",IF('School Information'!$B$10="No",$T61*C61,IF(AND('School Information'!$B$10="Yes",'School Information'!$A$10=$B61),$S61*C61,$T61*C61)))</f>
        <v>Must Complete 'School Information' Tab</v>
      </c>
      <c r="V61" s="217">
        <v>235.0</v>
      </c>
      <c r="W61" s="217">
        <f>IF('Enrollment Projection'!$F$31&gt;0,$C61*V61,0)</f>
        <v>0</v>
      </c>
      <c r="X61" s="217">
        <v>9.0</v>
      </c>
      <c r="Y61" s="216" t="str">
        <f>IF('Enrollment Projection'!$F$32="","Must Complete 'Enrollment Projection' Tab",IF('Enrollment Projection'!$F$32="Yes",$C61*X61,0))</f>
        <v>Must Complete 'Enrollment Projection' Tab</v>
      </c>
      <c r="Z61" s="217">
        <v>56.0</v>
      </c>
      <c r="AA61" s="216" t="str">
        <f>IF('Enrollment Projection'!$F$34="","Must Complete 'Enrollment Projection' Tab",IF(AND('Enrollment Projection'!$F$34&gt;0,SUM('Enrollment Projection'!$B$17:$F$20)&gt;0),$C61*Z61,0))</f>
        <v>Must Complete 'Enrollment Projection' Tab</v>
      </c>
      <c r="AB61" s="217">
        <v>688.0</v>
      </c>
      <c r="AC61" s="216" t="str">
        <f>IF('Enrollment Projection'!$F$38="","Must Complete 'Enrollment Projection' Tab",IF('Enrollment Projection'!$F$38&gt;=0.4,$C61*AB61,0))</f>
        <v>Must Complete 'Enrollment Projection' Tab</v>
      </c>
      <c r="AD61" s="217">
        <v>66.0</v>
      </c>
      <c r="AE61" s="217">
        <f t="shared" si="3"/>
        <v>0</v>
      </c>
      <c r="AF61" s="213">
        <f>$C61*'Enrollment Projection'!$F$37</f>
        <v>0</v>
      </c>
      <c r="AG61" s="217">
        <v>126.0</v>
      </c>
      <c r="AH61" s="216" t="str">
        <f>IF('Enrollment Projection'!$F$37="","Must Complete 'Enrollment Projection' Tab",AF61*AG61)</f>
        <v>Must Complete 'Enrollment Projection' Tab</v>
      </c>
      <c r="AI61" s="285"/>
    </row>
    <row r="62" ht="25.5" customHeight="1">
      <c r="A62" s="279">
        <v>57.0</v>
      </c>
      <c r="B62" s="219" t="s">
        <v>295</v>
      </c>
      <c r="C62" s="220"/>
      <c r="D62" s="221">
        <v>5219.938047396008</v>
      </c>
      <c r="E62" s="222">
        <f t="shared" si="2"/>
        <v>0</v>
      </c>
      <c r="F62" s="223">
        <f>$C62*'Enrollment Projection'!$F$30</f>
        <v>0</v>
      </c>
      <c r="G62" s="221">
        <v>697.1253356445131</v>
      </c>
      <c r="H62" s="224" t="str">
        <f>IF('Enrollment Projection'!$F$30="","Must Complete 'Enrollment Projection' Tab",F62*G62)</f>
        <v>Must Complete 'Enrollment Projection' Tab</v>
      </c>
      <c r="I62" s="223">
        <f>$C62*'Enrollment Projection'!$F$34</f>
        <v>0</v>
      </c>
      <c r="J62" s="221">
        <v>190.12509153941264</v>
      </c>
      <c r="K62" s="224" t="str">
        <f>IF('Enrollment Projection'!$F$34="","Must Complete 'Enrollment Projection' Tab",I62*J62)</f>
        <v>Must Complete 'Enrollment Projection' Tab</v>
      </c>
      <c r="L62" s="223">
        <f>$C62*'Enrollment Projection'!$F$31</f>
        <v>0</v>
      </c>
      <c r="M62" s="221">
        <v>4753.127288485315</v>
      </c>
      <c r="N62" s="224" t="str">
        <f>IF('Enrollment Projection'!$F$31="","Must Complete 'Enrollment Projection' Tab",L62*M62)</f>
        <v>Must Complete 'Enrollment Projection' Tab</v>
      </c>
      <c r="O62" s="223">
        <f>$C62*'Enrollment Projection'!$F$33</f>
        <v>0</v>
      </c>
      <c r="P62" s="221">
        <v>1901.2509153941264</v>
      </c>
      <c r="Q62" s="224" t="str">
        <f>IF('Enrollment Projection'!$F$33="","Must Complete 'Enrollment Projection' Tab",O62*P62)</f>
        <v>Must Complete 'Enrollment Projection' Tab</v>
      </c>
      <c r="R62" s="224" t="str">
        <f>IF(OR('Enrollment Projection'!$F$30="",'Enrollment Projection'!$F$31="",'Enrollment Projection'!$F$33="",'Enrollment Projection'!$F$34=""),"Must Complete 'Enrollment Projection' Tab",IF('School Information'!$A$13="","Must Complete 'School Information' Tab",ROUND(E62+H62+K62+N62+Q62,0)))</f>
        <v>Must Complete 'Enrollment Projection' Tab</v>
      </c>
      <c r="S62" s="225">
        <v>2934.0</v>
      </c>
      <c r="T62" s="221">
        <v>2934.0</v>
      </c>
      <c r="U62" s="226" t="str">
        <f>IF(OR('School Information'!$A$10="",'School Information'!$B$10=""),"Must Complete 'School Information' Tab",IF('School Information'!$B$10="No",$T62*C62,IF(AND('School Information'!$B$10="Yes",'School Information'!$A$10=$B62),$S62*C62,$T62*C62)))</f>
        <v>Must Complete 'School Information' Tab</v>
      </c>
      <c r="V62" s="227">
        <v>210.0</v>
      </c>
      <c r="W62" s="227">
        <f>IF('Enrollment Projection'!$F$31&gt;0,$C62*V62,0)</f>
        <v>0</v>
      </c>
      <c r="X62" s="227">
        <v>8.0</v>
      </c>
      <c r="Y62" s="226" t="str">
        <f>IF('Enrollment Projection'!$F$32="","Must Complete 'Enrollment Projection' Tab",IF('Enrollment Projection'!$F$32="Yes",$C62*X62,0))</f>
        <v>Must Complete 'Enrollment Projection' Tab</v>
      </c>
      <c r="Z62" s="227">
        <v>11.0</v>
      </c>
      <c r="AA62" s="226" t="str">
        <f>IF('Enrollment Projection'!$F$34="","Must Complete 'Enrollment Projection' Tab",IF(AND('Enrollment Projection'!$F$34&gt;0,SUM('Enrollment Projection'!$B$17:$F$20)&gt;0),$C62*Z62,0))</f>
        <v>Must Complete 'Enrollment Projection' Tab</v>
      </c>
      <c r="AB62" s="227">
        <v>317.0</v>
      </c>
      <c r="AC62" s="226" t="str">
        <f>IF('Enrollment Projection'!$F$38="","Must Complete 'Enrollment Projection' Tab",IF('Enrollment Projection'!$F$38&gt;=0.4,$C62*AB62,0))</f>
        <v>Must Complete 'Enrollment Projection' Tab</v>
      </c>
      <c r="AD62" s="227">
        <v>52.0</v>
      </c>
      <c r="AE62" s="227">
        <f t="shared" si="3"/>
        <v>0</v>
      </c>
      <c r="AF62" s="223">
        <f>$C62*'Enrollment Projection'!$F$37</f>
        <v>0</v>
      </c>
      <c r="AG62" s="227">
        <v>126.0</v>
      </c>
      <c r="AH62" s="226" t="str">
        <f>IF('Enrollment Projection'!$F$37="","Must Complete 'Enrollment Projection' Tab",AF62*AG62)</f>
        <v>Must Complete 'Enrollment Projection' Tab</v>
      </c>
      <c r="AI62" s="285"/>
    </row>
    <row r="63" ht="25.5" customHeight="1">
      <c r="A63" s="279">
        <v>58.0</v>
      </c>
      <c r="B63" s="219" t="s">
        <v>296</v>
      </c>
      <c r="C63" s="220"/>
      <c r="D63" s="221">
        <v>5402.477254373622</v>
      </c>
      <c r="E63" s="222">
        <f t="shared" si="2"/>
        <v>0</v>
      </c>
      <c r="F63" s="223">
        <f>$C63*'Enrollment Projection'!$F$30</f>
        <v>0</v>
      </c>
      <c r="G63" s="221">
        <v>716.2673672535522</v>
      </c>
      <c r="H63" s="224" t="str">
        <f>IF('Enrollment Projection'!$F$30="","Must Complete 'Enrollment Projection' Tab",F63*G63)</f>
        <v>Must Complete 'Enrollment Projection' Tab</v>
      </c>
      <c r="I63" s="223">
        <f>$C63*'Enrollment Projection'!$F$34</f>
        <v>0</v>
      </c>
      <c r="J63" s="221">
        <v>195.34564561460513</v>
      </c>
      <c r="K63" s="224" t="str">
        <f>IF('Enrollment Projection'!$F$34="","Must Complete 'Enrollment Projection' Tab",I63*J63)</f>
        <v>Must Complete 'Enrollment Projection' Tab</v>
      </c>
      <c r="L63" s="223">
        <f>$C63*'Enrollment Projection'!$F$31</f>
        <v>0</v>
      </c>
      <c r="M63" s="221">
        <v>4883.641140365128</v>
      </c>
      <c r="N63" s="224" t="str">
        <f>IF('Enrollment Projection'!$F$31="","Must Complete 'Enrollment Projection' Tab",L63*M63)</f>
        <v>Must Complete 'Enrollment Projection' Tab</v>
      </c>
      <c r="O63" s="223">
        <f>$C63*'Enrollment Projection'!$F$33</f>
        <v>0</v>
      </c>
      <c r="P63" s="221">
        <v>1953.4564561460513</v>
      </c>
      <c r="Q63" s="224" t="str">
        <f>IF('Enrollment Projection'!$F$33="","Must Complete 'Enrollment Projection' Tab",O63*P63)</f>
        <v>Must Complete 'Enrollment Projection' Tab</v>
      </c>
      <c r="R63" s="224" t="str">
        <f>IF(OR('Enrollment Projection'!$F$30="",'Enrollment Projection'!$F$31="",'Enrollment Projection'!$F$33="",'Enrollment Projection'!$F$34=""),"Must Complete 'Enrollment Projection' Tab",IF('School Information'!$A$13="","Must Complete 'School Information' Tab",ROUND(E63+H63+K63+N63+Q63,0)))</f>
        <v>Must Complete 'Enrollment Projection' Tab</v>
      </c>
      <c r="S63" s="225">
        <v>2782.0</v>
      </c>
      <c r="T63" s="221">
        <v>3309.0</v>
      </c>
      <c r="U63" s="226" t="str">
        <f>IF(OR('School Information'!$A$10="",'School Information'!$B$10=""),"Must Complete 'School Information' Tab",IF('School Information'!$B$10="No",$T63*C63,IF(AND('School Information'!$B$10="Yes",'School Information'!$A$10=$B63),$S63*C63,$T63*C63)))</f>
        <v>Must Complete 'School Information' Tab</v>
      </c>
      <c r="V63" s="227">
        <v>221.0</v>
      </c>
      <c r="W63" s="227">
        <f>IF('Enrollment Projection'!$F$31&gt;0,$C63*V63,0)</f>
        <v>0</v>
      </c>
      <c r="X63" s="227">
        <v>9.0</v>
      </c>
      <c r="Y63" s="226" t="str">
        <f>IF('Enrollment Projection'!$F$32="","Must Complete 'Enrollment Projection' Tab",IF('Enrollment Projection'!$F$32="Yes",$C63*X63,0))</f>
        <v>Must Complete 'Enrollment Projection' Tab</v>
      </c>
      <c r="Z63" s="227">
        <v>8.0</v>
      </c>
      <c r="AA63" s="226" t="str">
        <f>IF('Enrollment Projection'!$F$34="","Must Complete 'Enrollment Projection' Tab",IF(AND('Enrollment Projection'!$F$34&gt;0,SUM('Enrollment Projection'!$B$17:$F$20)&gt;0),$C63*Z63,0))</f>
        <v>Must Complete 'Enrollment Projection' Tab</v>
      </c>
      <c r="AB63" s="227">
        <v>262.0</v>
      </c>
      <c r="AC63" s="226" t="str">
        <f>IF('Enrollment Projection'!$F$38="","Must Complete 'Enrollment Projection' Tab",IF('Enrollment Projection'!$F$38&gt;=0.4,$C63*AB63,0))</f>
        <v>Must Complete 'Enrollment Projection' Tab</v>
      </c>
      <c r="AD63" s="227">
        <v>57.0</v>
      </c>
      <c r="AE63" s="227">
        <f t="shared" si="3"/>
        <v>0</v>
      </c>
      <c r="AF63" s="223">
        <f>$C63*'Enrollment Projection'!$F$37</f>
        <v>0</v>
      </c>
      <c r="AG63" s="227">
        <v>126.0</v>
      </c>
      <c r="AH63" s="226" t="str">
        <f>IF('Enrollment Projection'!$F$37="","Must Complete 'Enrollment Projection' Tab",AF63*AG63)</f>
        <v>Must Complete 'Enrollment Projection' Tab</v>
      </c>
      <c r="AI63" s="285"/>
    </row>
    <row r="64" ht="25.5" customHeight="1">
      <c r="A64" s="279">
        <v>59.0</v>
      </c>
      <c r="B64" s="219" t="s">
        <v>297</v>
      </c>
      <c r="C64" s="220"/>
      <c r="D64" s="221">
        <v>5528.716271367135</v>
      </c>
      <c r="E64" s="222">
        <f t="shared" si="2"/>
        <v>0</v>
      </c>
      <c r="F64" s="223">
        <f>$C64*'Enrollment Projection'!$F$30</f>
        <v>0</v>
      </c>
      <c r="G64" s="221">
        <v>783.7543341999207</v>
      </c>
      <c r="H64" s="224" t="str">
        <f>IF('Enrollment Projection'!$F$30="","Must Complete 'Enrollment Projection' Tab",F64*G64)</f>
        <v>Must Complete 'Enrollment Projection' Tab</v>
      </c>
      <c r="I64" s="223">
        <f>$C64*'Enrollment Projection'!$F$34</f>
        <v>0</v>
      </c>
      <c r="J64" s="221">
        <v>213.75118205452387</v>
      </c>
      <c r="K64" s="224" t="str">
        <f>IF('Enrollment Projection'!$F$34="","Must Complete 'Enrollment Projection' Tab",I64*J64)</f>
        <v>Must Complete 'Enrollment Projection' Tab</v>
      </c>
      <c r="L64" s="223">
        <f>$C64*'Enrollment Projection'!$F$31</f>
        <v>0</v>
      </c>
      <c r="M64" s="221">
        <v>5343.779551363096</v>
      </c>
      <c r="N64" s="224" t="str">
        <f>IF('Enrollment Projection'!$F$31="","Must Complete 'Enrollment Projection' Tab",L64*M64)</f>
        <v>Must Complete 'Enrollment Projection' Tab</v>
      </c>
      <c r="O64" s="223">
        <f>$C64*'Enrollment Projection'!$F$33</f>
        <v>0</v>
      </c>
      <c r="P64" s="221">
        <v>2137.5118205452386</v>
      </c>
      <c r="Q64" s="224" t="str">
        <f>IF('Enrollment Projection'!$F$33="","Must Complete 'Enrollment Projection' Tab",O64*P64)</f>
        <v>Must Complete 'Enrollment Projection' Tab</v>
      </c>
      <c r="R64" s="224" t="str">
        <f>IF(OR('Enrollment Projection'!$F$30="",'Enrollment Projection'!$F$31="",'Enrollment Projection'!$F$33="",'Enrollment Projection'!$F$34=""),"Must Complete 'Enrollment Projection' Tab",IF('School Information'!$A$13="","Must Complete 'School Information' Tab",ROUND(E64+H64+K64+N64+Q64,0)))</f>
        <v>Must Complete 'Enrollment Projection' Tab</v>
      </c>
      <c r="S64" s="225">
        <v>2018.0</v>
      </c>
      <c r="T64" s="221">
        <v>2261.0</v>
      </c>
      <c r="U64" s="226" t="str">
        <f>IF(OR('School Information'!$A$10="",'School Information'!$B$10=""),"Must Complete 'School Information' Tab",IF('School Information'!$B$10="No",$T64*C64,IF(AND('School Information'!$B$10="Yes",'School Information'!$A$10=$B64),$S64*C64,$T64*C64)))</f>
        <v>Must Complete 'School Information' Tab</v>
      </c>
      <c r="V64" s="227">
        <v>242.0</v>
      </c>
      <c r="W64" s="227">
        <f>IF('Enrollment Projection'!$F$31&gt;0,$C64*V64,0)</f>
        <v>0</v>
      </c>
      <c r="X64" s="227">
        <v>10.0</v>
      </c>
      <c r="Y64" s="226" t="str">
        <f>IF('Enrollment Projection'!$F$32="","Must Complete 'Enrollment Projection' Tab",IF('Enrollment Projection'!$F$32="Yes",$C64*X64,0))</f>
        <v>Must Complete 'Enrollment Projection' Tab</v>
      </c>
      <c r="Z64" s="227">
        <v>16.0</v>
      </c>
      <c r="AA64" s="226" t="str">
        <f>IF('Enrollment Projection'!$F$34="","Must Complete 'Enrollment Projection' Tab",IF(AND('Enrollment Projection'!$F$34&gt;0,SUM('Enrollment Projection'!$B$17:$F$20)&gt;0),$C64*Z64,0))</f>
        <v>Must Complete 'Enrollment Projection' Tab</v>
      </c>
      <c r="AB64" s="227">
        <v>395.0</v>
      </c>
      <c r="AC64" s="226" t="str">
        <f>IF('Enrollment Projection'!$F$38="","Must Complete 'Enrollment Projection' Tab",IF('Enrollment Projection'!$F$38&gt;=0.4,$C64*AB64,0))</f>
        <v>Must Complete 'Enrollment Projection' Tab</v>
      </c>
      <c r="AD64" s="227">
        <v>61.0</v>
      </c>
      <c r="AE64" s="227">
        <f t="shared" si="3"/>
        <v>0</v>
      </c>
      <c r="AF64" s="223">
        <f>$C64*'Enrollment Projection'!$F$37</f>
        <v>0</v>
      </c>
      <c r="AG64" s="227">
        <v>126.0</v>
      </c>
      <c r="AH64" s="226" t="str">
        <f>IF('Enrollment Projection'!$F$37="","Must Complete 'Enrollment Projection' Tab",AF64*AG64)</f>
        <v>Must Complete 'Enrollment Projection' Tab</v>
      </c>
      <c r="AI64" s="285"/>
    </row>
    <row r="65" ht="25.5" customHeight="1">
      <c r="A65" s="280">
        <v>60.0</v>
      </c>
      <c r="B65" s="229" t="s">
        <v>298</v>
      </c>
      <c r="C65" s="230"/>
      <c r="D65" s="231">
        <v>4849.817552636035</v>
      </c>
      <c r="E65" s="232">
        <f t="shared" si="2"/>
        <v>0</v>
      </c>
      <c r="F65" s="233">
        <f>$C65*'Enrollment Projection'!$F$30</f>
        <v>0</v>
      </c>
      <c r="G65" s="231">
        <v>649.462218604721</v>
      </c>
      <c r="H65" s="234" t="str">
        <f>IF('Enrollment Projection'!$F$30="","Must Complete 'Enrollment Projection' Tab",F65*G65)</f>
        <v>Must Complete 'Enrollment Projection' Tab</v>
      </c>
      <c r="I65" s="233">
        <f>$C65*'Enrollment Projection'!$F$34</f>
        <v>0</v>
      </c>
      <c r="J65" s="231">
        <v>177.12605961946934</v>
      </c>
      <c r="K65" s="234" t="str">
        <f>IF('Enrollment Projection'!$F$34="","Must Complete 'Enrollment Projection' Tab",I65*J65)</f>
        <v>Must Complete 'Enrollment Projection' Tab</v>
      </c>
      <c r="L65" s="233">
        <f>$C65*'Enrollment Projection'!$F$31</f>
        <v>0</v>
      </c>
      <c r="M65" s="231">
        <v>4428.151490486734</v>
      </c>
      <c r="N65" s="234" t="str">
        <f>IF('Enrollment Projection'!$F$31="","Must Complete 'Enrollment Projection' Tab",L65*M65)</f>
        <v>Must Complete 'Enrollment Projection' Tab</v>
      </c>
      <c r="O65" s="233">
        <f>$C65*'Enrollment Projection'!$F$33</f>
        <v>0</v>
      </c>
      <c r="P65" s="231">
        <v>1771.260596194693</v>
      </c>
      <c r="Q65" s="234" t="str">
        <f>IF('Enrollment Projection'!$F$33="","Must Complete 'Enrollment Projection' Tab",O65*P65)</f>
        <v>Must Complete 'Enrollment Projection' Tab</v>
      </c>
      <c r="R65" s="234" t="str">
        <f>IF(OR('Enrollment Projection'!$F$30="",'Enrollment Projection'!$F$31="",'Enrollment Projection'!$F$33="",'Enrollment Projection'!$F$34=""),"Must Complete 'Enrollment Projection' Tab",IF('School Information'!$A$13="","Must Complete 'School Information' Tab",ROUND(E65+H65+K65+N65+Q65,0)))</f>
        <v>Must Complete 'Enrollment Projection' Tab</v>
      </c>
      <c r="S65" s="235">
        <v>4454.0</v>
      </c>
      <c r="T65" s="231">
        <v>5812.0</v>
      </c>
      <c r="U65" s="236" t="str">
        <f>IF(OR('School Information'!$A$10="",'School Information'!$B$10=""),"Must Complete 'School Information' Tab",IF('School Information'!$B$10="No",$T65*C65,IF(AND('School Information'!$B$10="Yes",'School Information'!$A$10=$B65),$S65*C65,$T65*C65)))</f>
        <v>Must Complete 'School Information' Tab</v>
      </c>
      <c r="V65" s="237">
        <v>216.0</v>
      </c>
      <c r="W65" s="237">
        <f>IF('Enrollment Projection'!$F$31&gt;0,$C65*V65,0)</f>
        <v>0</v>
      </c>
      <c r="X65" s="237">
        <v>6.0</v>
      </c>
      <c r="Y65" s="236" t="str">
        <f>IF('Enrollment Projection'!$F$32="","Must Complete 'Enrollment Projection' Tab",IF('Enrollment Projection'!$F$32="Yes",$C65*X65,0))</f>
        <v>Must Complete 'Enrollment Projection' Tab</v>
      </c>
      <c r="Z65" s="237">
        <v>8.0</v>
      </c>
      <c r="AA65" s="236" t="str">
        <f>IF('Enrollment Projection'!$F$34="","Must Complete 'Enrollment Projection' Tab",IF(AND('Enrollment Projection'!$F$34&gt;0,SUM('Enrollment Projection'!$B$17:$F$20)&gt;0),$C65*Z65,0))</f>
        <v>Must Complete 'Enrollment Projection' Tab</v>
      </c>
      <c r="AB65" s="237">
        <v>466.0</v>
      </c>
      <c r="AC65" s="236" t="str">
        <f>IF('Enrollment Projection'!$F$38="","Must Complete 'Enrollment Projection' Tab",IF('Enrollment Projection'!$F$38&gt;=0.4,$C65*AB65,0))</f>
        <v>Must Complete 'Enrollment Projection' Tab</v>
      </c>
      <c r="AD65" s="237">
        <v>61.0</v>
      </c>
      <c r="AE65" s="237">
        <f t="shared" si="3"/>
        <v>0</v>
      </c>
      <c r="AF65" s="233">
        <f>$C65*'Enrollment Projection'!$F$37</f>
        <v>0</v>
      </c>
      <c r="AG65" s="237">
        <v>126.0</v>
      </c>
      <c r="AH65" s="236" t="str">
        <f>IF('Enrollment Projection'!$F$37="","Must Complete 'Enrollment Projection' Tab",AF65*AG65)</f>
        <v>Must Complete 'Enrollment Projection' Tab</v>
      </c>
      <c r="AI65" s="285"/>
    </row>
    <row r="66" ht="25.5" customHeight="1">
      <c r="A66" s="278">
        <v>61.0</v>
      </c>
      <c r="B66" s="209" t="s">
        <v>299</v>
      </c>
      <c r="C66" s="210"/>
      <c r="D66" s="211">
        <v>3119.230208433015</v>
      </c>
      <c r="E66" s="212">
        <f t="shared" si="2"/>
        <v>0</v>
      </c>
      <c r="F66" s="213">
        <f>$C66*'Enrollment Projection'!$F$30</f>
        <v>0</v>
      </c>
      <c r="G66" s="211">
        <v>420.1656077122268</v>
      </c>
      <c r="H66" s="214" t="str">
        <f>IF('Enrollment Projection'!$F$30="","Must Complete 'Enrollment Projection' Tab",F66*G66)</f>
        <v>Must Complete 'Enrollment Projection' Tab</v>
      </c>
      <c r="I66" s="213">
        <f>$C66*'Enrollment Projection'!$F$34</f>
        <v>0</v>
      </c>
      <c r="J66" s="211">
        <v>114.59062028515278</v>
      </c>
      <c r="K66" s="214" t="str">
        <f>IF('Enrollment Projection'!$F$34="","Must Complete 'Enrollment Projection' Tab",I66*J66)</f>
        <v>Must Complete 'Enrollment Projection' Tab</v>
      </c>
      <c r="L66" s="213">
        <f>$C66*'Enrollment Projection'!$F$31</f>
        <v>0</v>
      </c>
      <c r="M66" s="211">
        <v>2864.76550712882</v>
      </c>
      <c r="N66" s="214" t="str">
        <f>IF('Enrollment Projection'!$F$31="","Must Complete 'Enrollment Projection' Tab",L66*M66)</f>
        <v>Must Complete 'Enrollment Projection' Tab</v>
      </c>
      <c r="O66" s="213">
        <f>$C66*'Enrollment Projection'!$F$33</f>
        <v>0</v>
      </c>
      <c r="P66" s="211">
        <v>1145.9062028515277</v>
      </c>
      <c r="Q66" s="214" t="str">
        <f>IF('Enrollment Projection'!$F$33="","Must Complete 'Enrollment Projection' Tab",O66*P66)</f>
        <v>Must Complete 'Enrollment Projection' Tab</v>
      </c>
      <c r="R66" s="214" t="str">
        <f>IF(OR('Enrollment Projection'!$F$30="",'Enrollment Projection'!$F$31="",'Enrollment Projection'!$F$33="",'Enrollment Projection'!$F$34=""),"Must Complete 'Enrollment Projection' Tab",IF('School Information'!$A$13="","Must Complete 'School Information' Tab",ROUND(E66+H66+K66+N66+Q66,0)))</f>
        <v>Must Complete 'Enrollment Projection' Tab</v>
      </c>
      <c r="S66" s="215">
        <v>10816.0</v>
      </c>
      <c r="T66" s="211">
        <v>12542.0</v>
      </c>
      <c r="U66" s="216" t="str">
        <f>IF(OR('School Information'!$A$10="",'School Information'!$B$10=""),"Must Complete 'School Information' Tab",IF('School Information'!$B$10="No",$T66*C66,IF(AND('School Information'!$B$10="Yes",'School Information'!$A$10=$B66),$S66*C66,$T66*C66)))</f>
        <v>Must Complete 'School Information' Tab</v>
      </c>
      <c r="V66" s="217">
        <v>205.0</v>
      </c>
      <c r="W66" s="217">
        <f>IF('Enrollment Projection'!$F$31&gt;0,$C66*V66,0)</f>
        <v>0</v>
      </c>
      <c r="X66" s="217">
        <v>4.0</v>
      </c>
      <c r="Y66" s="216" t="str">
        <f>IF('Enrollment Projection'!$F$32="","Must Complete 'Enrollment Projection' Tab",IF('Enrollment Projection'!$F$32="Yes",$C66*X66,0))</f>
        <v>Must Complete 'Enrollment Projection' Tab</v>
      </c>
      <c r="Z66" s="217">
        <v>7.0</v>
      </c>
      <c r="AA66" s="216" t="str">
        <f>IF('Enrollment Projection'!$F$34="","Must Complete 'Enrollment Projection' Tab",IF(AND('Enrollment Projection'!$F$34&gt;0,SUM('Enrollment Projection'!$B$17:$F$20)&gt;0),$C66*Z66,0))</f>
        <v>Must Complete 'Enrollment Projection' Tab</v>
      </c>
      <c r="AB66" s="217">
        <v>265.0</v>
      </c>
      <c r="AC66" s="216" t="str">
        <f>IF('Enrollment Projection'!$F$38="","Must Complete 'Enrollment Projection' Tab",IF('Enrollment Projection'!$F$38&gt;=0.4,$C66*AB66,0))</f>
        <v>Must Complete 'Enrollment Projection' Tab</v>
      </c>
      <c r="AD66" s="217">
        <v>55.0</v>
      </c>
      <c r="AE66" s="217">
        <f t="shared" si="3"/>
        <v>0</v>
      </c>
      <c r="AF66" s="213">
        <f>$C66*'Enrollment Projection'!$F$37</f>
        <v>0</v>
      </c>
      <c r="AG66" s="217">
        <v>126.0</v>
      </c>
      <c r="AH66" s="216" t="str">
        <f>IF('Enrollment Projection'!$F$37="","Must Complete 'Enrollment Projection' Tab",AF66*AG66)</f>
        <v>Must Complete 'Enrollment Projection' Tab</v>
      </c>
      <c r="AI66" s="285"/>
    </row>
    <row r="67" ht="25.5" customHeight="1">
      <c r="A67" s="279">
        <v>62.0</v>
      </c>
      <c r="B67" s="219" t="s">
        <v>300</v>
      </c>
      <c r="C67" s="220"/>
      <c r="D67" s="221">
        <v>5230.448714456057</v>
      </c>
      <c r="E67" s="222">
        <f t="shared" si="2"/>
        <v>0</v>
      </c>
      <c r="F67" s="223">
        <f>$C67*'Enrollment Projection'!$F$30</f>
        <v>0</v>
      </c>
      <c r="G67" s="221">
        <v>723.2923153886193</v>
      </c>
      <c r="H67" s="224" t="str">
        <f>IF('Enrollment Projection'!$F$30="","Must Complete 'Enrollment Projection' Tab",F67*G67)</f>
        <v>Must Complete 'Enrollment Projection' Tab</v>
      </c>
      <c r="I67" s="223">
        <f>$C67*'Enrollment Projection'!$F$34</f>
        <v>0</v>
      </c>
      <c r="J67" s="221">
        <v>197.2615405605325</v>
      </c>
      <c r="K67" s="224" t="str">
        <f>IF('Enrollment Projection'!$F$34="","Must Complete 'Enrollment Projection' Tab",I67*J67)</f>
        <v>Must Complete 'Enrollment Projection' Tab</v>
      </c>
      <c r="L67" s="223">
        <f>$C67*'Enrollment Projection'!$F$31</f>
        <v>0</v>
      </c>
      <c r="M67" s="221">
        <v>4931.538514013313</v>
      </c>
      <c r="N67" s="224" t="str">
        <f>IF('Enrollment Projection'!$F$31="","Must Complete 'Enrollment Projection' Tab",L67*M67)</f>
        <v>Must Complete 'Enrollment Projection' Tab</v>
      </c>
      <c r="O67" s="223">
        <f>$C67*'Enrollment Projection'!$F$33</f>
        <v>0</v>
      </c>
      <c r="P67" s="221">
        <v>1972.615405605325</v>
      </c>
      <c r="Q67" s="224" t="str">
        <f>IF('Enrollment Projection'!$F$33="","Must Complete 'Enrollment Projection' Tab",O67*P67)</f>
        <v>Must Complete 'Enrollment Projection' Tab</v>
      </c>
      <c r="R67" s="224" t="str">
        <f>IF(OR('Enrollment Projection'!$F$30="",'Enrollment Projection'!$F$31="",'Enrollment Projection'!$F$33="",'Enrollment Projection'!$F$34=""),"Must Complete 'Enrollment Projection' Tab",IF('School Information'!$A$13="","Must Complete 'School Information' Tab",ROUND(E67+H67+K67+N67+Q67,0)))</f>
        <v>Must Complete 'Enrollment Projection' Tab</v>
      </c>
      <c r="S67" s="225">
        <v>3311.0</v>
      </c>
      <c r="T67" s="221">
        <v>3311.0</v>
      </c>
      <c r="U67" s="226" t="str">
        <f>IF(OR('School Information'!$A$10="",'School Information'!$B$10=""),"Must Complete 'School Information' Tab",IF('School Information'!$B$10="No",$T67*C67,IF(AND('School Information'!$B$10="Yes",'School Information'!$A$10=$B67),$S67*C67,$T67*C67)))</f>
        <v>Must Complete 'School Information' Tab</v>
      </c>
      <c r="V67" s="227">
        <v>224.0</v>
      </c>
      <c r="W67" s="227">
        <f>IF('Enrollment Projection'!$F$31&gt;0,$C67*V67,0)</f>
        <v>0</v>
      </c>
      <c r="X67" s="227">
        <v>12.0</v>
      </c>
      <c r="Y67" s="226" t="str">
        <f>IF('Enrollment Projection'!$F$32="","Must Complete 'Enrollment Projection' Tab",IF('Enrollment Projection'!$F$32="Yes",$C67*X67,0))</f>
        <v>Must Complete 'Enrollment Projection' Tab</v>
      </c>
      <c r="Z67" s="227">
        <v>12.0</v>
      </c>
      <c r="AA67" s="226" t="str">
        <f>IF('Enrollment Projection'!$F$34="","Must Complete 'Enrollment Projection' Tab",IF(AND('Enrollment Projection'!$F$34&gt;0,SUM('Enrollment Projection'!$B$17:$F$20)&gt;0),$C67*Z67,0))</f>
        <v>Must Complete 'Enrollment Projection' Tab</v>
      </c>
      <c r="AB67" s="227">
        <v>414.0</v>
      </c>
      <c r="AC67" s="226" t="str">
        <f>IF('Enrollment Projection'!$F$38="","Must Complete 'Enrollment Projection' Tab",IF('Enrollment Projection'!$F$38&gt;=0.4,$C67*AB67,0))</f>
        <v>Must Complete 'Enrollment Projection' Tab</v>
      </c>
      <c r="AD67" s="227">
        <v>66.0</v>
      </c>
      <c r="AE67" s="227">
        <f t="shared" si="3"/>
        <v>0</v>
      </c>
      <c r="AF67" s="223">
        <f>$C67*'Enrollment Projection'!$F$37</f>
        <v>0</v>
      </c>
      <c r="AG67" s="227">
        <v>126.0</v>
      </c>
      <c r="AH67" s="226" t="str">
        <f>IF('Enrollment Projection'!$F$37="","Must Complete 'Enrollment Projection' Tab",AF67*AG67)</f>
        <v>Must Complete 'Enrollment Projection' Tab</v>
      </c>
      <c r="AI67" s="285"/>
    </row>
    <row r="68" ht="25.5" customHeight="1">
      <c r="A68" s="279">
        <v>63.0</v>
      </c>
      <c r="B68" s="219" t="s">
        <v>301</v>
      </c>
      <c r="C68" s="220"/>
      <c r="D68" s="221">
        <v>3061.5696617394196</v>
      </c>
      <c r="E68" s="222">
        <f t="shared" si="2"/>
        <v>0</v>
      </c>
      <c r="F68" s="223">
        <f>$C68*'Enrollment Projection'!$F$30</f>
        <v>0</v>
      </c>
      <c r="G68" s="221">
        <v>392.24651837459936</v>
      </c>
      <c r="H68" s="224" t="str">
        <f>IF('Enrollment Projection'!$F$30="","Must Complete 'Enrollment Projection' Tab",F68*G68)</f>
        <v>Must Complete 'Enrollment Projection' Tab</v>
      </c>
      <c r="I68" s="223">
        <f>$C68*'Enrollment Projection'!$F$34</f>
        <v>0</v>
      </c>
      <c r="J68" s="221">
        <v>106.97632319307253</v>
      </c>
      <c r="K68" s="224" t="str">
        <f>IF('Enrollment Projection'!$F$34="","Must Complete 'Enrollment Projection' Tab",I68*J68)</f>
        <v>Must Complete 'Enrollment Projection' Tab</v>
      </c>
      <c r="L68" s="223">
        <f>$C68*'Enrollment Projection'!$F$31</f>
        <v>0</v>
      </c>
      <c r="M68" s="221">
        <v>2674.4080798268133</v>
      </c>
      <c r="N68" s="224" t="str">
        <f>IF('Enrollment Projection'!$F$31="","Must Complete 'Enrollment Projection' Tab",L68*M68)</f>
        <v>Must Complete 'Enrollment Projection' Tab</v>
      </c>
      <c r="O68" s="223">
        <f>$C68*'Enrollment Projection'!$F$33</f>
        <v>0</v>
      </c>
      <c r="P68" s="221">
        <v>1069.7632319307254</v>
      </c>
      <c r="Q68" s="224" t="str">
        <f>IF('Enrollment Projection'!$F$33="","Must Complete 'Enrollment Projection' Tab",O68*P68)</f>
        <v>Must Complete 'Enrollment Projection' Tab</v>
      </c>
      <c r="R68" s="224" t="str">
        <f>IF(OR('Enrollment Projection'!$F$30="",'Enrollment Projection'!$F$31="",'Enrollment Projection'!$F$33="",'Enrollment Projection'!$F$34=""),"Must Complete 'Enrollment Projection' Tab",IF('School Information'!$A$13="","Must Complete 'School Information' Tab",ROUND(E68+H68+K68+N68+Q68,0)))</f>
        <v>Must Complete 'Enrollment Projection' Tab</v>
      </c>
      <c r="S68" s="225">
        <v>10801.0</v>
      </c>
      <c r="T68" s="221">
        <v>12474.0</v>
      </c>
      <c r="U68" s="226" t="str">
        <f>IF(OR('School Information'!$A$10="",'School Information'!$B$10=""),"Must Complete 'School Information' Tab",IF('School Information'!$B$10="No",$T68*C68,IF(AND('School Information'!$B$10="Yes",'School Information'!$A$10=$B68),$S68*C68,$T68*C68)))</f>
        <v>Must Complete 'School Information' Tab</v>
      </c>
      <c r="V68" s="227">
        <v>212.0</v>
      </c>
      <c r="W68" s="227">
        <f>IF('Enrollment Projection'!$F$31&gt;0,$C68*V68,0)</f>
        <v>0</v>
      </c>
      <c r="X68" s="227">
        <v>4.0</v>
      </c>
      <c r="Y68" s="226" t="str">
        <f>IF('Enrollment Projection'!$F$32="","Must Complete 'Enrollment Projection' Tab",IF('Enrollment Projection'!$F$32="Yes",$C68*X68,0))</f>
        <v>Must Complete 'Enrollment Projection' Tab</v>
      </c>
      <c r="Z68" s="227">
        <v>14.0</v>
      </c>
      <c r="AA68" s="226" t="str">
        <f>IF('Enrollment Projection'!$F$34="","Must Complete 'Enrollment Projection' Tab",IF(AND('Enrollment Projection'!$F$34&gt;0,SUM('Enrollment Projection'!$B$17:$F$20)&gt;0),$C68*Z68,0))</f>
        <v>Must Complete 'Enrollment Projection' Tab</v>
      </c>
      <c r="AB68" s="227">
        <v>178.0</v>
      </c>
      <c r="AC68" s="226" t="str">
        <f>IF('Enrollment Projection'!$F$38="","Must Complete 'Enrollment Projection' Tab",IF('Enrollment Projection'!$F$38&gt;=0.4,$C68*AB68,0))</f>
        <v>Must Complete 'Enrollment Projection' Tab</v>
      </c>
      <c r="AD68" s="227">
        <v>46.0</v>
      </c>
      <c r="AE68" s="227">
        <f t="shared" si="3"/>
        <v>0</v>
      </c>
      <c r="AF68" s="223">
        <f>$C68*'Enrollment Projection'!$F$37</f>
        <v>0</v>
      </c>
      <c r="AG68" s="227">
        <v>126.0</v>
      </c>
      <c r="AH68" s="226" t="str">
        <f>IF('Enrollment Projection'!$F$37="","Must Complete 'Enrollment Projection' Tab",AF68*AG68)</f>
        <v>Must Complete 'Enrollment Projection' Tab</v>
      </c>
      <c r="AI68" s="285"/>
    </row>
    <row r="69" ht="25.5" customHeight="1">
      <c r="A69" s="279">
        <v>64.0</v>
      </c>
      <c r="B69" s="219" t="s">
        <v>302</v>
      </c>
      <c r="C69" s="220"/>
      <c r="D69" s="221">
        <v>5332.105095552718</v>
      </c>
      <c r="E69" s="222">
        <f t="shared" si="2"/>
        <v>0</v>
      </c>
      <c r="F69" s="223">
        <f>$C69*'Enrollment Projection'!$F$30</f>
        <v>0</v>
      </c>
      <c r="G69" s="221">
        <v>697.1290906738635</v>
      </c>
      <c r="H69" s="224" t="str">
        <f>IF('Enrollment Projection'!$F$30="","Must Complete 'Enrollment Projection' Tab",F69*G69)</f>
        <v>Must Complete 'Enrollment Projection' Tab</v>
      </c>
      <c r="I69" s="223">
        <f>$C69*'Enrollment Projection'!$F$34</f>
        <v>0</v>
      </c>
      <c r="J69" s="221">
        <v>190.1261156383264</v>
      </c>
      <c r="K69" s="224" t="str">
        <f>IF('Enrollment Projection'!$F$34="","Must Complete 'Enrollment Projection' Tab",I69*J69)</f>
        <v>Must Complete 'Enrollment Projection' Tab</v>
      </c>
      <c r="L69" s="223">
        <f>$C69*'Enrollment Projection'!$F$31</f>
        <v>0</v>
      </c>
      <c r="M69" s="221">
        <v>4753.15289095816</v>
      </c>
      <c r="N69" s="224" t="str">
        <f>IF('Enrollment Projection'!$F$31="","Must Complete 'Enrollment Projection' Tab",L69*M69)</f>
        <v>Must Complete 'Enrollment Projection' Tab</v>
      </c>
      <c r="O69" s="223">
        <f>$C69*'Enrollment Projection'!$F$33</f>
        <v>0</v>
      </c>
      <c r="P69" s="221">
        <v>1901.261156383264</v>
      </c>
      <c r="Q69" s="224" t="str">
        <f>IF('Enrollment Projection'!$F$33="","Must Complete 'Enrollment Projection' Tab",O69*P69)</f>
        <v>Must Complete 'Enrollment Projection' Tab</v>
      </c>
      <c r="R69" s="224" t="str">
        <f>IF(OR('Enrollment Projection'!$F$30="",'Enrollment Projection'!$F$31="",'Enrollment Projection'!$F$33="",'Enrollment Projection'!$F$34=""),"Must Complete 'Enrollment Projection' Tab",IF('School Information'!$A$13="","Must Complete 'School Information' Tab",ROUND(E69+H69+K69+N69+Q69,0)))</f>
        <v>Must Complete 'Enrollment Projection' Tab</v>
      </c>
      <c r="S69" s="225">
        <v>3453.0</v>
      </c>
      <c r="T69" s="221">
        <v>3665.0</v>
      </c>
      <c r="U69" s="226" t="str">
        <f>IF(OR('School Information'!$A$10="",'School Information'!$B$10=""),"Must Complete 'School Information' Tab",IF('School Information'!$B$10="No",$T69*C69,IF(AND('School Information'!$B$10="Yes",'School Information'!$A$10=$B69),$S69*C69,$T69*C69)))</f>
        <v>Must Complete 'School Information' Tab</v>
      </c>
      <c r="V69" s="227">
        <v>240.0</v>
      </c>
      <c r="W69" s="227">
        <f>IF('Enrollment Projection'!$F$31&gt;0,$C69*V69,0)</f>
        <v>0</v>
      </c>
      <c r="X69" s="227">
        <v>18.0</v>
      </c>
      <c r="Y69" s="226" t="str">
        <f>IF('Enrollment Projection'!$F$32="","Must Complete 'Enrollment Projection' Tab",IF('Enrollment Projection'!$F$32="Yes",$C69*X69,0))</f>
        <v>Must Complete 'Enrollment Projection' Tab</v>
      </c>
      <c r="Z69" s="227">
        <v>60.0</v>
      </c>
      <c r="AA69" s="226" t="str">
        <f>IF('Enrollment Projection'!$F$34="","Must Complete 'Enrollment Projection' Tab",IF(AND('Enrollment Projection'!$F$34&gt;0,SUM('Enrollment Projection'!$B$17:$F$20)&gt;0),$C69*Z69,0))</f>
        <v>Must Complete 'Enrollment Projection' Tab</v>
      </c>
      <c r="AB69" s="227">
        <v>403.0</v>
      </c>
      <c r="AC69" s="226" t="str">
        <f>IF('Enrollment Projection'!$F$38="","Must Complete 'Enrollment Projection' Tab",IF('Enrollment Projection'!$F$38&gt;=0.4,$C69*AB69,0))</f>
        <v>Must Complete 'Enrollment Projection' Tab</v>
      </c>
      <c r="AD69" s="227">
        <v>66.0</v>
      </c>
      <c r="AE69" s="227">
        <f t="shared" si="3"/>
        <v>0</v>
      </c>
      <c r="AF69" s="223">
        <f>$C69*'Enrollment Projection'!$F$37</f>
        <v>0</v>
      </c>
      <c r="AG69" s="227">
        <v>126.0</v>
      </c>
      <c r="AH69" s="226" t="str">
        <f>IF('Enrollment Projection'!$F$37="","Must Complete 'Enrollment Projection' Tab",AF69*AG69)</f>
        <v>Must Complete 'Enrollment Projection' Tab</v>
      </c>
      <c r="AI69" s="285"/>
    </row>
    <row r="70" ht="25.5" customHeight="1">
      <c r="A70" s="280">
        <v>65.0</v>
      </c>
      <c r="B70" s="229" t="s">
        <v>303</v>
      </c>
      <c r="C70" s="230"/>
      <c r="D70" s="231">
        <v>4590.785219916759</v>
      </c>
      <c r="E70" s="232">
        <f t="shared" si="2"/>
        <v>0</v>
      </c>
      <c r="F70" s="233">
        <f>$C70*'Enrollment Projection'!$F$30</f>
        <v>0</v>
      </c>
      <c r="G70" s="231">
        <v>592.2375058186994</v>
      </c>
      <c r="H70" s="234" t="str">
        <f>IF('Enrollment Projection'!$F$30="","Must Complete 'Enrollment Projection' Tab",F70*G70)</f>
        <v>Must Complete 'Enrollment Projection' Tab</v>
      </c>
      <c r="I70" s="233">
        <f>$C70*'Enrollment Projection'!$F$34</f>
        <v>0</v>
      </c>
      <c r="J70" s="231">
        <v>161.5193197687362</v>
      </c>
      <c r="K70" s="234" t="str">
        <f>IF('Enrollment Projection'!$F$34="","Must Complete 'Enrollment Projection' Tab",I70*J70)</f>
        <v>Must Complete 'Enrollment Projection' Tab</v>
      </c>
      <c r="L70" s="233">
        <f>$C70*'Enrollment Projection'!$F$31</f>
        <v>0</v>
      </c>
      <c r="M70" s="231">
        <v>4037.9829942184056</v>
      </c>
      <c r="N70" s="234" t="str">
        <f>IF('Enrollment Projection'!$F$31="","Must Complete 'Enrollment Projection' Tab",L70*M70)</f>
        <v>Must Complete 'Enrollment Projection' Tab</v>
      </c>
      <c r="O70" s="233">
        <f>$C70*'Enrollment Projection'!$F$33</f>
        <v>0</v>
      </c>
      <c r="P70" s="231">
        <v>1615.193197687362</v>
      </c>
      <c r="Q70" s="234" t="str">
        <f>IF('Enrollment Projection'!$F$33="","Must Complete 'Enrollment Projection' Tab",O70*P70)</f>
        <v>Must Complete 'Enrollment Projection' Tab</v>
      </c>
      <c r="R70" s="234" t="str">
        <f>IF(OR('Enrollment Projection'!$F$30="",'Enrollment Projection'!$F$31="",'Enrollment Projection'!$F$33="",'Enrollment Projection'!$F$34=""),"Must Complete 'Enrollment Projection' Tab",IF('School Information'!$A$13="","Must Complete 'School Information' Tab",ROUND(E70+H70+K70+N70+Q70,0)))</f>
        <v>Must Complete 'Enrollment Projection' Tab</v>
      </c>
      <c r="S70" s="235">
        <v>5053.0</v>
      </c>
      <c r="T70" s="231">
        <v>5397.0</v>
      </c>
      <c r="U70" s="236" t="str">
        <f>IF(OR('School Information'!$A$10="",'School Information'!$B$10=""),"Must Complete 'School Information' Tab",IF('School Information'!$B$10="No",$T70*C70,IF(AND('School Information'!$B$10="Yes",'School Information'!$A$10=$B70),$S70*C70,$T70*C70)))</f>
        <v>Must Complete 'School Information' Tab</v>
      </c>
      <c r="V70" s="237">
        <v>242.0</v>
      </c>
      <c r="W70" s="237">
        <f>IF('Enrollment Projection'!$F$31&gt;0,$C70*V70,0)</f>
        <v>0</v>
      </c>
      <c r="X70" s="237">
        <v>9.0</v>
      </c>
      <c r="Y70" s="236" t="str">
        <f>IF('Enrollment Projection'!$F$32="","Must Complete 'Enrollment Projection' Tab",IF('Enrollment Projection'!$F$32="Yes",$C70*X70,0))</f>
        <v>Must Complete 'Enrollment Projection' Tab</v>
      </c>
      <c r="Z70" s="237">
        <v>4.0</v>
      </c>
      <c r="AA70" s="236" t="str">
        <f>IF('Enrollment Projection'!$F$34="","Must Complete 'Enrollment Projection' Tab",IF(AND('Enrollment Projection'!$F$34&gt;0,SUM('Enrollment Projection'!$B$17:$F$20)&gt;0),$C70*Z70,0))</f>
        <v>Must Complete 'Enrollment Projection' Tab</v>
      </c>
      <c r="AB70" s="237">
        <v>782.0</v>
      </c>
      <c r="AC70" s="236" t="str">
        <f>IF('Enrollment Projection'!$F$38="","Must Complete 'Enrollment Projection' Tab",IF('Enrollment Projection'!$F$38&gt;=0.4,$C70*AB70,0))</f>
        <v>Must Complete 'Enrollment Projection' Tab</v>
      </c>
      <c r="AD70" s="237">
        <v>65.0</v>
      </c>
      <c r="AE70" s="237">
        <f t="shared" si="3"/>
        <v>0</v>
      </c>
      <c r="AF70" s="233">
        <f>$C70*'Enrollment Projection'!$F$37</f>
        <v>0</v>
      </c>
      <c r="AG70" s="237">
        <v>126.0</v>
      </c>
      <c r="AH70" s="236" t="str">
        <f>IF('Enrollment Projection'!$F$37="","Must Complete 'Enrollment Projection' Tab",AF70*AG70)</f>
        <v>Must Complete 'Enrollment Projection' Tab</v>
      </c>
      <c r="AI70" s="285"/>
    </row>
    <row r="71" ht="25.5" customHeight="1">
      <c r="A71" s="278">
        <v>66.0</v>
      </c>
      <c r="B71" s="209" t="s">
        <v>304</v>
      </c>
      <c r="C71" s="210"/>
      <c r="D71" s="211">
        <v>4904.538751051887</v>
      </c>
      <c r="E71" s="212">
        <f t="shared" si="2"/>
        <v>0</v>
      </c>
      <c r="F71" s="213">
        <f>$C71*'Enrollment Projection'!$F$30</f>
        <v>0</v>
      </c>
      <c r="G71" s="211">
        <v>624.5364242520898</v>
      </c>
      <c r="H71" s="214" t="str">
        <f>IF('Enrollment Projection'!$F$30="","Must Complete 'Enrollment Projection' Tab",F71*G71)</f>
        <v>Must Complete 'Enrollment Projection' Tab</v>
      </c>
      <c r="I71" s="213">
        <f>$C71*'Enrollment Projection'!$F$34</f>
        <v>0</v>
      </c>
      <c r="J71" s="211">
        <v>170.3281157051154</v>
      </c>
      <c r="K71" s="214" t="str">
        <f>IF('Enrollment Projection'!$F$34="","Must Complete 'Enrollment Projection' Tab",I71*J71)</f>
        <v>Must Complete 'Enrollment Projection' Tab</v>
      </c>
      <c r="L71" s="213">
        <f>$C71*'Enrollment Projection'!$F$31</f>
        <v>0</v>
      </c>
      <c r="M71" s="211">
        <v>4258.202892627885</v>
      </c>
      <c r="N71" s="214" t="str">
        <f>IF('Enrollment Projection'!$F$31="","Must Complete 'Enrollment Projection' Tab",L71*M71)</f>
        <v>Must Complete 'Enrollment Projection' Tab</v>
      </c>
      <c r="O71" s="213">
        <f>$C71*'Enrollment Projection'!$F$33</f>
        <v>0</v>
      </c>
      <c r="P71" s="211">
        <v>1703.2811570511542</v>
      </c>
      <c r="Q71" s="214" t="str">
        <f>IF('Enrollment Projection'!$F$33="","Must Complete 'Enrollment Projection' Tab",O71*P71)</f>
        <v>Must Complete 'Enrollment Projection' Tab</v>
      </c>
      <c r="R71" s="214" t="str">
        <f>IF(OR('Enrollment Projection'!$F$30="",'Enrollment Projection'!$F$31="",'Enrollment Projection'!$F$33="",'Enrollment Projection'!$F$34=""),"Must Complete 'Enrollment Projection' Tab",IF('School Information'!$A$13="","Must Complete 'School Information' Tab",ROUND(E71+H71+K71+N71+Q71,0)))</f>
        <v>Must Complete 'Enrollment Projection' Tab</v>
      </c>
      <c r="S71" s="215">
        <v>5609.0</v>
      </c>
      <c r="T71" s="211">
        <v>5609.0</v>
      </c>
      <c r="U71" s="216" t="str">
        <f>IF(OR('School Information'!$A$10="",'School Information'!$B$10=""),"Must Complete 'School Information' Tab",IF('School Information'!$B$10="No",$T71*C71,IF(AND('School Information'!$B$10="Yes",'School Information'!$A$10=$B71),$S71*C71,$T71*C71)))</f>
        <v>Must Complete 'School Information' Tab</v>
      </c>
      <c r="V71" s="217">
        <v>270.0</v>
      </c>
      <c r="W71" s="217">
        <f>IF('Enrollment Projection'!$F$31&gt;0,$C71*V71,0)</f>
        <v>0</v>
      </c>
      <c r="X71" s="217">
        <v>12.0</v>
      </c>
      <c r="Y71" s="216" t="str">
        <f>IF('Enrollment Projection'!$F$32="","Must Complete 'Enrollment Projection' Tab",IF('Enrollment Projection'!$F$32="Yes",$C71*X71,0))</f>
        <v>Must Complete 'Enrollment Projection' Tab</v>
      </c>
      <c r="Z71" s="217">
        <v>27.0</v>
      </c>
      <c r="AA71" s="216" t="str">
        <f>IF('Enrollment Projection'!$F$34="","Must Complete 'Enrollment Projection' Tab",IF(AND('Enrollment Projection'!$F$34&gt;0,SUM('Enrollment Projection'!$B$17:$F$20)&gt;0),$C71*Z71,0))</f>
        <v>Must Complete 'Enrollment Projection' Tab</v>
      </c>
      <c r="AB71" s="217">
        <v>816.0</v>
      </c>
      <c r="AC71" s="216" t="str">
        <f>IF('Enrollment Projection'!$F$38="","Must Complete 'Enrollment Projection' Tab",IF('Enrollment Projection'!$F$38&gt;=0.4,$C71*AB71,0))</f>
        <v>Must Complete 'Enrollment Projection' Tab</v>
      </c>
      <c r="AD71" s="217">
        <v>71.0</v>
      </c>
      <c r="AE71" s="217">
        <f t="shared" si="3"/>
        <v>0</v>
      </c>
      <c r="AF71" s="213">
        <f>$C71*'Enrollment Projection'!$F$37</f>
        <v>0</v>
      </c>
      <c r="AG71" s="217">
        <v>126.0</v>
      </c>
      <c r="AH71" s="216" t="str">
        <f>IF('Enrollment Projection'!$F$37="","Must Complete 'Enrollment Projection' Tab",AF71*AG71)</f>
        <v>Must Complete 'Enrollment Projection' Tab</v>
      </c>
      <c r="AI71" s="285"/>
    </row>
    <row r="72" ht="25.5" customHeight="1">
      <c r="A72" s="279">
        <v>67.0</v>
      </c>
      <c r="B72" s="219" t="s">
        <v>305</v>
      </c>
      <c r="C72" s="220"/>
      <c r="D72" s="221">
        <v>5041.960111117395</v>
      </c>
      <c r="E72" s="222">
        <f t="shared" si="2"/>
        <v>0</v>
      </c>
      <c r="F72" s="223">
        <f>$C72*'Enrollment Projection'!$F$30</f>
        <v>0</v>
      </c>
      <c r="G72" s="221">
        <v>669.168179291724</v>
      </c>
      <c r="H72" s="224" t="str">
        <f>IF('Enrollment Projection'!$F$30="","Must Complete 'Enrollment Projection' Tab",F72*G72)</f>
        <v>Must Complete 'Enrollment Projection' Tab</v>
      </c>
      <c r="I72" s="223">
        <f>$C72*'Enrollment Projection'!$F$34</f>
        <v>0</v>
      </c>
      <c r="J72" s="221">
        <v>182.50041253410652</v>
      </c>
      <c r="K72" s="224" t="str">
        <f>IF('Enrollment Projection'!$F$34="","Must Complete 'Enrollment Projection' Tab",I72*J72)</f>
        <v>Must Complete 'Enrollment Projection' Tab</v>
      </c>
      <c r="L72" s="223">
        <f>$C72*'Enrollment Projection'!$F$31</f>
        <v>0</v>
      </c>
      <c r="M72" s="221">
        <v>4562.510313352664</v>
      </c>
      <c r="N72" s="224" t="str">
        <f>IF('Enrollment Projection'!$F$31="","Must Complete 'Enrollment Projection' Tab",L72*M72)</f>
        <v>Must Complete 'Enrollment Projection' Tab</v>
      </c>
      <c r="O72" s="223">
        <f>$C72*'Enrollment Projection'!$F$33</f>
        <v>0</v>
      </c>
      <c r="P72" s="221">
        <v>1825.004125341065</v>
      </c>
      <c r="Q72" s="224" t="str">
        <f>IF('Enrollment Projection'!$F$33="","Must Complete 'Enrollment Projection' Tab",O72*P72)</f>
        <v>Must Complete 'Enrollment Projection' Tab</v>
      </c>
      <c r="R72" s="224" t="str">
        <f>IF(OR('Enrollment Projection'!$F$30="",'Enrollment Projection'!$F$31="",'Enrollment Projection'!$F$33="",'Enrollment Projection'!$F$34=""),"Must Complete 'Enrollment Projection' Tab",IF('School Information'!$A$13="","Must Complete 'School Information' Tab",ROUND(E72+H72+K72+N72+Q72,0)))</f>
        <v>Must Complete 'Enrollment Projection' Tab</v>
      </c>
      <c r="S72" s="225">
        <v>4355.0</v>
      </c>
      <c r="T72" s="221">
        <v>4355.0</v>
      </c>
      <c r="U72" s="226" t="str">
        <f>IF(OR('School Information'!$A$10="",'School Information'!$B$10=""),"Must Complete 'School Information' Tab",IF('School Information'!$B$10="No",$T72*C72,IF(AND('School Information'!$B$10="Yes",'School Information'!$A$10=$B72),$S72*C72,$T72*C72)))</f>
        <v>Must Complete 'School Information' Tab</v>
      </c>
      <c r="V72" s="227">
        <v>175.0</v>
      </c>
      <c r="W72" s="227">
        <f>IF('Enrollment Projection'!$F$31&gt;0,$C72*V72,0)</f>
        <v>0</v>
      </c>
      <c r="X72" s="227">
        <v>2.0</v>
      </c>
      <c r="Y72" s="226" t="str">
        <f>IF('Enrollment Projection'!$F$32="","Must Complete 'Enrollment Projection' Tab",IF('Enrollment Projection'!$F$32="Yes",$C72*X72,0))</f>
        <v>Must Complete 'Enrollment Projection' Tab</v>
      </c>
      <c r="Z72" s="227">
        <v>4.0</v>
      </c>
      <c r="AA72" s="226" t="str">
        <f>IF('Enrollment Projection'!$F$34="","Must Complete 'Enrollment Projection' Tab",IF(AND('Enrollment Projection'!$F$34&gt;0,SUM('Enrollment Projection'!$B$17:$F$20)&gt;0),$C72*Z72,0))</f>
        <v>Must Complete 'Enrollment Projection' Tab</v>
      </c>
      <c r="AB72" s="227">
        <v>166.0</v>
      </c>
      <c r="AC72" s="226" t="str">
        <f>IF('Enrollment Projection'!$F$38="","Must Complete 'Enrollment Projection' Tab",IF('Enrollment Projection'!$F$38&gt;=0.4,$C72*AB72,0))</f>
        <v>Must Complete 'Enrollment Projection' Tab</v>
      </c>
      <c r="AD72" s="227">
        <v>49.0</v>
      </c>
      <c r="AE72" s="227">
        <f t="shared" si="3"/>
        <v>0</v>
      </c>
      <c r="AF72" s="223">
        <f>$C72*'Enrollment Projection'!$F$37</f>
        <v>0</v>
      </c>
      <c r="AG72" s="227">
        <v>126.0</v>
      </c>
      <c r="AH72" s="226" t="str">
        <f>IF('Enrollment Projection'!$F$37="","Must Complete 'Enrollment Projection' Tab",AF72*AG72)</f>
        <v>Must Complete 'Enrollment Projection' Tab</v>
      </c>
      <c r="AI72" s="285"/>
    </row>
    <row r="73" ht="25.5" customHeight="1">
      <c r="A73" s="279">
        <v>68.0</v>
      </c>
      <c r="B73" s="219" t="s">
        <v>306</v>
      </c>
      <c r="C73" s="220"/>
      <c r="D73" s="221">
        <v>5354.621103680676</v>
      </c>
      <c r="E73" s="222">
        <f t="shared" si="2"/>
        <v>0</v>
      </c>
      <c r="F73" s="223">
        <f>$C73*'Enrollment Projection'!$F$30</f>
        <v>0</v>
      </c>
      <c r="G73" s="221">
        <v>680.9537584011466</v>
      </c>
      <c r="H73" s="224" t="str">
        <f>IF('Enrollment Projection'!$F$30="","Must Complete 'Enrollment Projection' Tab",F73*G73)</f>
        <v>Must Complete 'Enrollment Projection' Tab</v>
      </c>
      <c r="I73" s="223">
        <f>$C73*'Enrollment Projection'!$F$34</f>
        <v>0</v>
      </c>
      <c r="J73" s="221">
        <v>185.71466138213088</v>
      </c>
      <c r="K73" s="224" t="str">
        <f>IF('Enrollment Projection'!$F$34="","Must Complete 'Enrollment Projection' Tab",I73*J73)</f>
        <v>Must Complete 'Enrollment Projection' Tab</v>
      </c>
      <c r="L73" s="223">
        <f>$C73*'Enrollment Projection'!$F$31</f>
        <v>0</v>
      </c>
      <c r="M73" s="221">
        <v>4642.866534553272</v>
      </c>
      <c r="N73" s="224" t="str">
        <f>IF('Enrollment Projection'!$F$31="","Must Complete 'Enrollment Projection' Tab",L73*M73)</f>
        <v>Must Complete 'Enrollment Projection' Tab</v>
      </c>
      <c r="O73" s="223">
        <f>$C73*'Enrollment Projection'!$F$33</f>
        <v>0</v>
      </c>
      <c r="P73" s="221">
        <v>1857.1466138213086</v>
      </c>
      <c r="Q73" s="224" t="str">
        <f>IF('Enrollment Projection'!$F$33="","Must Complete 'Enrollment Projection' Tab",O73*P73)</f>
        <v>Must Complete 'Enrollment Projection' Tab</v>
      </c>
      <c r="R73" s="224" t="str">
        <f>IF(OR('Enrollment Projection'!$F$30="",'Enrollment Projection'!$F$31="",'Enrollment Projection'!$F$33="",'Enrollment Projection'!$F$34=""),"Must Complete 'Enrollment Projection' Tab",IF('School Information'!$A$13="","Must Complete 'School Information' Tab",ROUND(E73+H73+K73+N73+Q73,0)))</f>
        <v>Must Complete 'Enrollment Projection' Tab</v>
      </c>
      <c r="S73" s="225">
        <v>4275.0</v>
      </c>
      <c r="T73" s="221">
        <v>4275.0</v>
      </c>
      <c r="U73" s="226" t="str">
        <f>IF(OR('School Information'!$A$10="",'School Information'!$B$10=""),"Must Complete 'School Information' Tab",IF('School Information'!$B$10="No",$T73*C73,IF(AND('School Information'!$B$10="Yes",'School Information'!$A$10=$B73),$S73*C73,$T73*C73)))</f>
        <v>Must Complete 'School Information' Tab</v>
      </c>
      <c r="V73" s="227">
        <v>254.0</v>
      </c>
      <c r="W73" s="227">
        <f>IF('Enrollment Projection'!$F$31&gt;0,$C73*V73,0)</f>
        <v>0</v>
      </c>
      <c r="X73" s="227">
        <v>6.0</v>
      </c>
      <c r="Y73" s="226" t="str">
        <f>IF('Enrollment Projection'!$F$32="","Must Complete 'Enrollment Projection' Tab",IF('Enrollment Projection'!$F$32="Yes",$C73*X73,0))</f>
        <v>Must Complete 'Enrollment Projection' Tab</v>
      </c>
      <c r="Z73" s="227">
        <v>41.0</v>
      </c>
      <c r="AA73" s="226" t="str">
        <f>IF('Enrollment Projection'!$F$34="","Must Complete 'Enrollment Projection' Tab",IF(AND('Enrollment Projection'!$F$34&gt;0,SUM('Enrollment Projection'!$B$17:$F$20)&gt;0),$C73*Z73,0))</f>
        <v>Must Complete 'Enrollment Projection' Tab</v>
      </c>
      <c r="AB73" s="227">
        <v>937.0</v>
      </c>
      <c r="AC73" s="226" t="str">
        <f>IF('Enrollment Projection'!$F$38="","Must Complete 'Enrollment Projection' Tab",IF('Enrollment Projection'!$F$38&gt;=0.4,$C73*AB73,0))</f>
        <v>Must Complete 'Enrollment Projection' Tab</v>
      </c>
      <c r="AD73" s="227">
        <v>79.0</v>
      </c>
      <c r="AE73" s="227">
        <f t="shared" si="3"/>
        <v>0</v>
      </c>
      <c r="AF73" s="223">
        <f>$C73*'Enrollment Projection'!$F$37</f>
        <v>0</v>
      </c>
      <c r="AG73" s="227">
        <v>126.0</v>
      </c>
      <c r="AH73" s="226" t="str">
        <f>IF('Enrollment Projection'!$F$37="","Must Complete 'Enrollment Projection' Tab",AF73*AG73)</f>
        <v>Must Complete 'Enrollment Projection' Tab</v>
      </c>
      <c r="AI73" s="285"/>
    </row>
    <row r="74" ht="25.5" customHeight="1">
      <c r="A74" s="279">
        <v>69.0</v>
      </c>
      <c r="B74" s="219" t="s">
        <v>307</v>
      </c>
      <c r="C74" s="220"/>
      <c r="D74" s="238">
        <v>5460.4643958485085</v>
      </c>
      <c r="E74" s="222">
        <f t="shared" si="2"/>
        <v>0</v>
      </c>
      <c r="F74" s="223">
        <f>$C74*'Enrollment Projection'!$F$30</f>
        <v>0</v>
      </c>
      <c r="G74" s="238">
        <v>717.005936882422</v>
      </c>
      <c r="H74" s="224" t="str">
        <f>IF('Enrollment Projection'!$F$30="","Must Complete 'Enrollment Projection' Tab",F74*G74)</f>
        <v>Must Complete 'Enrollment Projection' Tab</v>
      </c>
      <c r="I74" s="223">
        <f>$C74*'Enrollment Projection'!$F$34</f>
        <v>0</v>
      </c>
      <c r="J74" s="238">
        <v>195.54707369520594</v>
      </c>
      <c r="K74" s="224" t="str">
        <f>IF('Enrollment Projection'!$F$34="","Must Complete 'Enrollment Projection' Tab",I74*J74)</f>
        <v>Must Complete 'Enrollment Projection' Tab</v>
      </c>
      <c r="L74" s="223">
        <f>$C74*'Enrollment Projection'!$F$31</f>
        <v>0</v>
      </c>
      <c r="M74" s="238">
        <v>4888.6768423801495</v>
      </c>
      <c r="N74" s="224" t="str">
        <f>IF('Enrollment Projection'!$F$31="","Must Complete 'Enrollment Projection' Tab",L74*M74)</f>
        <v>Must Complete 'Enrollment Projection' Tab</v>
      </c>
      <c r="O74" s="223">
        <f>$C74*'Enrollment Projection'!$F$33</f>
        <v>0</v>
      </c>
      <c r="P74" s="238">
        <v>1955.4707369520597</v>
      </c>
      <c r="Q74" s="224" t="str">
        <f>IF('Enrollment Projection'!$F$33="","Must Complete 'Enrollment Projection' Tab",O74*P74)</f>
        <v>Must Complete 'Enrollment Projection' Tab</v>
      </c>
      <c r="R74" s="224" t="str">
        <f>IF(OR('Enrollment Projection'!$F$30="",'Enrollment Projection'!$F$31="",'Enrollment Projection'!$F$33="",'Enrollment Projection'!$F$34=""),"Must Complete 'Enrollment Projection' Tab",IF('School Information'!$A$13="","Must Complete 'School Information' Tab",ROUND(E74+H74+K74+N74+Q74,0)))</f>
        <v>Must Complete 'Enrollment Projection' Tab</v>
      </c>
      <c r="S74" s="239">
        <v>3546.0</v>
      </c>
      <c r="T74" s="238">
        <v>4961.0</v>
      </c>
      <c r="U74" s="226" t="str">
        <f>IF(OR('School Information'!$A$10="",'School Information'!$B$10=""),"Must Complete 'School Information' Tab",IF('School Information'!$B$10="No",$T74*C74,IF(AND('School Information'!$B$10="Yes",'School Information'!$A$10=$B74),$S74*C74,$T74*C74)))</f>
        <v>Must Complete 'School Information' Tab</v>
      </c>
      <c r="V74" s="227">
        <v>177.0</v>
      </c>
      <c r="W74" s="227">
        <f>IF('Enrollment Projection'!$F$31&gt;0,$C74*V74,0)</f>
        <v>0</v>
      </c>
      <c r="X74" s="227">
        <v>2.0</v>
      </c>
      <c r="Y74" s="226" t="str">
        <f>IF('Enrollment Projection'!$F$32="","Must Complete 'Enrollment Projection' Tab",IF('Enrollment Projection'!$F$32="Yes",$C74*X74,0))</f>
        <v>Must Complete 'Enrollment Projection' Tab</v>
      </c>
      <c r="Z74" s="227">
        <v>2.0</v>
      </c>
      <c r="AA74" s="226" t="str">
        <f>IF('Enrollment Projection'!$F$34="","Must Complete 'Enrollment Projection' Tab",IF(AND('Enrollment Projection'!$F$34&gt;0,SUM('Enrollment Projection'!$B$17:$F$20)&gt;0),$C74*Z74,0))</f>
        <v>Must Complete 'Enrollment Projection' Tab</v>
      </c>
      <c r="AB74" s="227">
        <v>115.0</v>
      </c>
      <c r="AC74" s="226" t="str">
        <f>IF('Enrollment Projection'!$F$38="","Must Complete 'Enrollment Projection' Tab",IF('Enrollment Projection'!$F$38&gt;=0.4,$C74*AB74,0))</f>
        <v>Must Complete 'Enrollment Projection' Tab</v>
      </c>
      <c r="AD74" s="227">
        <v>39.0</v>
      </c>
      <c r="AE74" s="227">
        <f t="shared" si="3"/>
        <v>0</v>
      </c>
      <c r="AF74" s="223">
        <f>$C74*'Enrollment Projection'!$F$37</f>
        <v>0</v>
      </c>
      <c r="AG74" s="227">
        <v>126.0</v>
      </c>
      <c r="AH74" s="226" t="str">
        <f>IF('Enrollment Projection'!$F$37="","Must Complete 'Enrollment Projection' Tab",AF74*AG74)</f>
        <v>Must Complete 'Enrollment Projection' Tab</v>
      </c>
      <c r="AI74" s="285"/>
    </row>
    <row r="75" ht="51.75" customHeight="1">
      <c r="A75" s="240" t="s">
        <v>308</v>
      </c>
      <c r="B75" s="241"/>
      <c r="C75" s="289">
        <f>IF(SUM(C6:C74)='Enrollment Projection'!$F$24,SUM(C6:C74),CONCATENATE(SUM(C6:C74)," Does Not Agree to 'Enrollment Projection' Tab"))</f>
        <v>0</v>
      </c>
      <c r="D75" s="243"/>
      <c r="E75" s="246">
        <f t="shared" ref="E75:F75" si="4">SUM(E6:E74)</f>
        <v>0</v>
      </c>
      <c r="F75" s="245">
        <f t="shared" si="4"/>
        <v>0</v>
      </c>
      <c r="G75" s="243"/>
      <c r="H75" s="246" t="str">
        <f>IF('Enrollment Projection'!$F$30="","Must Complete 'Enrollment Projection' Tab",SUM(H6:H74))</f>
        <v>Must Complete 'Enrollment Projection' Tab</v>
      </c>
      <c r="I75" s="247">
        <f>SUM(I6:I74)</f>
        <v>0</v>
      </c>
      <c r="J75" s="243"/>
      <c r="K75" s="246" t="str">
        <f>IF('Enrollment Projection'!$F$34="","Must Complete 'Enrollment Projection' Tab",SUM(K6:K74))</f>
        <v>Must Complete 'Enrollment Projection' Tab</v>
      </c>
      <c r="L75" s="245">
        <f>SUM(L6:L74)</f>
        <v>0</v>
      </c>
      <c r="M75" s="243"/>
      <c r="N75" s="246" t="str">
        <f>IF('Enrollment Projection'!$F$31="","Must Complete 'Enrollment Projection' Tab",SUM(N6:N74))</f>
        <v>Must Complete 'Enrollment Projection' Tab</v>
      </c>
      <c r="O75" s="245">
        <f>SUM(O6:O74)</f>
        <v>0</v>
      </c>
      <c r="P75" s="243"/>
      <c r="Q75" s="246" t="str">
        <f>IF('Enrollment Projection'!$F$33="","Must Complete 'Enrollment Projection' Tab",SUM(Q6:Q74))</f>
        <v>Must Complete 'Enrollment Projection' Tab</v>
      </c>
      <c r="R75" s="246" t="str">
        <f>IF(OR('Enrollment Projection'!$F$30="",'Enrollment Projection'!$F$31="",'Enrollment Projection'!$F$33="",'Enrollment Projection'!$F$34=""),"Must Complete 'Enrollment Projection' Tab",IF('School Information'!$A$13="","Must Complete 'School Information' Tab",IF($C$75='Enrollment Projection'!$F$24,SUM(R6:R74),"Enrollment must agree to 'Enrollment Projection' Tab")))</f>
        <v>Must Complete 'Enrollment Projection' Tab</v>
      </c>
      <c r="S75" s="243"/>
      <c r="T75" s="243"/>
      <c r="U75" s="246" t="str">
        <f>IF(OR('School Information'!$A$10="",'School Information'!$B$10=""),"Must Complete 'School Information' Tab",IF($C$75='Enrollment Projection'!$F$24,SUM(U6:U74),"Enrollment must agree to 'Enrollment Projection' Tab"))</f>
        <v>Must Complete 'School Information' Tab</v>
      </c>
      <c r="V75" s="243"/>
      <c r="W75" s="244">
        <f>SUM(W6:W74)</f>
        <v>0</v>
      </c>
      <c r="X75" s="246"/>
      <c r="Y75" s="244" t="str">
        <f>IF('Enrollment Projection'!$F$32="","Must Complete 'Enrollment Projection' Tab",SUM(Y6:Y74))</f>
        <v>Must Complete 'Enrollment Projection' Tab</v>
      </c>
      <c r="Z75" s="246"/>
      <c r="AA75" s="244" t="str">
        <f>IF('Enrollment Projection'!$F$34="","Must Complete 'Enrollment Projection' Tab",IF(SUM(AA6:AA74)&lt;15000,0,SUM(AA6:AA74)))</f>
        <v>Must Complete 'Enrollment Projection' Tab</v>
      </c>
      <c r="AB75" s="246"/>
      <c r="AC75" s="244" t="str">
        <f>IF('Enrollment Projection'!$F$38="","Must Complete 'Enrollment Projection' Tab",SUM(AC6:AC74))</f>
        <v>Must Complete 'Enrollment Projection' Tab</v>
      </c>
      <c r="AD75" s="246"/>
      <c r="AE75" s="244">
        <f t="shared" ref="AE75:AF75" si="5">SUM(AE6:AE74)</f>
        <v>0</v>
      </c>
      <c r="AF75" s="242">
        <f t="shared" si="5"/>
        <v>0</v>
      </c>
      <c r="AG75" s="246"/>
      <c r="AH75" s="244" t="str">
        <f>IF('Enrollment Projection'!$F$37="","Must Complete 'Enrollment Projection' Tab",IF(SUM(AH6:AH74)&lt;10000,0,SUM(AH6:AH74)))</f>
        <v>Must Complete 'Enrollment Projection' Tab</v>
      </c>
      <c r="AI75" s="285"/>
    </row>
    <row r="76" ht="53.25" customHeight="1">
      <c r="A76" s="249" t="str">
        <f>IF('School Information'!$A$13="","Must Complete 'School Information' Tab",IF('School Information'!$A$13="Yes","Virtual Charter Schools Receive 90% per Charter Law",""))</f>
        <v>Must Complete 'School Information' Tab</v>
      </c>
      <c r="B76" s="250"/>
      <c r="C76" s="251"/>
      <c r="D76" s="251"/>
      <c r="E76" s="251"/>
      <c r="F76" s="251"/>
      <c r="G76" s="251"/>
      <c r="H76" s="251"/>
      <c r="I76" s="251"/>
      <c r="J76" s="251"/>
      <c r="K76" s="251"/>
      <c r="L76" s="251"/>
      <c r="M76" s="251"/>
      <c r="N76" s="251"/>
      <c r="O76" s="251"/>
      <c r="P76" s="251"/>
      <c r="Q76" s="251"/>
      <c r="R76" s="246" t="str">
        <f>IF(OR('Enrollment Projection'!$F$30="",'Enrollment Projection'!$F$31="",'Enrollment Projection'!$F$33="",'Enrollment Projection'!$F$34=""),"Must Complete 'Enrollment Projection' Tab",IF('School Information'!$A$13="","Must Complete 'School Information' Tab",IF('School Information'!$A$13="No","",IF(AND($C75='Enrollment Projection'!$F$24,'School Information'!$A$13="Yes"),ROUND(SUM(R6:R74)*0.9,0),"Enrollment must agree to 'Enrollment Projection' Tab"))))</f>
        <v>Must Complete 'Enrollment Projection' Tab</v>
      </c>
      <c r="S76" s="251"/>
      <c r="T76" s="251"/>
      <c r="U76" s="246" t="str">
        <f>IF(OR('School Information'!$A$10="",'School Information'!$B$10=""),"Must Complete 'School Information' Tab",IF('School Information'!$A$13="No","",IF(AND($C75='Enrollment Projection'!$F$24,'School Information'!$A$13="Yes"),ROUND(SUM(U6:U74)*0.9,0),"Enrollment must agree to 'Enrollment Projection' Tab")))</f>
        <v>Must Complete 'School Information' Tab</v>
      </c>
      <c r="V76" s="251"/>
      <c r="W76" s="251"/>
      <c r="X76" s="251"/>
      <c r="Y76" s="251"/>
      <c r="Z76" s="251"/>
      <c r="AA76" s="251"/>
      <c r="AB76" s="251"/>
      <c r="AC76" s="251"/>
      <c r="AD76" s="251"/>
      <c r="AE76" s="251"/>
      <c r="AF76" s="251"/>
      <c r="AG76" s="251"/>
      <c r="AH76" s="251"/>
      <c r="AI76" s="251"/>
    </row>
    <row r="77" ht="12.7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row>
    <row r="78" ht="12.7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row>
    <row r="79" ht="12.7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row>
    <row r="80" ht="12.75"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row>
    <row r="81" ht="12.75"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row>
    <row r="82" ht="12.75"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row>
    <row r="83" ht="12.75"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row>
    <row r="84" ht="12.7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row>
    <row r="85" ht="12.7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row>
    <row r="86" ht="12.75"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row>
    <row r="87" ht="12.75" customHeight="1">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row>
    <row r="88" ht="12.75" customHeight="1">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row>
    <row r="89" ht="12.75" customHeight="1">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row>
    <row r="90" ht="12.75" customHeight="1">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row>
    <row r="91" ht="12.75"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row>
    <row r="92" ht="12.75" customHeight="1">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row>
    <row r="93" ht="12.75" customHeight="1">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row>
    <row r="94" ht="12.75" customHeight="1">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row>
    <row r="95" ht="12.75" customHeight="1">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row>
    <row r="96" ht="12.75" customHeight="1">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row>
    <row r="97" ht="12.75" customHeight="1">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row>
    <row r="98" ht="12.7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row>
    <row r="99" ht="12.7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row>
    <row r="100" ht="12.7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row>
    <row r="101" ht="12.75" customHeight="1">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row>
    <row r="102" ht="12.7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row>
    <row r="103" ht="12.75" customHeight="1">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row>
    <row r="104" ht="12.75" customHeight="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row>
    <row r="105" ht="12.75" customHeight="1">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row>
    <row r="106" ht="12.75"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row>
    <row r="107" ht="12.75" customHeight="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row>
    <row r="108" ht="12.75" customHeight="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row>
    <row r="109" ht="12.75" customHeight="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row>
    <row r="110" ht="12.75" customHeight="1">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row>
    <row r="111" ht="12.75" customHeight="1">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row>
    <row r="112" ht="12.75" customHeight="1">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row>
    <row r="113" ht="12.75" customHeight="1">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row>
    <row r="114" ht="12.75" customHeight="1">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row>
    <row r="115" ht="12.75" customHeight="1">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row>
    <row r="116" ht="12.75" customHeight="1">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row>
    <row r="117" ht="12.75" customHeight="1">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row>
    <row r="118" ht="12.75" customHeight="1">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row>
    <row r="119" ht="12.75" customHeight="1">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row>
    <row r="120" ht="12.75" customHeight="1">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row>
    <row r="121" ht="12.75" customHeight="1">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row>
    <row r="122" ht="12.75" customHeight="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row>
    <row r="123" ht="12.75" customHeight="1">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row>
    <row r="124" ht="12.75" customHeight="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row>
    <row r="125" ht="12.75" customHeight="1">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row>
    <row r="126" ht="12.75" customHeight="1">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row>
    <row r="127" ht="12.75" customHeight="1">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row>
    <row r="128" ht="12.75" customHeight="1">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row>
    <row r="129" ht="12.75" customHeight="1">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row>
    <row r="130" ht="12.75" customHeight="1">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row>
    <row r="131" ht="12.75" customHeight="1">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row>
    <row r="132" ht="12.75" customHeight="1">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row>
    <row r="133" ht="12.75" customHeight="1">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row>
    <row r="134" ht="12.75" customHeight="1">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row>
    <row r="135" ht="12.75" customHeight="1">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row>
    <row r="136" ht="12.75" customHeight="1">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row>
    <row r="137" ht="12.75" customHeight="1">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row>
    <row r="138" ht="12.75" customHeight="1">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row>
    <row r="139" ht="12.75" customHeight="1">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row>
    <row r="140" ht="12.75" customHeight="1">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row>
    <row r="141" ht="12.75" customHeight="1">
      <c r="A141" s="28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row>
    <row r="142" ht="12.75" customHeight="1">
      <c r="A142" s="281"/>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1"/>
    </row>
    <row r="143" ht="12.75" customHeight="1">
      <c r="A143" s="281"/>
      <c r="B143" s="281"/>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row>
    <row r="144" ht="12.75" customHeight="1">
      <c r="A144" s="281"/>
      <c r="B144" s="281"/>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row>
    <row r="145" ht="12.75" customHeight="1">
      <c r="A145" s="281"/>
      <c r="B145" s="281"/>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row>
    <row r="146" ht="12.75" customHeight="1">
      <c r="A146" s="281"/>
      <c r="B146" s="281"/>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row>
    <row r="147" ht="12.75" customHeight="1">
      <c r="A147" s="281"/>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row>
    <row r="148" ht="12.75" customHeight="1">
      <c r="A148" s="281"/>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1"/>
    </row>
    <row r="149" ht="12.75" customHeight="1">
      <c r="A149" s="281"/>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row>
    <row r="150" ht="12.75" customHeight="1">
      <c r="A150" s="281"/>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row>
    <row r="151" ht="12.75" customHeight="1">
      <c r="A151" s="281"/>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281"/>
    </row>
    <row r="152" ht="12.75" customHeight="1">
      <c r="A152" s="281"/>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row>
    <row r="153" ht="12.75" customHeight="1">
      <c r="A153" s="281"/>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row>
    <row r="154" ht="12.75" customHeight="1">
      <c r="A154" s="281"/>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row>
    <row r="155" ht="12.75" customHeight="1">
      <c r="A155" s="281"/>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row>
    <row r="156" ht="12.75" customHeight="1">
      <c r="A156" s="281"/>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row>
    <row r="157" ht="12.75" customHeight="1">
      <c r="A157" s="281"/>
      <c r="B157" s="281"/>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row>
    <row r="158" ht="12.75" customHeight="1">
      <c r="A158" s="281"/>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row>
    <row r="159" ht="12.75" customHeight="1">
      <c r="A159" s="281"/>
      <c r="B159" s="281"/>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row>
    <row r="160" ht="12.75" customHeight="1">
      <c r="A160" s="281"/>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row>
    <row r="161" ht="12.75" customHeight="1">
      <c r="A161" s="281"/>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row>
    <row r="162" ht="12.75" customHeight="1">
      <c r="A162" s="281"/>
      <c r="B162" s="281"/>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row>
    <row r="163" ht="12.75" customHeight="1">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row>
    <row r="164" ht="12.75" customHeight="1">
      <c r="A164" s="281"/>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row>
    <row r="165" ht="12.75" customHeight="1">
      <c r="A165" s="281"/>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row>
    <row r="166" ht="12.75" customHeight="1">
      <c r="A166" s="281"/>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row>
    <row r="167" ht="12.75" customHeight="1">
      <c r="A167" s="281"/>
      <c r="B167" s="281"/>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row>
    <row r="168" ht="12.75" customHeight="1">
      <c r="A168" s="281"/>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row>
    <row r="169" ht="12.75" customHeight="1">
      <c r="A169" s="281"/>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row>
    <row r="170" ht="12.75" customHeight="1">
      <c r="A170" s="281"/>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row>
    <row r="171" ht="12.75" customHeight="1">
      <c r="A171" s="281"/>
      <c r="B171" s="281"/>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row>
    <row r="172" ht="12.75" customHeight="1">
      <c r="A172" s="281"/>
      <c r="B172" s="281"/>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row>
    <row r="173" ht="12.75" customHeight="1">
      <c r="A173" s="281"/>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row>
    <row r="174" ht="12.75" customHeight="1">
      <c r="A174" s="281"/>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row>
    <row r="175" ht="12.75" customHeight="1">
      <c r="A175" s="281"/>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row>
    <row r="176" ht="12.75" customHeight="1">
      <c r="A176" s="281"/>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row>
    <row r="177" ht="12.75" customHeight="1">
      <c r="A177" s="281"/>
      <c r="B177" s="281"/>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1"/>
    </row>
    <row r="178" ht="12.75" customHeight="1">
      <c r="A178" s="281"/>
      <c r="B178" s="281"/>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1"/>
    </row>
    <row r="179" ht="12.75" customHeight="1">
      <c r="A179" s="281"/>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row>
    <row r="180" ht="12.75" customHeight="1">
      <c r="A180" s="281"/>
      <c r="B180" s="281"/>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row>
    <row r="181" ht="12.75" customHeight="1">
      <c r="A181" s="281"/>
      <c r="B181" s="281"/>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row>
    <row r="182" ht="12.75" customHeight="1">
      <c r="A182" s="281"/>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row>
    <row r="183" ht="12.75" customHeight="1">
      <c r="A183" s="281"/>
      <c r="B183" s="281"/>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row>
    <row r="184" ht="12.75" customHeight="1">
      <c r="A184" s="281"/>
      <c r="B184" s="281"/>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row>
    <row r="185" ht="12.75" customHeight="1">
      <c r="A185" s="281"/>
      <c r="B185" s="281"/>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row>
    <row r="186" ht="12.75" customHeight="1">
      <c r="A186" s="281"/>
      <c r="B186" s="281"/>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row>
    <row r="187" ht="12.75" customHeight="1">
      <c r="A187" s="281"/>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row>
    <row r="188" ht="12.75" customHeight="1">
      <c r="A188" s="281"/>
      <c r="B188" s="281"/>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row>
    <row r="189" ht="12.75" customHeight="1">
      <c r="A189" s="281"/>
      <c r="B189" s="281"/>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row>
    <row r="190" ht="12.75" customHeight="1">
      <c r="A190" s="281"/>
      <c r="B190" s="281"/>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row>
    <row r="191" ht="12.75" customHeight="1">
      <c r="A191" s="281"/>
      <c r="B191" s="281"/>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row>
    <row r="192" ht="12.75" customHeight="1">
      <c r="A192" s="281"/>
      <c r="B192" s="281"/>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row>
    <row r="193" ht="12.75" customHeight="1">
      <c r="A193" s="281"/>
      <c r="B193" s="281"/>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row>
    <row r="194" ht="12.75" customHeight="1">
      <c r="A194" s="281"/>
      <c r="B194" s="281"/>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row>
    <row r="195" ht="12.75" customHeight="1">
      <c r="A195" s="281"/>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row>
    <row r="196" ht="12.75" customHeight="1">
      <c r="A196" s="281"/>
      <c r="B196" s="281"/>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row>
    <row r="197" ht="12.75" customHeight="1">
      <c r="A197" s="281"/>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row>
    <row r="198" ht="12.75" customHeight="1">
      <c r="A198" s="281"/>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row>
    <row r="199" ht="12.75" customHeight="1">
      <c r="A199" s="281"/>
      <c r="B199" s="281"/>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row>
    <row r="200" ht="12.75" customHeight="1">
      <c r="A200" s="281"/>
      <c r="B200" s="281"/>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row>
    <row r="201" ht="12.75" customHeight="1">
      <c r="A201" s="281"/>
      <c r="B201" s="281"/>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row>
    <row r="202" ht="12.75" customHeight="1">
      <c r="A202" s="281"/>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row>
    <row r="203" ht="12.75" customHeight="1">
      <c r="A203" s="281"/>
      <c r="B203" s="281"/>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row>
    <row r="204" ht="12.75" customHeight="1">
      <c r="A204" s="281"/>
      <c r="B204" s="281"/>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1"/>
    </row>
    <row r="205" ht="12.75" customHeight="1">
      <c r="A205" s="281"/>
      <c r="B205" s="281"/>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1"/>
    </row>
    <row r="206" ht="12.75" customHeight="1">
      <c r="A206" s="281"/>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row>
    <row r="207" ht="12.75" customHeight="1">
      <c r="A207" s="281"/>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row>
    <row r="208" ht="12.75" customHeight="1">
      <c r="A208" s="281"/>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row>
    <row r="209" ht="12.75" customHeight="1">
      <c r="A209" s="281"/>
      <c r="B209" s="281"/>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row>
    <row r="210" ht="12.75" customHeight="1">
      <c r="A210" s="281"/>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row>
    <row r="211" ht="12.75" customHeight="1">
      <c r="A211" s="281"/>
      <c r="B211" s="281"/>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row>
    <row r="212" ht="12.75" customHeight="1">
      <c r="A212" s="281"/>
      <c r="B212" s="281"/>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row>
    <row r="213" ht="12.75" customHeight="1">
      <c r="A213" s="281"/>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row>
    <row r="214" ht="12.75" customHeight="1">
      <c r="A214" s="281"/>
      <c r="B214" s="281"/>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row>
    <row r="215" ht="12.75" customHeight="1">
      <c r="A215" s="281"/>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row>
    <row r="216" ht="12.75" customHeight="1">
      <c r="A216" s="281"/>
      <c r="B216" s="281"/>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1"/>
    </row>
    <row r="217" ht="12.75" customHeight="1">
      <c r="A217" s="281"/>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row>
    <row r="218" ht="12.75" customHeight="1">
      <c r="A218" s="281"/>
      <c r="B218" s="281"/>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row>
    <row r="219" ht="12.75" customHeight="1">
      <c r="A219" s="281"/>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row>
    <row r="220" ht="12.75" customHeight="1">
      <c r="A220" s="281"/>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row>
    <row r="221" ht="12.75" customHeight="1">
      <c r="A221" s="281"/>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row>
    <row r="222" ht="12.75" customHeight="1">
      <c r="A222" s="281"/>
      <c r="B222" s="281"/>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row>
    <row r="223" ht="12.75" customHeight="1">
      <c r="A223" s="281"/>
      <c r="B223" s="281"/>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1"/>
      <c r="AE223" s="281"/>
      <c r="AF223" s="281"/>
      <c r="AG223" s="281"/>
      <c r="AH223" s="281"/>
      <c r="AI223" s="281"/>
    </row>
    <row r="224" ht="12.75" customHeight="1">
      <c r="A224" s="281"/>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row>
    <row r="225" ht="12.75" customHeight="1">
      <c r="A225" s="281"/>
      <c r="B225" s="281"/>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row>
    <row r="226" ht="12.75" customHeight="1">
      <c r="A226" s="281"/>
      <c r="B226" s="281"/>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1"/>
    </row>
    <row r="227" ht="12.75" customHeight="1">
      <c r="A227" s="281"/>
      <c r="B227" s="281"/>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row>
    <row r="228" ht="12.75" customHeight="1">
      <c r="A228" s="281"/>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row>
    <row r="229" ht="12.75" customHeight="1">
      <c r="A229" s="281"/>
      <c r="B229" s="281"/>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row>
    <row r="230" ht="12.75" customHeight="1">
      <c r="A230" s="281"/>
      <c r="B230" s="281"/>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row>
    <row r="231" ht="12.75" customHeight="1">
      <c r="A231" s="281"/>
      <c r="B231" s="281"/>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row>
    <row r="232" ht="12.75" customHeight="1">
      <c r="A232" s="281"/>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row>
    <row r="233" ht="12.75" customHeight="1">
      <c r="A233" s="281"/>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row>
    <row r="234" ht="12.75" customHeight="1">
      <c r="A234" s="281"/>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row>
    <row r="235" ht="12.75" customHeight="1">
      <c r="A235" s="281"/>
      <c r="B235" s="281"/>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row>
    <row r="236" ht="12.75" customHeight="1">
      <c r="A236" s="281"/>
      <c r="B236" s="281"/>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1"/>
      <c r="AE236" s="281"/>
      <c r="AF236" s="281"/>
      <c r="AG236" s="281"/>
      <c r="AH236" s="281"/>
      <c r="AI236" s="281"/>
    </row>
    <row r="237" ht="12.75" customHeight="1">
      <c r="A237" s="281"/>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row>
    <row r="238" ht="12.75" customHeight="1">
      <c r="A238" s="281"/>
      <c r="B238" s="281"/>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row>
    <row r="239" ht="12.75" customHeight="1">
      <c r="A239" s="281"/>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row>
    <row r="240" ht="12.75" customHeight="1">
      <c r="A240" s="281"/>
      <c r="B240" s="281"/>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row>
    <row r="241" ht="12.75" customHeight="1">
      <c r="A241" s="281"/>
      <c r="B241" s="281"/>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row>
    <row r="242" ht="12.75" customHeight="1">
      <c r="A242" s="281"/>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row>
    <row r="243" ht="12.75" customHeight="1">
      <c r="A243" s="281"/>
      <c r="B243" s="281"/>
      <c r="C243" s="281"/>
      <c r="D243" s="281"/>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1"/>
    </row>
    <row r="244" ht="12.75" customHeight="1">
      <c r="A244" s="281"/>
      <c r="B244" s="281"/>
      <c r="C244" s="281"/>
      <c r="D244" s="281"/>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row>
    <row r="245" ht="12.75" customHeight="1">
      <c r="A245" s="281"/>
      <c r="B245" s="281"/>
      <c r="C245" s="281"/>
      <c r="D245" s="281"/>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row>
    <row r="246" ht="12.75" customHeight="1">
      <c r="A246" s="281"/>
      <c r="B246" s="281"/>
      <c r="C246" s="281"/>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row>
    <row r="247" ht="12.75" customHeight="1">
      <c r="A247" s="281"/>
      <c r="B247" s="281"/>
      <c r="C247" s="281"/>
      <c r="D247" s="281"/>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row>
    <row r="248" ht="12.75" customHeight="1">
      <c r="A248" s="281"/>
      <c r="B248" s="281"/>
      <c r="C248" s="281"/>
      <c r="D248" s="281"/>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row>
    <row r="249" ht="12.75" customHeight="1">
      <c r="A249" s="281"/>
      <c r="B249" s="281"/>
      <c r="C249" s="281"/>
      <c r="D249" s="281"/>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row>
    <row r="250" ht="12.75" customHeight="1">
      <c r="A250" s="281"/>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row>
    <row r="251" ht="12.75" customHeight="1">
      <c r="A251" s="281"/>
      <c r="B251" s="281"/>
      <c r="C251" s="281"/>
      <c r="D251" s="281"/>
      <c r="E251" s="281"/>
      <c r="F251" s="281"/>
      <c r="G251" s="281"/>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row>
    <row r="252" ht="12.75" customHeight="1">
      <c r="A252" s="281"/>
      <c r="B252" s="281"/>
      <c r="C252" s="281"/>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1"/>
      <c r="AC252" s="281"/>
      <c r="AD252" s="281"/>
      <c r="AE252" s="281"/>
      <c r="AF252" s="281"/>
      <c r="AG252" s="281"/>
      <c r="AH252" s="281"/>
      <c r="AI252" s="281"/>
    </row>
    <row r="253" ht="12.75" customHeight="1">
      <c r="A253" s="281"/>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row>
    <row r="254" ht="12.75" customHeight="1">
      <c r="A254" s="281"/>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row>
    <row r="255" ht="12.75" customHeight="1">
      <c r="A255" s="281"/>
      <c r="B255" s="281"/>
      <c r="C255" s="281"/>
      <c r="D255" s="281"/>
      <c r="E255" s="281"/>
      <c r="F255" s="281"/>
      <c r="G255" s="281"/>
      <c r="H255" s="281"/>
      <c r="I255" s="281"/>
      <c r="J255" s="281"/>
      <c r="K255" s="281"/>
      <c r="L255" s="281"/>
      <c r="M255" s="281"/>
      <c r="N255" s="281"/>
      <c r="O255" s="281"/>
      <c r="P255" s="281"/>
      <c r="Q255" s="281"/>
      <c r="R255" s="281"/>
      <c r="S255" s="281"/>
      <c r="T255" s="281"/>
      <c r="U255" s="281"/>
      <c r="V255" s="281"/>
      <c r="W255" s="281"/>
      <c r="X255" s="281"/>
      <c r="Y255" s="281"/>
      <c r="Z255" s="281"/>
      <c r="AA255" s="281"/>
      <c r="AB255" s="281"/>
      <c r="AC255" s="281"/>
      <c r="AD255" s="281"/>
      <c r="AE255" s="281"/>
      <c r="AF255" s="281"/>
      <c r="AG255" s="281"/>
      <c r="AH255" s="281"/>
      <c r="AI255" s="281"/>
    </row>
    <row r="256" ht="12.75" customHeight="1">
      <c r="A256" s="281"/>
      <c r="B256" s="281"/>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c r="AA256" s="281"/>
      <c r="AB256" s="281"/>
      <c r="AC256" s="281"/>
      <c r="AD256" s="281"/>
      <c r="AE256" s="281"/>
      <c r="AF256" s="281"/>
      <c r="AG256" s="281"/>
      <c r="AH256" s="281"/>
      <c r="AI256" s="281"/>
    </row>
    <row r="257" ht="12.75" customHeight="1">
      <c r="A257" s="281"/>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281"/>
      <c r="AD257" s="281"/>
      <c r="AE257" s="281"/>
      <c r="AF257" s="281"/>
      <c r="AG257" s="281"/>
      <c r="AH257" s="281"/>
      <c r="AI257" s="281"/>
    </row>
    <row r="258" ht="12.75" customHeight="1">
      <c r="A258" s="281"/>
      <c r="B258" s="281"/>
      <c r="C258" s="281"/>
      <c r="D258" s="281"/>
      <c r="E258" s="281"/>
      <c r="F258" s="281"/>
      <c r="G258" s="281"/>
      <c r="H258" s="281"/>
      <c r="I258" s="281"/>
      <c r="J258" s="281"/>
      <c r="K258" s="281"/>
      <c r="L258" s="281"/>
      <c r="M258" s="281"/>
      <c r="N258" s="281"/>
      <c r="O258" s="281"/>
      <c r="P258" s="281"/>
      <c r="Q258" s="281"/>
      <c r="R258" s="281"/>
      <c r="S258" s="281"/>
      <c r="T258" s="281"/>
      <c r="U258" s="281"/>
      <c r="V258" s="281"/>
      <c r="W258" s="281"/>
      <c r="X258" s="281"/>
      <c r="Y258" s="281"/>
      <c r="Z258" s="281"/>
      <c r="AA258" s="281"/>
      <c r="AB258" s="281"/>
      <c r="AC258" s="281"/>
      <c r="AD258" s="281"/>
      <c r="AE258" s="281"/>
      <c r="AF258" s="281"/>
      <c r="AG258" s="281"/>
      <c r="AH258" s="281"/>
      <c r="AI258" s="281"/>
    </row>
    <row r="259" ht="12.75" customHeight="1">
      <c r="A259" s="281"/>
      <c r="B259" s="281"/>
      <c r="C259" s="281"/>
      <c r="D259" s="281"/>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c r="AA259" s="281"/>
      <c r="AB259" s="281"/>
      <c r="AC259" s="281"/>
      <c r="AD259" s="281"/>
      <c r="AE259" s="281"/>
      <c r="AF259" s="281"/>
      <c r="AG259" s="281"/>
      <c r="AH259" s="281"/>
      <c r="AI259" s="281"/>
    </row>
    <row r="260" ht="12.75" customHeight="1">
      <c r="A260" s="281"/>
      <c r="B260" s="281"/>
      <c r="C260" s="281"/>
      <c r="D260" s="281"/>
      <c r="E260" s="281"/>
      <c r="F260" s="281"/>
      <c r="G260" s="281"/>
      <c r="H260" s="281"/>
      <c r="I260" s="281"/>
      <c r="J260" s="281"/>
      <c r="K260" s="281"/>
      <c r="L260" s="281"/>
      <c r="M260" s="281"/>
      <c r="N260" s="281"/>
      <c r="O260" s="281"/>
      <c r="P260" s="281"/>
      <c r="Q260" s="281"/>
      <c r="R260" s="281"/>
      <c r="S260" s="281"/>
      <c r="T260" s="281"/>
      <c r="U260" s="281"/>
      <c r="V260" s="281"/>
      <c r="W260" s="281"/>
      <c r="X260" s="281"/>
      <c r="Y260" s="281"/>
      <c r="Z260" s="281"/>
      <c r="AA260" s="281"/>
      <c r="AB260" s="281"/>
      <c r="AC260" s="281"/>
      <c r="AD260" s="281"/>
      <c r="AE260" s="281"/>
      <c r="AF260" s="281"/>
      <c r="AG260" s="281"/>
      <c r="AH260" s="281"/>
      <c r="AI260" s="281"/>
    </row>
    <row r="261" ht="12.75" customHeight="1">
      <c r="A261" s="281"/>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c r="AA261" s="281"/>
      <c r="AB261" s="281"/>
      <c r="AC261" s="281"/>
      <c r="AD261" s="281"/>
      <c r="AE261" s="281"/>
      <c r="AF261" s="281"/>
      <c r="AG261" s="281"/>
      <c r="AH261" s="281"/>
      <c r="AI261" s="281"/>
    </row>
    <row r="262" ht="12.75" customHeight="1">
      <c r="A262" s="281"/>
      <c r="B262" s="281"/>
      <c r="C262" s="281"/>
      <c r="D262" s="281"/>
      <c r="E262" s="281"/>
      <c r="F262" s="281"/>
      <c r="G262" s="281"/>
      <c r="H262" s="281"/>
      <c r="I262" s="281"/>
      <c r="J262" s="281"/>
      <c r="K262" s="281"/>
      <c r="L262" s="281"/>
      <c r="M262" s="281"/>
      <c r="N262" s="281"/>
      <c r="O262" s="281"/>
      <c r="P262" s="281"/>
      <c r="Q262" s="281"/>
      <c r="R262" s="281"/>
      <c r="S262" s="281"/>
      <c r="T262" s="281"/>
      <c r="U262" s="281"/>
      <c r="V262" s="281"/>
      <c r="W262" s="281"/>
      <c r="X262" s="281"/>
      <c r="Y262" s="281"/>
      <c r="Z262" s="281"/>
      <c r="AA262" s="281"/>
      <c r="AB262" s="281"/>
      <c r="AC262" s="281"/>
      <c r="AD262" s="281"/>
      <c r="AE262" s="281"/>
      <c r="AF262" s="281"/>
      <c r="AG262" s="281"/>
      <c r="AH262" s="281"/>
      <c r="AI262" s="281"/>
    </row>
    <row r="263" ht="12.75" customHeight="1">
      <c r="A263" s="281"/>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81"/>
      <c r="AD263" s="281"/>
      <c r="AE263" s="281"/>
      <c r="AF263" s="281"/>
      <c r="AG263" s="281"/>
      <c r="AH263" s="281"/>
      <c r="AI263" s="281"/>
    </row>
    <row r="264" ht="12.75" customHeight="1">
      <c r="A264" s="281"/>
      <c r="B264" s="281"/>
      <c r="C264" s="281"/>
      <c r="D264" s="281"/>
      <c r="E264" s="281"/>
      <c r="F264" s="281"/>
      <c r="G264" s="281"/>
      <c r="H264" s="281"/>
      <c r="I264" s="281"/>
      <c r="J264" s="281"/>
      <c r="K264" s="281"/>
      <c r="L264" s="281"/>
      <c r="M264" s="281"/>
      <c r="N264" s="281"/>
      <c r="O264" s="281"/>
      <c r="P264" s="281"/>
      <c r="Q264" s="281"/>
      <c r="R264" s="281"/>
      <c r="S264" s="281"/>
      <c r="T264" s="281"/>
      <c r="U264" s="281"/>
      <c r="V264" s="281"/>
      <c r="W264" s="281"/>
      <c r="X264" s="281"/>
      <c r="Y264" s="281"/>
      <c r="Z264" s="281"/>
      <c r="AA264" s="281"/>
      <c r="AB264" s="281"/>
      <c r="AC264" s="281"/>
      <c r="AD264" s="281"/>
      <c r="AE264" s="281"/>
      <c r="AF264" s="281"/>
      <c r="AG264" s="281"/>
      <c r="AH264" s="281"/>
      <c r="AI264" s="281"/>
    </row>
    <row r="265" ht="12.75" customHeight="1">
      <c r="A265" s="281"/>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1"/>
    </row>
    <row r="266" ht="12.75" customHeight="1">
      <c r="A266" s="281"/>
      <c r="B266" s="28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281"/>
      <c r="AE266" s="281"/>
      <c r="AF266" s="281"/>
      <c r="AG266" s="281"/>
      <c r="AH266" s="281"/>
      <c r="AI266" s="281"/>
    </row>
    <row r="267" ht="12.75" customHeight="1">
      <c r="A267" s="281"/>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row>
    <row r="268" ht="12.75" customHeight="1">
      <c r="A268" s="281"/>
      <c r="B268" s="28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281"/>
      <c r="AD268" s="281"/>
      <c r="AE268" s="281"/>
      <c r="AF268" s="281"/>
      <c r="AG268" s="281"/>
      <c r="AH268" s="281"/>
      <c r="AI268" s="281"/>
    </row>
    <row r="269" ht="12.75" customHeight="1">
      <c r="A269" s="281"/>
      <c r="B269" s="281"/>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row>
    <row r="270" ht="12.75" customHeight="1">
      <c r="A270" s="281"/>
      <c r="B270" s="28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81"/>
      <c r="AE270" s="281"/>
      <c r="AF270" s="281"/>
      <c r="AG270" s="281"/>
      <c r="AH270" s="281"/>
      <c r="AI270" s="281"/>
    </row>
    <row r="271" ht="12.75" customHeight="1">
      <c r="A271" s="281"/>
      <c r="B271" s="281"/>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81"/>
      <c r="AD271" s="281"/>
      <c r="AE271" s="281"/>
      <c r="AF271" s="281"/>
      <c r="AG271" s="281"/>
      <c r="AH271" s="281"/>
      <c r="AI271" s="281"/>
    </row>
    <row r="272" ht="12.75" customHeight="1">
      <c r="A272" s="281"/>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281"/>
      <c r="AD272" s="281"/>
      <c r="AE272" s="281"/>
      <c r="AF272" s="281"/>
      <c r="AG272" s="281"/>
      <c r="AH272" s="281"/>
      <c r="AI272" s="281"/>
    </row>
    <row r="273" ht="12.75" customHeight="1">
      <c r="A273" s="281"/>
      <c r="B273" s="281"/>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c r="AA273" s="281"/>
      <c r="AB273" s="281"/>
      <c r="AC273" s="281"/>
      <c r="AD273" s="281"/>
      <c r="AE273" s="281"/>
      <c r="AF273" s="281"/>
      <c r="AG273" s="281"/>
      <c r="AH273" s="281"/>
      <c r="AI273" s="281"/>
    </row>
    <row r="274" ht="12.75" customHeight="1">
      <c r="A274" s="281"/>
      <c r="B274" s="281"/>
      <c r="C274" s="281"/>
      <c r="D274" s="281"/>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c r="AA274" s="281"/>
      <c r="AB274" s="281"/>
      <c r="AC274" s="281"/>
      <c r="AD274" s="281"/>
      <c r="AE274" s="281"/>
      <c r="AF274" s="281"/>
      <c r="AG274" s="281"/>
      <c r="AH274" s="281"/>
      <c r="AI274" s="281"/>
    </row>
    <row r="275" ht="12.75" customHeight="1">
      <c r="A275" s="281"/>
      <c r="B275" s="281"/>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81"/>
      <c r="AD275" s="281"/>
      <c r="AE275" s="281"/>
      <c r="AF275" s="281"/>
      <c r="AG275" s="281"/>
      <c r="AH275" s="281"/>
      <c r="AI275" s="281"/>
    </row>
    <row r="276" ht="12.75" customHeight="1">
      <c r="A276" s="281"/>
      <c r="B276" s="281"/>
      <c r="C276" s="281"/>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c r="AA276" s="281"/>
      <c r="AB276" s="281"/>
      <c r="AC276" s="281"/>
      <c r="AD276" s="281"/>
      <c r="AE276" s="281"/>
      <c r="AF276" s="281"/>
      <c r="AG276" s="281"/>
      <c r="AH276" s="281"/>
      <c r="AI276" s="281"/>
    </row>
    <row r="277" ht="12.75" customHeight="1">
      <c r="A277" s="281"/>
      <c r="B277" s="281"/>
      <c r="C277" s="281"/>
      <c r="D277" s="281"/>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c r="AA277" s="281"/>
      <c r="AB277" s="281"/>
      <c r="AC277" s="281"/>
      <c r="AD277" s="281"/>
      <c r="AE277" s="281"/>
      <c r="AF277" s="281"/>
      <c r="AG277" s="281"/>
      <c r="AH277" s="281"/>
      <c r="AI277" s="281"/>
    </row>
    <row r="278" ht="12.75" customHeight="1">
      <c r="A278" s="281"/>
      <c r="B278" s="281"/>
      <c r="C278" s="281"/>
      <c r="D278" s="281"/>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c r="AA278" s="281"/>
      <c r="AB278" s="281"/>
      <c r="AC278" s="281"/>
      <c r="AD278" s="281"/>
      <c r="AE278" s="281"/>
      <c r="AF278" s="281"/>
      <c r="AG278" s="281"/>
      <c r="AH278" s="281"/>
      <c r="AI278" s="281"/>
    </row>
    <row r="279" ht="12.75" customHeight="1">
      <c r="A279" s="281"/>
      <c r="B279" s="281"/>
      <c r="C279" s="281"/>
      <c r="D279" s="281"/>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c r="AA279" s="281"/>
      <c r="AB279" s="281"/>
      <c r="AC279" s="281"/>
      <c r="AD279" s="281"/>
      <c r="AE279" s="281"/>
      <c r="AF279" s="281"/>
      <c r="AG279" s="281"/>
      <c r="AH279" s="281"/>
      <c r="AI279" s="281"/>
    </row>
    <row r="280" ht="12.75" customHeight="1">
      <c r="A280" s="281"/>
      <c r="B280" s="281"/>
      <c r="C280" s="281"/>
      <c r="D280" s="281"/>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c r="AA280" s="281"/>
      <c r="AB280" s="281"/>
      <c r="AC280" s="281"/>
      <c r="AD280" s="281"/>
      <c r="AE280" s="281"/>
      <c r="AF280" s="281"/>
      <c r="AG280" s="281"/>
      <c r="AH280" s="281"/>
      <c r="AI280" s="281"/>
    </row>
    <row r="281" ht="12.75" customHeight="1">
      <c r="A281" s="281"/>
      <c r="B281" s="281"/>
      <c r="C281" s="281"/>
      <c r="D281" s="281"/>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c r="AA281" s="281"/>
      <c r="AB281" s="281"/>
      <c r="AC281" s="281"/>
      <c r="AD281" s="281"/>
      <c r="AE281" s="281"/>
      <c r="AF281" s="281"/>
      <c r="AG281" s="281"/>
      <c r="AH281" s="281"/>
      <c r="AI281" s="281"/>
    </row>
    <row r="282" ht="12.75" customHeight="1">
      <c r="A282" s="281"/>
      <c r="B282" s="281"/>
      <c r="C282" s="281"/>
      <c r="D282" s="281"/>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81"/>
      <c r="AA282" s="281"/>
      <c r="AB282" s="281"/>
      <c r="AC282" s="281"/>
      <c r="AD282" s="281"/>
      <c r="AE282" s="281"/>
      <c r="AF282" s="281"/>
      <c r="AG282" s="281"/>
      <c r="AH282" s="281"/>
      <c r="AI282" s="281"/>
    </row>
    <row r="283" ht="12.75" customHeight="1">
      <c r="A283" s="281"/>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row>
    <row r="284" ht="12.75" customHeight="1">
      <c r="A284" s="281"/>
      <c r="B284" s="281"/>
      <c r="C284" s="281"/>
      <c r="D284" s="281"/>
      <c r="E284" s="281"/>
      <c r="F284" s="281"/>
      <c r="G284" s="281"/>
      <c r="H284" s="281"/>
      <c r="I284" s="281"/>
      <c r="J284" s="281"/>
      <c r="K284" s="281"/>
      <c r="L284" s="281"/>
      <c r="M284" s="281"/>
      <c r="N284" s="281"/>
      <c r="O284" s="281"/>
      <c r="P284" s="281"/>
      <c r="Q284" s="281"/>
      <c r="R284" s="281"/>
      <c r="S284" s="281"/>
      <c r="T284" s="281"/>
      <c r="U284" s="281"/>
      <c r="V284" s="281"/>
      <c r="W284" s="281"/>
      <c r="X284" s="281"/>
      <c r="Y284" s="281"/>
      <c r="Z284" s="281"/>
      <c r="AA284" s="281"/>
      <c r="AB284" s="281"/>
      <c r="AC284" s="281"/>
      <c r="AD284" s="281"/>
      <c r="AE284" s="281"/>
      <c r="AF284" s="281"/>
      <c r="AG284" s="281"/>
      <c r="AH284" s="281"/>
      <c r="AI284" s="281"/>
    </row>
    <row r="285" ht="12.75" customHeight="1">
      <c r="A285" s="281"/>
      <c r="B285" s="281"/>
      <c r="C285" s="281"/>
      <c r="D285" s="281"/>
      <c r="E285" s="281"/>
      <c r="F285" s="281"/>
      <c r="G285" s="281"/>
      <c r="H285" s="281"/>
      <c r="I285" s="281"/>
      <c r="J285" s="281"/>
      <c r="K285" s="281"/>
      <c r="L285" s="281"/>
      <c r="M285" s="281"/>
      <c r="N285" s="281"/>
      <c r="O285" s="281"/>
      <c r="P285" s="281"/>
      <c r="Q285" s="281"/>
      <c r="R285" s="281"/>
      <c r="S285" s="281"/>
      <c r="T285" s="281"/>
      <c r="U285" s="281"/>
      <c r="V285" s="281"/>
      <c r="W285" s="281"/>
      <c r="X285" s="281"/>
      <c r="Y285" s="281"/>
      <c r="Z285" s="281"/>
      <c r="AA285" s="281"/>
      <c r="AB285" s="281"/>
      <c r="AC285" s="281"/>
      <c r="AD285" s="281"/>
      <c r="AE285" s="281"/>
      <c r="AF285" s="281"/>
      <c r="AG285" s="281"/>
      <c r="AH285" s="281"/>
      <c r="AI285" s="281"/>
    </row>
    <row r="286" ht="12.75" customHeight="1">
      <c r="A286" s="281"/>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c r="AA286" s="281"/>
      <c r="AB286" s="281"/>
      <c r="AC286" s="281"/>
      <c r="AD286" s="281"/>
      <c r="AE286" s="281"/>
      <c r="AF286" s="281"/>
      <c r="AG286" s="281"/>
      <c r="AH286" s="281"/>
      <c r="AI286" s="281"/>
    </row>
    <row r="287" ht="12.75" customHeight="1">
      <c r="A287" s="281"/>
      <c r="B287" s="281"/>
      <c r="C287" s="281"/>
      <c r="D287" s="281"/>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81"/>
      <c r="AG287" s="281"/>
      <c r="AH287" s="281"/>
      <c r="AI287" s="281"/>
    </row>
    <row r="288" ht="12.75" customHeight="1">
      <c r="A288" s="281"/>
      <c r="B288" s="281"/>
      <c r="C288" s="281"/>
      <c r="D288" s="281"/>
      <c r="E288" s="281"/>
      <c r="F288" s="281"/>
      <c r="G288" s="281"/>
      <c r="H288" s="281"/>
      <c r="I288" s="281"/>
      <c r="J288" s="281"/>
      <c r="K288" s="281"/>
      <c r="L288" s="281"/>
      <c r="M288" s="281"/>
      <c r="N288" s="281"/>
      <c r="O288" s="281"/>
      <c r="P288" s="281"/>
      <c r="Q288" s="281"/>
      <c r="R288" s="281"/>
      <c r="S288" s="281"/>
      <c r="T288" s="281"/>
      <c r="U288" s="281"/>
      <c r="V288" s="281"/>
      <c r="W288" s="281"/>
      <c r="X288" s="281"/>
      <c r="Y288" s="281"/>
      <c r="Z288" s="281"/>
      <c r="AA288" s="281"/>
      <c r="AB288" s="281"/>
      <c r="AC288" s="281"/>
      <c r="AD288" s="281"/>
      <c r="AE288" s="281"/>
      <c r="AF288" s="281"/>
      <c r="AG288" s="281"/>
      <c r="AH288" s="281"/>
      <c r="AI288" s="281"/>
    </row>
    <row r="289" ht="12.75" customHeight="1">
      <c r="A289" s="281"/>
      <c r="B289" s="281"/>
      <c r="C289" s="281"/>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c r="AA289" s="281"/>
      <c r="AB289" s="281"/>
      <c r="AC289" s="281"/>
      <c r="AD289" s="281"/>
      <c r="AE289" s="281"/>
      <c r="AF289" s="281"/>
      <c r="AG289" s="281"/>
      <c r="AH289" s="281"/>
      <c r="AI289" s="281"/>
    </row>
    <row r="290" ht="12.75" customHeight="1">
      <c r="A290" s="281"/>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row>
    <row r="291" ht="12.75" customHeight="1">
      <c r="A291" s="281"/>
      <c r="B291" s="281"/>
      <c r="C291" s="281"/>
      <c r="D291" s="281"/>
      <c r="E291" s="281"/>
      <c r="F291" s="281"/>
      <c r="G291" s="281"/>
      <c r="H291" s="281"/>
      <c r="I291" s="281"/>
      <c r="J291" s="281"/>
      <c r="K291" s="281"/>
      <c r="L291" s="281"/>
      <c r="M291" s="281"/>
      <c r="N291" s="281"/>
      <c r="O291" s="281"/>
      <c r="P291" s="281"/>
      <c r="Q291" s="281"/>
      <c r="R291" s="281"/>
      <c r="S291" s="281"/>
      <c r="T291" s="281"/>
      <c r="U291" s="281"/>
      <c r="V291" s="281"/>
      <c r="W291" s="281"/>
      <c r="X291" s="281"/>
      <c r="Y291" s="281"/>
      <c r="Z291" s="281"/>
      <c r="AA291" s="281"/>
      <c r="AB291" s="281"/>
      <c r="AC291" s="281"/>
      <c r="AD291" s="281"/>
      <c r="AE291" s="281"/>
      <c r="AF291" s="281"/>
      <c r="AG291" s="281"/>
      <c r="AH291" s="281"/>
      <c r="AI291" s="281"/>
    </row>
    <row r="292" ht="12.75" customHeight="1">
      <c r="A292" s="281"/>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row>
    <row r="293" ht="12.75" customHeight="1">
      <c r="A293" s="281"/>
      <c r="B293" s="281"/>
      <c r="C293" s="281"/>
      <c r="D293" s="281"/>
      <c r="E293" s="281"/>
      <c r="F293" s="281"/>
      <c r="G293" s="281"/>
      <c r="H293" s="281"/>
      <c r="I293" s="281"/>
      <c r="J293" s="281"/>
      <c r="K293" s="281"/>
      <c r="L293" s="281"/>
      <c r="M293" s="281"/>
      <c r="N293" s="281"/>
      <c r="O293" s="281"/>
      <c r="P293" s="281"/>
      <c r="Q293" s="281"/>
      <c r="R293" s="281"/>
      <c r="S293" s="281"/>
      <c r="T293" s="281"/>
      <c r="U293" s="281"/>
      <c r="V293" s="281"/>
      <c r="W293" s="281"/>
      <c r="X293" s="281"/>
      <c r="Y293" s="281"/>
      <c r="Z293" s="281"/>
      <c r="AA293" s="281"/>
      <c r="AB293" s="281"/>
      <c r="AC293" s="281"/>
      <c r="AD293" s="281"/>
      <c r="AE293" s="281"/>
      <c r="AF293" s="281"/>
      <c r="AG293" s="281"/>
      <c r="AH293" s="281"/>
      <c r="AI293" s="281"/>
    </row>
    <row r="294" ht="12.75" customHeight="1">
      <c r="A294" s="281"/>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281"/>
      <c r="AD294" s="281"/>
      <c r="AE294" s="281"/>
      <c r="AF294" s="281"/>
      <c r="AG294" s="281"/>
      <c r="AH294" s="281"/>
      <c r="AI294" s="281"/>
    </row>
    <row r="295" ht="12.75" customHeight="1">
      <c r="A295" s="281"/>
      <c r="B295" s="281"/>
      <c r="C295" s="281"/>
      <c r="D295" s="281"/>
      <c r="E295" s="281"/>
      <c r="F295" s="281"/>
      <c r="G295" s="281"/>
      <c r="H295" s="281"/>
      <c r="I295" s="281"/>
      <c r="J295" s="281"/>
      <c r="K295" s="281"/>
      <c r="L295" s="281"/>
      <c r="M295" s="281"/>
      <c r="N295" s="281"/>
      <c r="O295" s="281"/>
      <c r="P295" s="281"/>
      <c r="Q295" s="281"/>
      <c r="R295" s="281"/>
      <c r="S295" s="281"/>
      <c r="T295" s="281"/>
      <c r="U295" s="281"/>
      <c r="V295" s="281"/>
      <c r="W295" s="281"/>
      <c r="X295" s="281"/>
      <c r="Y295" s="281"/>
      <c r="Z295" s="281"/>
      <c r="AA295" s="281"/>
      <c r="AB295" s="281"/>
      <c r="AC295" s="281"/>
      <c r="AD295" s="281"/>
      <c r="AE295" s="281"/>
      <c r="AF295" s="281"/>
      <c r="AG295" s="281"/>
      <c r="AH295" s="281"/>
      <c r="AI295" s="281"/>
    </row>
    <row r="296" ht="12.75" customHeight="1">
      <c r="A296" s="281"/>
      <c r="B296" s="281"/>
      <c r="C296" s="281"/>
      <c r="D296" s="281"/>
      <c r="E296" s="281"/>
      <c r="F296" s="281"/>
      <c r="G296" s="281"/>
      <c r="H296" s="281"/>
      <c r="I296" s="281"/>
      <c r="J296" s="281"/>
      <c r="K296" s="281"/>
      <c r="L296" s="281"/>
      <c r="M296" s="281"/>
      <c r="N296" s="281"/>
      <c r="O296" s="281"/>
      <c r="P296" s="281"/>
      <c r="Q296" s="281"/>
      <c r="R296" s="281"/>
      <c r="S296" s="281"/>
      <c r="T296" s="281"/>
      <c r="U296" s="281"/>
      <c r="V296" s="281"/>
      <c r="W296" s="281"/>
      <c r="X296" s="281"/>
      <c r="Y296" s="281"/>
      <c r="Z296" s="281"/>
      <c r="AA296" s="281"/>
      <c r="AB296" s="281"/>
      <c r="AC296" s="281"/>
      <c r="AD296" s="281"/>
      <c r="AE296" s="281"/>
      <c r="AF296" s="281"/>
      <c r="AG296" s="281"/>
      <c r="AH296" s="281"/>
      <c r="AI296" s="281"/>
    </row>
    <row r="297" ht="12.75" customHeight="1">
      <c r="A297" s="281"/>
      <c r="B297" s="281"/>
      <c r="C297" s="281"/>
      <c r="D297" s="281"/>
      <c r="E297" s="281"/>
      <c r="F297" s="281"/>
      <c r="G297" s="281"/>
      <c r="H297" s="281"/>
      <c r="I297" s="281"/>
      <c r="J297" s="281"/>
      <c r="K297" s="281"/>
      <c r="L297" s="281"/>
      <c r="M297" s="281"/>
      <c r="N297" s="281"/>
      <c r="O297" s="281"/>
      <c r="P297" s="281"/>
      <c r="Q297" s="281"/>
      <c r="R297" s="281"/>
      <c r="S297" s="281"/>
      <c r="T297" s="281"/>
      <c r="U297" s="281"/>
      <c r="V297" s="281"/>
      <c r="W297" s="281"/>
      <c r="X297" s="281"/>
      <c r="Y297" s="281"/>
      <c r="Z297" s="281"/>
      <c r="AA297" s="281"/>
      <c r="AB297" s="281"/>
      <c r="AC297" s="281"/>
      <c r="AD297" s="281"/>
      <c r="AE297" s="281"/>
      <c r="AF297" s="281"/>
      <c r="AG297" s="281"/>
      <c r="AH297" s="281"/>
      <c r="AI297" s="281"/>
    </row>
    <row r="298" ht="12.75" customHeight="1">
      <c r="A298" s="281"/>
      <c r="B298" s="281"/>
      <c r="C298" s="281"/>
      <c r="D298" s="281"/>
      <c r="E298" s="281"/>
      <c r="F298" s="281"/>
      <c r="G298" s="281"/>
      <c r="H298" s="281"/>
      <c r="I298" s="281"/>
      <c r="J298" s="281"/>
      <c r="K298" s="281"/>
      <c r="L298" s="281"/>
      <c r="M298" s="281"/>
      <c r="N298" s="281"/>
      <c r="O298" s="281"/>
      <c r="P298" s="281"/>
      <c r="Q298" s="281"/>
      <c r="R298" s="281"/>
      <c r="S298" s="281"/>
      <c r="T298" s="281"/>
      <c r="U298" s="281"/>
      <c r="V298" s="281"/>
      <c r="W298" s="281"/>
      <c r="X298" s="281"/>
      <c r="Y298" s="281"/>
      <c r="Z298" s="281"/>
      <c r="AA298" s="281"/>
      <c r="AB298" s="281"/>
      <c r="AC298" s="281"/>
      <c r="AD298" s="281"/>
      <c r="AE298" s="281"/>
      <c r="AF298" s="281"/>
      <c r="AG298" s="281"/>
      <c r="AH298" s="281"/>
      <c r="AI298" s="281"/>
    </row>
    <row r="299" ht="12.75" customHeight="1">
      <c r="A299" s="281"/>
      <c r="B299" s="281"/>
      <c r="C299" s="281"/>
      <c r="D299" s="281"/>
      <c r="E299" s="281"/>
      <c r="F299" s="281"/>
      <c r="G299" s="281"/>
      <c r="H299" s="281"/>
      <c r="I299" s="281"/>
      <c r="J299" s="281"/>
      <c r="K299" s="281"/>
      <c r="L299" s="281"/>
      <c r="M299" s="281"/>
      <c r="N299" s="281"/>
      <c r="O299" s="281"/>
      <c r="P299" s="281"/>
      <c r="Q299" s="281"/>
      <c r="R299" s="281"/>
      <c r="S299" s="281"/>
      <c r="T299" s="281"/>
      <c r="U299" s="281"/>
      <c r="V299" s="281"/>
      <c r="W299" s="281"/>
      <c r="X299" s="281"/>
      <c r="Y299" s="281"/>
      <c r="Z299" s="281"/>
      <c r="AA299" s="281"/>
      <c r="AB299" s="281"/>
      <c r="AC299" s="281"/>
      <c r="AD299" s="281"/>
      <c r="AE299" s="281"/>
      <c r="AF299" s="281"/>
      <c r="AG299" s="281"/>
      <c r="AH299" s="281"/>
      <c r="AI299" s="281"/>
    </row>
    <row r="300" ht="12.75" customHeight="1">
      <c r="A300" s="281"/>
      <c r="B300" s="281"/>
      <c r="C300" s="281"/>
      <c r="D300" s="281"/>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c r="AA300" s="281"/>
      <c r="AB300" s="281"/>
      <c r="AC300" s="281"/>
      <c r="AD300" s="281"/>
      <c r="AE300" s="281"/>
      <c r="AF300" s="281"/>
      <c r="AG300" s="281"/>
      <c r="AH300" s="281"/>
      <c r="AI300" s="281"/>
    </row>
    <row r="301" ht="12.75" customHeight="1">
      <c r="A301" s="281"/>
      <c r="B301" s="281"/>
      <c r="C301" s="281"/>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1"/>
    </row>
    <row r="302" ht="12.75" customHeight="1">
      <c r="A302" s="281"/>
      <c r="B302" s="281"/>
      <c r="C302" s="281"/>
      <c r="D302" s="281"/>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c r="AA302" s="281"/>
      <c r="AB302" s="281"/>
      <c r="AC302" s="281"/>
      <c r="AD302" s="281"/>
      <c r="AE302" s="281"/>
      <c r="AF302" s="281"/>
      <c r="AG302" s="281"/>
      <c r="AH302" s="281"/>
      <c r="AI302" s="281"/>
    </row>
    <row r="303" ht="12.75" customHeight="1">
      <c r="A303" s="281"/>
      <c r="B303" s="281"/>
      <c r="C303" s="281"/>
      <c r="D303" s="281"/>
      <c r="E303" s="281"/>
      <c r="F303" s="281"/>
      <c r="G303" s="281"/>
      <c r="H303" s="281"/>
      <c r="I303" s="281"/>
      <c r="J303" s="281"/>
      <c r="K303" s="281"/>
      <c r="L303" s="281"/>
      <c r="M303" s="281"/>
      <c r="N303" s="281"/>
      <c r="O303" s="281"/>
      <c r="P303" s="281"/>
      <c r="Q303" s="281"/>
      <c r="R303" s="281"/>
      <c r="S303" s="281"/>
      <c r="T303" s="281"/>
      <c r="U303" s="281"/>
      <c r="V303" s="281"/>
      <c r="W303" s="281"/>
      <c r="X303" s="281"/>
      <c r="Y303" s="281"/>
      <c r="Z303" s="281"/>
      <c r="AA303" s="281"/>
      <c r="AB303" s="281"/>
      <c r="AC303" s="281"/>
      <c r="AD303" s="281"/>
      <c r="AE303" s="281"/>
      <c r="AF303" s="281"/>
      <c r="AG303" s="281"/>
      <c r="AH303" s="281"/>
      <c r="AI303" s="281"/>
    </row>
    <row r="304" ht="12.75" customHeight="1">
      <c r="A304" s="281"/>
      <c r="B304" s="281"/>
      <c r="C304" s="281"/>
      <c r="D304" s="281"/>
      <c r="E304" s="281"/>
      <c r="F304" s="281"/>
      <c r="G304" s="281"/>
      <c r="H304" s="281"/>
      <c r="I304" s="281"/>
      <c r="J304" s="281"/>
      <c r="K304" s="281"/>
      <c r="L304" s="281"/>
      <c r="M304" s="281"/>
      <c r="N304" s="281"/>
      <c r="O304" s="281"/>
      <c r="P304" s="281"/>
      <c r="Q304" s="281"/>
      <c r="R304" s="281"/>
      <c r="S304" s="281"/>
      <c r="T304" s="281"/>
      <c r="U304" s="281"/>
      <c r="V304" s="281"/>
      <c r="W304" s="281"/>
      <c r="X304" s="281"/>
      <c r="Y304" s="281"/>
      <c r="Z304" s="281"/>
      <c r="AA304" s="281"/>
      <c r="AB304" s="281"/>
      <c r="AC304" s="281"/>
      <c r="AD304" s="281"/>
      <c r="AE304" s="281"/>
      <c r="AF304" s="281"/>
      <c r="AG304" s="281"/>
      <c r="AH304" s="281"/>
      <c r="AI304" s="281"/>
    </row>
    <row r="305" ht="12.75" customHeight="1">
      <c r="A305" s="281"/>
      <c r="B305" s="281"/>
      <c r="C305" s="281"/>
      <c r="D305" s="281"/>
      <c r="E305" s="281"/>
      <c r="F305" s="281"/>
      <c r="G305" s="281"/>
      <c r="H305" s="281"/>
      <c r="I305" s="281"/>
      <c r="J305" s="281"/>
      <c r="K305" s="281"/>
      <c r="L305" s="281"/>
      <c r="M305" s="281"/>
      <c r="N305" s="281"/>
      <c r="O305" s="281"/>
      <c r="P305" s="281"/>
      <c r="Q305" s="281"/>
      <c r="R305" s="281"/>
      <c r="S305" s="281"/>
      <c r="T305" s="281"/>
      <c r="U305" s="281"/>
      <c r="V305" s="281"/>
      <c r="W305" s="281"/>
      <c r="X305" s="281"/>
      <c r="Y305" s="281"/>
      <c r="Z305" s="281"/>
      <c r="AA305" s="281"/>
      <c r="AB305" s="281"/>
      <c r="AC305" s="281"/>
      <c r="AD305" s="281"/>
      <c r="AE305" s="281"/>
      <c r="AF305" s="281"/>
      <c r="AG305" s="281"/>
      <c r="AH305" s="281"/>
      <c r="AI305" s="281"/>
    </row>
    <row r="306" ht="12.75" customHeight="1">
      <c r="A306" s="281"/>
      <c r="B306" s="281"/>
      <c r="C306" s="281"/>
      <c r="D306" s="281"/>
      <c r="E306" s="281"/>
      <c r="F306" s="281"/>
      <c r="G306" s="281"/>
      <c r="H306" s="281"/>
      <c r="I306" s="281"/>
      <c r="J306" s="281"/>
      <c r="K306" s="281"/>
      <c r="L306" s="281"/>
      <c r="M306" s="281"/>
      <c r="N306" s="281"/>
      <c r="O306" s="281"/>
      <c r="P306" s="281"/>
      <c r="Q306" s="281"/>
      <c r="R306" s="281"/>
      <c r="S306" s="281"/>
      <c r="T306" s="281"/>
      <c r="U306" s="281"/>
      <c r="V306" s="281"/>
      <c r="W306" s="281"/>
      <c r="X306" s="281"/>
      <c r="Y306" s="281"/>
      <c r="Z306" s="281"/>
      <c r="AA306" s="281"/>
      <c r="AB306" s="281"/>
      <c r="AC306" s="281"/>
      <c r="AD306" s="281"/>
      <c r="AE306" s="281"/>
      <c r="AF306" s="281"/>
      <c r="AG306" s="281"/>
      <c r="AH306" s="281"/>
      <c r="AI306" s="281"/>
    </row>
    <row r="307" ht="12.75" customHeight="1">
      <c r="A307" s="281"/>
      <c r="B307" s="281"/>
      <c r="C307" s="281"/>
      <c r="D307" s="281"/>
      <c r="E307" s="281"/>
      <c r="F307" s="281"/>
      <c r="G307" s="281"/>
      <c r="H307" s="281"/>
      <c r="I307" s="281"/>
      <c r="J307" s="281"/>
      <c r="K307" s="281"/>
      <c r="L307" s="281"/>
      <c r="M307" s="281"/>
      <c r="N307" s="281"/>
      <c r="O307" s="281"/>
      <c r="P307" s="281"/>
      <c r="Q307" s="281"/>
      <c r="R307" s="281"/>
      <c r="S307" s="281"/>
      <c r="T307" s="281"/>
      <c r="U307" s="281"/>
      <c r="V307" s="281"/>
      <c r="W307" s="281"/>
      <c r="X307" s="281"/>
      <c r="Y307" s="281"/>
      <c r="Z307" s="281"/>
      <c r="AA307" s="281"/>
      <c r="AB307" s="281"/>
      <c r="AC307" s="281"/>
      <c r="AD307" s="281"/>
      <c r="AE307" s="281"/>
      <c r="AF307" s="281"/>
      <c r="AG307" s="281"/>
      <c r="AH307" s="281"/>
      <c r="AI307" s="281"/>
    </row>
    <row r="308" ht="12.75" customHeight="1">
      <c r="A308" s="281"/>
      <c r="B308" s="281"/>
      <c r="C308" s="281"/>
      <c r="D308" s="281"/>
      <c r="E308" s="281"/>
      <c r="F308" s="281"/>
      <c r="G308" s="281"/>
      <c r="H308" s="281"/>
      <c r="I308" s="281"/>
      <c r="J308" s="281"/>
      <c r="K308" s="281"/>
      <c r="L308" s="281"/>
      <c r="M308" s="281"/>
      <c r="N308" s="281"/>
      <c r="O308" s="281"/>
      <c r="P308" s="281"/>
      <c r="Q308" s="281"/>
      <c r="R308" s="281"/>
      <c r="S308" s="281"/>
      <c r="T308" s="281"/>
      <c r="U308" s="281"/>
      <c r="V308" s="281"/>
      <c r="W308" s="281"/>
      <c r="X308" s="281"/>
      <c r="Y308" s="281"/>
      <c r="Z308" s="281"/>
      <c r="AA308" s="281"/>
      <c r="AB308" s="281"/>
      <c r="AC308" s="281"/>
      <c r="AD308" s="281"/>
      <c r="AE308" s="281"/>
      <c r="AF308" s="281"/>
      <c r="AG308" s="281"/>
      <c r="AH308" s="281"/>
      <c r="AI308" s="281"/>
    </row>
    <row r="309" ht="12.75" customHeight="1">
      <c r="A309" s="281"/>
      <c r="B309" s="281"/>
      <c r="C309" s="281"/>
      <c r="D309" s="281"/>
      <c r="E309" s="281"/>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row>
    <row r="310" ht="12.75" customHeight="1">
      <c r="A310" s="281"/>
      <c r="B310" s="281"/>
      <c r="C310" s="281"/>
      <c r="D310" s="281"/>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row>
    <row r="311" ht="12.75" customHeight="1">
      <c r="A311" s="281"/>
      <c r="B311" s="281"/>
      <c r="C311" s="281"/>
      <c r="D311" s="281"/>
      <c r="E311" s="281"/>
      <c r="F311" s="281"/>
      <c r="G311" s="281"/>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row>
    <row r="312" ht="12.75" customHeight="1">
      <c r="A312" s="281"/>
      <c r="B312" s="281"/>
      <c r="C312" s="281"/>
      <c r="D312" s="281"/>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c r="AA312" s="281"/>
      <c r="AB312" s="281"/>
      <c r="AC312" s="281"/>
      <c r="AD312" s="281"/>
      <c r="AE312" s="281"/>
      <c r="AF312" s="281"/>
      <c r="AG312" s="281"/>
      <c r="AH312" s="281"/>
      <c r="AI312" s="281"/>
    </row>
    <row r="313" ht="12.75" customHeight="1">
      <c r="A313" s="281"/>
      <c r="B313" s="281"/>
      <c r="C313" s="281"/>
      <c r="D313" s="281"/>
      <c r="E313" s="281"/>
      <c r="F313" s="281"/>
      <c r="G313" s="281"/>
      <c r="H313" s="281"/>
      <c r="I313" s="281"/>
      <c r="J313" s="281"/>
      <c r="K313" s="281"/>
      <c r="L313" s="281"/>
      <c r="M313" s="281"/>
      <c r="N313" s="281"/>
      <c r="O313" s="281"/>
      <c r="P313" s="281"/>
      <c r="Q313" s="281"/>
      <c r="R313" s="281"/>
      <c r="S313" s="281"/>
      <c r="T313" s="281"/>
      <c r="U313" s="281"/>
      <c r="V313" s="281"/>
      <c r="W313" s="281"/>
      <c r="X313" s="281"/>
      <c r="Y313" s="281"/>
      <c r="Z313" s="281"/>
      <c r="AA313" s="281"/>
      <c r="AB313" s="281"/>
      <c r="AC313" s="281"/>
      <c r="AD313" s="281"/>
      <c r="AE313" s="281"/>
      <c r="AF313" s="281"/>
      <c r="AG313" s="281"/>
      <c r="AH313" s="281"/>
      <c r="AI313" s="281"/>
    </row>
    <row r="314" ht="12.75" customHeight="1">
      <c r="A314" s="281"/>
      <c r="B314" s="281"/>
      <c r="C314" s="281"/>
      <c r="D314" s="281"/>
      <c r="E314" s="281"/>
      <c r="F314" s="281"/>
      <c r="G314" s="281"/>
      <c r="H314" s="281"/>
      <c r="I314" s="281"/>
      <c r="J314" s="281"/>
      <c r="K314" s="281"/>
      <c r="L314" s="281"/>
      <c r="M314" s="281"/>
      <c r="N314" s="281"/>
      <c r="O314" s="281"/>
      <c r="P314" s="281"/>
      <c r="Q314" s="281"/>
      <c r="R314" s="281"/>
      <c r="S314" s="281"/>
      <c r="T314" s="281"/>
      <c r="U314" s="281"/>
      <c r="V314" s="281"/>
      <c r="W314" s="281"/>
      <c r="X314" s="281"/>
      <c r="Y314" s="281"/>
      <c r="Z314" s="281"/>
      <c r="AA314" s="281"/>
      <c r="AB314" s="281"/>
      <c r="AC314" s="281"/>
      <c r="AD314" s="281"/>
      <c r="AE314" s="281"/>
      <c r="AF314" s="281"/>
      <c r="AG314" s="281"/>
      <c r="AH314" s="281"/>
      <c r="AI314" s="281"/>
    </row>
    <row r="315" ht="12.75" customHeight="1">
      <c r="A315" s="281"/>
      <c r="B315" s="281"/>
      <c r="C315" s="281"/>
      <c r="D315" s="281"/>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c r="AA315" s="281"/>
      <c r="AB315" s="281"/>
      <c r="AC315" s="281"/>
      <c r="AD315" s="281"/>
      <c r="AE315" s="281"/>
      <c r="AF315" s="281"/>
      <c r="AG315" s="281"/>
      <c r="AH315" s="281"/>
      <c r="AI315" s="281"/>
    </row>
    <row r="316" ht="12.75" customHeight="1">
      <c r="A316" s="281"/>
      <c r="B316" s="281"/>
      <c r="C316" s="281"/>
      <c r="D316" s="281"/>
      <c r="E316" s="281"/>
      <c r="F316" s="281"/>
      <c r="G316" s="281"/>
      <c r="H316" s="281"/>
      <c r="I316" s="281"/>
      <c r="J316" s="281"/>
      <c r="K316" s="281"/>
      <c r="L316" s="281"/>
      <c r="M316" s="281"/>
      <c r="N316" s="281"/>
      <c r="O316" s="281"/>
      <c r="P316" s="281"/>
      <c r="Q316" s="281"/>
      <c r="R316" s="281"/>
      <c r="S316" s="281"/>
      <c r="T316" s="281"/>
      <c r="U316" s="281"/>
      <c r="V316" s="281"/>
      <c r="W316" s="281"/>
      <c r="X316" s="281"/>
      <c r="Y316" s="281"/>
      <c r="Z316" s="281"/>
      <c r="AA316" s="281"/>
      <c r="AB316" s="281"/>
      <c r="AC316" s="281"/>
      <c r="AD316" s="281"/>
      <c r="AE316" s="281"/>
      <c r="AF316" s="281"/>
      <c r="AG316" s="281"/>
      <c r="AH316" s="281"/>
      <c r="AI316" s="281"/>
    </row>
    <row r="317" ht="12.75" customHeight="1">
      <c r="A317" s="281"/>
      <c r="B317" s="281"/>
      <c r="C317" s="281"/>
      <c r="D317" s="281"/>
      <c r="E317" s="281"/>
      <c r="F317" s="281"/>
      <c r="G317" s="281"/>
      <c r="H317" s="281"/>
      <c r="I317" s="281"/>
      <c r="J317" s="281"/>
      <c r="K317" s="281"/>
      <c r="L317" s="281"/>
      <c r="M317" s="281"/>
      <c r="N317" s="281"/>
      <c r="O317" s="281"/>
      <c r="P317" s="281"/>
      <c r="Q317" s="281"/>
      <c r="R317" s="281"/>
      <c r="S317" s="281"/>
      <c r="T317" s="281"/>
      <c r="U317" s="281"/>
      <c r="V317" s="281"/>
      <c r="W317" s="281"/>
      <c r="X317" s="281"/>
      <c r="Y317" s="281"/>
      <c r="Z317" s="281"/>
      <c r="AA317" s="281"/>
      <c r="AB317" s="281"/>
      <c r="AC317" s="281"/>
      <c r="AD317" s="281"/>
      <c r="AE317" s="281"/>
      <c r="AF317" s="281"/>
      <c r="AG317" s="281"/>
      <c r="AH317" s="281"/>
      <c r="AI317" s="281"/>
    </row>
    <row r="318" ht="12.75" customHeight="1">
      <c r="A318" s="281"/>
      <c r="B318" s="281"/>
      <c r="C318" s="281"/>
      <c r="D318" s="281"/>
      <c r="E318" s="281"/>
      <c r="F318" s="281"/>
      <c r="G318" s="281"/>
      <c r="H318" s="281"/>
      <c r="I318" s="281"/>
      <c r="J318" s="281"/>
      <c r="K318" s="281"/>
      <c r="L318" s="281"/>
      <c r="M318" s="281"/>
      <c r="N318" s="281"/>
      <c r="O318" s="281"/>
      <c r="P318" s="281"/>
      <c r="Q318" s="281"/>
      <c r="R318" s="281"/>
      <c r="S318" s="281"/>
      <c r="T318" s="281"/>
      <c r="U318" s="281"/>
      <c r="V318" s="281"/>
      <c r="W318" s="281"/>
      <c r="X318" s="281"/>
      <c r="Y318" s="281"/>
      <c r="Z318" s="281"/>
      <c r="AA318" s="281"/>
      <c r="AB318" s="281"/>
      <c r="AC318" s="281"/>
      <c r="AD318" s="281"/>
      <c r="AE318" s="281"/>
      <c r="AF318" s="281"/>
      <c r="AG318" s="281"/>
      <c r="AH318" s="281"/>
      <c r="AI318" s="281"/>
    </row>
    <row r="319" ht="12.75" customHeight="1">
      <c r="A319" s="281"/>
      <c r="B319" s="281"/>
      <c r="C319" s="281"/>
      <c r="D319" s="281"/>
      <c r="E319" s="281"/>
      <c r="F319" s="281"/>
      <c r="G319" s="281"/>
      <c r="H319" s="281"/>
      <c r="I319" s="281"/>
      <c r="J319" s="281"/>
      <c r="K319" s="281"/>
      <c r="L319" s="281"/>
      <c r="M319" s="281"/>
      <c r="N319" s="281"/>
      <c r="O319" s="281"/>
      <c r="P319" s="281"/>
      <c r="Q319" s="281"/>
      <c r="R319" s="281"/>
      <c r="S319" s="281"/>
      <c r="T319" s="281"/>
      <c r="U319" s="281"/>
      <c r="V319" s="281"/>
      <c r="W319" s="281"/>
      <c r="X319" s="281"/>
      <c r="Y319" s="281"/>
      <c r="Z319" s="281"/>
      <c r="AA319" s="281"/>
      <c r="AB319" s="281"/>
      <c r="AC319" s="281"/>
      <c r="AD319" s="281"/>
      <c r="AE319" s="281"/>
      <c r="AF319" s="281"/>
      <c r="AG319" s="281"/>
      <c r="AH319" s="281"/>
      <c r="AI319" s="281"/>
    </row>
    <row r="320" ht="12.75" customHeight="1">
      <c r="A320" s="281"/>
      <c r="B320" s="281"/>
      <c r="C320" s="281"/>
      <c r="D320" s="281"/>
      <c r="E320" s="281"/>
      <c r="F320" s="281"/>
      <c r="G320" s="281"/>
      <c r="H320" s="281"/>
      <c r="I320" s="281"/>
      <c r="J320" s="281"/>
      <c r="K320" s="281"/>
      <c r="L320" s="281"/>
      <c r="M320" s="281"/>
      <c r="N320" s="281"/>
      <c r="O320" s="281"/>
      <c r="P320" s="281"/>
      <c r="Q320" s="281"/>
      <c r="R320" s="281"/>
      <c r="S320" s="281"/>
      <c r="T320" s="281"/>
      <c r="U320" s="281"/>
      <c r="V320" s="281"/>
      <c r="W320" s="281"/>
      <c r="X320" s="281"/>
      <c r="Y320" s="281"/>
      <c r="Z320" s="281"/>
      <c r="AA320" s="281"/>
      <c r="AB320" s="281"/>
      <c r="AC320" s="281"/>
      <c r="AD320" s="281"/>
      <c r="AE320" s="281"/>
      <c r="AF320" s="281"/>
      <c r="AG320" s="281"/>
      <c r="AH320" s="281"/>
      <c r="AI320" s="281"/>
    </row>
    <row r="321" ht="12.75" customHeight="1">
      <c r="A321" s="281"/>
      <c r="B321" s="281"/>
      <c r="C321" s="281"/>
      <c r="D321" s="281"/>
      <c r="E321" s="281"/>
      <c r="F321" s="281"/>
      <c r="G321" s="281"/>
      <c r="H321" s="281"/>
      <c r="I321" s="281"/>
      <c r="J321" s="281"/>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1"/>
      <c r="AH321" s="281"/>
      <c r="AI321" s="281"/>
    </row>
    <row r="322" ht="12.75" customHeight="1">
      <c r="A322" s="281"/>
      <c r="B322" s="281"/>
      <c r="C322" s="281"/>
      <c r="D322" s="281"/>
      <c r="E322" s="281"/>
      <c r="F322" s="281"/>
      <c r="G322" s="281"/>
      <c r="H322" s="281"/>
      <c r="I322" s="281"/>
      <c r="J322" s="281"/>
      <c r="K322" s="281"/>
      <c r="L322" s="281"/>
      <c r="M322" s="281"/>
      <c r="N322" s="281"/>
      <c r="O322" s="281"/>
      <c r="P322" s="281"/>
      <c r="Q322" s="281"/>
      <c r="R322" s="281"/>
      <c r="S322" s="281"/>
      <c r="T322" s="281"/>
      <c r="U322" s="281"/>
      <c r="V322" s="281"/>
      <c r="W322" s="281"/>
      <c r="X322" s="281"/>
      <c r="Y322" s="281"/>
      <c r="Z322" s="281"/>
      <c r="AA322" s="281"/>
      <c r="AB322" s="281"/>
      <c r="AC322" s="281"/>
      <c r="AD322" s="281"/>
      <c r="AE322" s="281"/>
      <c r="AF322" s="281"/>
      <c r="AG322" s="281"/>
      <c r="AH322" s="281"/>
      <c r="AI322" s="281"/>
    </row>
    <row r="323" ht="12.75" customHeight="1">
      <c r="A323" s="281"/>
      <c r="B323" s="281"/>
      <c r="C323" s="281"/>
      <c r="D323" s="281"/>
      <c r="E323" s="281"/>
      <c r="F323" s="281"/>
      <c r="G323" s="281"/>
      <c r="H323" s="281"/>
      <c r="I323" s="281"/>
      <c r="J323" s="281"/>
      <c r="K323" s="281"/>
      <c r="L323" s="281"/>
      <c r="M323" s="281"/>
      <c r="N323" s="281"/>
      <c r="O323" s="281"/>
      <c r="P323" s="281"/>
      <c r="Q323" s="281"/>
      <c r="R323" s="281"/>
      <c r="S323" s="281"/>
      <c r="T323" s="281"/>
      <c r="U323" s="281"/>
      <c r="V323" s="281"/>
      <c r="W323" s="281"/>
      <c r="X323" s="281"/>
      <c r="Y323" s="281"/>
      <c r="Z323" s="281"/>
      <c r="AA323" s="281"/>
      <c r="AB323" s="281"/>
      <c r="AC323" s="281"/>
      <c r="AD323" s="281"/>
      <c r="AE323" s="281"/>
      <c r="AF323" s="281"/>
      <c r="AG323" s="281"/>
      <c r="AH323" s="281"/>
      <c r="AI323" s="281"/>
    </row>
    <row r="324" ht="12.75" customHeight="1">
      <c r="A324" s="281"/>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row>
    <row r="325" ht="12.75" customHeight="1">
      <c r="A325" s="281"/>
      <c r="B325" s="281"/>
      <c r="C325" s="281"/>
      <c r="D325" s="281"/>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row>
    <row r="326" ht="12.75" customHeight="1">
      <c r="A326" s="281"/>
      <c r="B326" s="281"/>
      <c r="C326" s="281"/>
      <c r="D326" s="281"/>
      <c r="E326" s="281"/>
      <c r="F326" s="281"/>
      <c r="G326" s="281"/>
      <c r="H326" s="281"/>
      <c r="I326" s="281"/>
      <c r="J326" s="281"/>
      <c r="K326" s="281"/>
      <c r="L326" s="281"/>
      <c r="M326" s="281"/>
      <c r="N326" s="281"/>
      <c r="O326" s="281"/>
      <c r="P326" s="281"/>
      <c r="Q326" s="281"/>
      <c r="R326" s="281"/>
      <c r="S326" s="281"/>
      <c r="T326" s="281"/>
      <c r="U326" s="281"/>
      <c r="V326" s="281"/>
      <c r="W326" s="281"/>
      <c r="X326" s="281"/>
      <c r="Y326" s="281"/>
      <c r="Z326" s="281"/>
      <c r="AA326" s="281"/>
      <c r="AB326" s="281"/>
      <c r="AC326" s="281"/>
      <c r="AD326" s="281"/>
      <c r="AE326" s="281"/>
      <c r="AF326" s="281"/>
      <c r="AG326" s="281"/>
      <c r="AH326" s="281"/>
      <c r="AI326" s="281"/>
    </row>
    <row r="327" ht="12.75" customHeight="1">
      <c r="A327" s="281"/>
      <c r="B327" s="281"/>
      <c r="C327" s="281"/>
      <c r="D327" s="281"/>
      <c r="E327" s="281"/>
      <c r="F327" s="281"/>
      <c r="G327" s="281"/>
      <c r="H327" s="281"/>
      <c r="I327" s="281"/>
      <c r="J327" s="281"/>
      <c r="K327" s="281"/>
      <c r="L327" s="281"/>
      <c r="M327" s="281"/>
      <c r="N327" s="281"/>
      <c r="O327" s="281"/>
      <c r="P327" s="281"/>
      <c r="Q327" s="281"/>
      <c r="R327" s="281"/>
      <c r="S327" s="281"/>
      <c r="T327" s="281"/>
      <c r="U327" s="281"/>
      <c r="V327" s="281"/>
      <c r="W327" s="281"/>
      <c r="X327" s="281"/>
      <c r="Y327" s="281"/>
      <c r="Z327" s="281"/>
      <c r="AA327" s="281"/>
      <c r="AB327" s="281"/>
      <c r="AC327" s="281"/>
      <c r="AD327" s="281"/>
      <c r="AE327" s="281"/>
      <c r="AF327" s="281"/>
      <c r="AG327" s="281"/>
      <c r="AH327" s="281"/>
      <c r="AI327" s="281"/>
    </row>
    <row r="328" ht="12.75" customHeight="1">
      <c r="A328" s="281"/>
      <c r="B328" s="281"/>
      <c r="C328" s="281"/>
      <c r="D328" s="281"/>
      <c r="E328" s="281"/>
      <c r="F328" s="281"/>
      <c r="G328" s="281"/>
      <c r="H328" s="281"/>
      <c r="I328" s="281"/>
      <c r="J328" s="281"/>
      <c r="K328" s="281"/>
      <c r="L328" s="281"/>
      <c r="M328" s="281"/>
      <c r="N328" s="281"/>
      <c r="O328" s="281"/>
      <c r="P328" s="281"/>
      <c r="Q328" s="281"/>
      <c r="R328" s="281"/>
      <c r="S328" s="281"/>
      <c r="T328" s="281"/>
      <c r="U328" s="281"/>
      <c r="V328" s="281"/>
      <c r="W328" s="281"/>
      <c r="X328" s="281"/>
      <c r="Y328" s="281"/>
      <c r="Z328" s="281"/>
      <c r="AA328" s="281"/>
      <c r="AB328" s="281"/>
      <c r="AC328" s="281"/>
      <c r="AD328" s="281"/>
      <c r="AE328" s="281"/>
      <c r="AF328" s="281"/>
      <c r="AG328" s="281"/>
      <c r="AH328" s="281"/>
      <c r="AI328" s="281"/>
    </row>
    <row r="329" ht="12.75" customHeight="1">
      <c r="A329" s="281"/>
      <c r="B329" s="281"/>
      <c r="C329" s="281"/>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c r="AA329" s="281"/>
      <c r="AB329" s="281"/>
      <c r="AC329" s="281"/>
      <c r="AD329" s="281"/>
      <c r="AE329" s="281"/>
      <c r="AF329" s="281"/>
      <c r="AG329" s="281"/>
      <c r="AH329" s="281"/>
      <c r="AI329" s="281"/>
    </row>
    <row r="330" ht="12.75" customHeight="1">
      <c r="A330" s="281"/>
      <c r="B330" s="281"/>
      <c r="C330" s="281"/>
      <c r="D330" s="281"/>
      <c r="E330" s="281"/>
      <c r="F330" s="281"/>
      <c r="G330" s="281"/>
      <c r="H330" s="281"/>
      <c r="I330" s="281"/>
      <c r="J330" s="281"/>
      <c r="K330" s="281"/>
      <c r="L330" s="281"/>
      <c r="M330" s="281"/>
      <c r="N330" s="281"/>
      <c r="O330" s="281"/>
      <c r="P330" s="281"/>
      <c r="Q330" s="281"/>
      <c r="R330" s="281"/>
      <c r="S330" s="281"/>
      <c r="T330" s="281"/>
      <c r="U330" s="281"/>
      <c r="V330" s="281"/>
      <c r="W330" s="281"/>
      <c r="X330" s="281"/>
      <c r="Y330" s="281"/>
      <c r="Z330" s="281"/>
      <c r="AA330" s="281"/>
      <c r="AB330" s="281"/>
      <c r="AC330" s="281"/>
      <c r="AD330" s="281"/>
      <c r="AE330" s="281"/>
      <c r="AF330" s="281"/>
      <c r="AG330" s="281"/>
      <c r="AH330" s="281"/>
      <c r="AI330" s="281"/>
    </row>
    <row r="331" ht="12.75" customHeight="1">
      <c r="A331" s="281"/>
      <c r="B331" s="281"/>
      <c r="C331" s="281"/>
      <c r="D331" s="281"/>
      <c r="E331" s="281"/>
      <c r="F331" s="281"/>
      <c r="G331" s="281"/>
      <c r="H331" s="281"/>
      <c r="I331" s="281"/>
      <c r="J331" s="281"/>
      <c r="K331" s="281"/>
      <c r="L331" s="281"/>
      <c r="M331" s="281"/>
      <c r="N331" s="281"/>
      <c r="O331" s="281"/>
      <c r="P331" s="281"/>
      <c r="Q331" s="281"/>
      <c r="R331" s="281"/>
      <c r="S331" s="281"/>
      <c r="T331" s="281"/>
      <c r="U331" s="281"/>
      <c r="V331" s="281"/>
      <c r="W331" s="281"/>
      <c r="X331" s="281"/>
      <c r="Y331" s="281"/>
      <c r="Z331" s="281"/>
      <c r="AA331" s="281"/>
      <c r="AB331" s="281"/>
      <c r="AC331" s="281"/>
      <c r="AD331" s="281"/>
      <c r="AE331" s="281"/>
      <c r="AF331" s="281"/>
      <c r="AG331" s="281"/>
      <c r="AH331" s="281"/>
      <c r="AI331" s="281"/>
    </row>
    <row r="332" ht="12.75" customHeight="1">
      <c r="A332" s="281"/>
      <c r="B332" s="281"/>
      <c r="C332" s="281"/>
      <c r="D332" s="281"/>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c r="AA332" s="281"/>
      <c r="AB332" s="281"/>
      <c r="AC332" s="281"/>
      <c r="AD332" s="281"/>
      <c r="AE332" s="281"/>
      <c r="AF332" s="281"/>
      <c r="AG332" s="281"/>
      <c r="AH332" s="281"/>
      <c r="AI332" s="281"/>
    </row>
    <row r="333" ht="12.75" customHeight="1">
      <c r="A333" s="281"/>
      <c r="B333" s="281"/>
      <c r="C333" s="281"/>
      <c r="D333" s="281"/>
      <c r="E333" s="281"/>
      <c r="F333" s="281"/>
      <c r="G333" s="281"/>
      <c r="H333" s="281"/>
      <c r="I333" s="281"/>
      <c r="J333" s="281"/>
      <c r="K333" s="281"/>
      <c r="L333" s="281"/>
      <c r="M333" s="281"/>
      <c r="N333" s="281"/>
      <c r="O333" s="281"/>
      <c r="P333" s="281"/>
      <c r="Q333" s="281"/>
      <c r="R333" s="281"/>
      <c r="S333" s="281"/>
      <c r="T333" s="281"/>
      <c r="U333" s="281"/>
      <c r="V333" s="281"/>
      <c r="W333" s="281"/>
      <c r="X333" s="281"/>
      <c r="Y333" s="281"/>
      <c r="Z333" s="281"/>
      <c r="AA333" s="281"/>
      <c r="AB333" s="281"/>
      <c r="AC333" s="281"/>
      <c r="AD333" s="281"/>
      <c r="AE333" s="281"/>
      <c r="AF333" s="281"/>
      <c r="AG333" s="281"/>
      <c r="AH333" s="281"/>
      <c r="AI333" s="281"/>
    </row>
    <row r="334" ht="12.75" customHeight="1">
      <c r="A334" s="281"/>
      <c r="B334" s="281"/>
      <c r="C334" s="281"/>
      <c r="D334" s="281"/>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c r="AA334" s="281"/>
      <c r="AB334" s="281"/>
      <c r="AC334" s="281"/>
      <c r="AD334" s="281"/>
      <c r="AE334" s="281"/>
      <c r="AF334" s="281"/>
      <c r="AG334" s="281"/>
      <c r="AH334" s="281"/>
      <c r="AI334" s="281"/>
    </row>
    <row r="335" ht="12.75" customHeight="1">
      <c r="A335" s="281"/>
      <c r="B335" s="281"/>
      <c r="C335" s="281"/>
      <c r="D335" s="281"/>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c r="AA335" s="281"/>
      <c r="AB335" s="281"/>
      <c r="AC335" s="281"/>
      <c r="AD335" s="281"/>
      <c r="AE335" s="281"/>
      <c r="AF335" s="281"/>
      <c r="AG335" s="281"/>
      <c r="AH335" s="281"/>
      <c r="AI335" s="281"/>
    </row>
    <row r="336" ht="12.75" customHeight="1">
      <c r="A336" s="281"/>
      <c r="B336" s="281"/>
      <c r="C336" s="281"/>
      <c r="D336" s="281"/>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1"/>
      <c r="AC336" s="281"/>
      <c r="AD336" s="281"/>
      <c r="AE336" s="281"/>
      <c r="AF336" s="281"/>
      <c r="AG336" s="281"/>
      <c r="AH336" s="281"/>
      <c r="AI336" s="281"/>
    </row>
    <row r="337" ht="12.75" customHeight="1">
      <c r="A337" s="281"/>
      <c r="B337" s="281"/>
      <c r="C337" s="281"/>
      <c r="D337" s="281"/>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c r="AA337" s="281"/>
      <c r="AB337" s="281"/>
      <c r="AC337" s="281"/>
      <c r="AD337" s="281"/>
      <c r="AE337" s="281"/>
      <c r="AF337" s="281"/>
      <c r="AG337" s="281"/>
      <c r="AH337" s="281"/>
      <c r="AI337" s="281"/>
    </row>
    <row r="338" ht="12.75" customHeight="1">
      <c r="A338" s="281"/>
      <c r="B338" s="281"/>
      <c r="C338" s="281"/>
      <c r="D338" s="281"/>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c r="AA338" s="281"/>
      <c r="AB338" s="281"/>
      <c r="AC338" s="281"/>
      <c r="AD338" s="281"/>
      <c r="AE338" s="281"/>
      <c r="AF338" s="281"/>
      <c r="AG338" s="281"/>
      <c r="AH338" s="281"/>
      <c r="AI338" s="281"/>
    </row>
    <row r="339" ht="12.75" customHeight="1">
      <c r="A339" s="281"/>
      <c r="B339" s="281"/>
      <c r="C339" s="281"/>
      <c r="D339" s="281"/>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c r="AA339" s="281"/>
      <c r="AB339" s="281"/>
      <c r="AC339" s="281"/>
      <c r="AD339" s="281"/>
      <c r="AE339" s="281"/>
      <c r="AF339" s="281"/>
      <c r="AG339" s="281"/>
      <c r="AH339" s="281"/>
      <c r="AI339" s="281"/>
    </row>
    <row r="340" ht="12.75" customHeight="1">
      <c r="A340" s="281"/>
      <c r="B340" s="281"/>
      <c r="C340" s="281"/>
      <c r="D340" s="281"/>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c r="AA340" s="281"/>
      <c r="AB340" s="281"/>
      <c r="AC340" s="281"/>
      <c r="AD340" s="281"/>
      <c r="AE340" s="281"/>
      <c r="AF340" s="281"/>
      <c r="AG340" s="281"/>
      <c r="AH340" s="281"/>
      <c r="AI340" s="281"/>
    </row>
    <row r="341" ht="12.75" customHeight="1">
      <c r="A341" s="281"/>
      <c r="B341" s="281"/>
      <c r="C341" s="281"/>
      <c r="D341" s="281"/>
      <c r="E341" s="281"/>
      <c r="F341" s="281"/>
      <c r="G341" s="281"/>
      <c r="H341" s="281"/>
      <c r="I341" s="281"/>
      <c r="J341" s="281"/>
      <c r="K341" s="281"/>
      <c r="L341" s="281"/>
      <c r="M341" s="281"/>
      <c r="N341" s="281"/>
      <c r="O341" s="281"/>
      <c r="P341" s="281"/>
      <c r="Q341" s="281"/>
      <c r="R341" s="281"/>
      <c r="S341" s="281"/>
      <c r="T341" s="281"/>
      <c r="U341" s="281"/>
      <c r="V341" s="281"/>
      <c r="W341" s="281"/>
      <c r="X341" s="281"/>
      <c r="Y341" s="281"/>
      <c r="Z341" s="281"/>
      <c r="AA341" s="281"/>
      <c r="AB341" s="281"/>
      <c r="AC341" s="281"/>
      <c r="AD341" s="281"/>
      <c r="AE341" s="281"/>
      <c r="AF341" s="281"/>
      <c r="AG341" s="281"/>
      <c r="AH341" s="281"/>
      <c r="AI341" s="281"/>
    </row>
    <row r="342" ht="12.75" customHeight="1">
      <c r="A342" s="281"/>
      <c r="B342" s="281"/>
      <c r="C342" s="281"/>
      <c r="D342" s="281"/>
      <c r="E342" s="281"/>
      <c r="F342" s="281"/>
      <c r="G342" s="281"/>
      <c r="H342" s="281"/>
      <c r="I342" s="281"/>
      <c r="J342" s="281"/>
      <c r="K342" s="281"/>
      <c r="L342" s="281"/>
      <c r="M342" s="281"/>
      <c r="N342" s="281"/>
      <c r="O342" s="281"/>
      <c r="P342" s="281"/>
      <c r="Q342" s="281"/>
      <c r="R342" s="281"/>
      <c r="S342" s="281"/>
      <c r="T342" s="281"/>
      <c r="U342" s="281"/>
      <c r="V342" s="281"/>
      <c r="W342" s="281"/>
      <c r="X342" s="281"/>
      <c r="Y342" s="281"/>
      <c r="Z342" s="281"/>
      <c r="AA342" s="281"/>
      <c r="AB342" s="281"/>
      <c r="AC342" s="281"/>
      <c r="AD342" s="281"/>
      <c r="AE342" s="281"/>
      <c r="AF342" s="281"/>
      <c r="AG342" s="281"/>
      <c r="AH342" s="281"/>
      <c r="AI342" s="281"/>
    </row>
    <row r="343" ht="12.75" customHeight="1">
      <c r="A343" s="281"/>
      <c r="B343" s="281"/>
      <c r="C343" s="281"/>
      <c r="D343" s="281"/>
      <c r="E343" s="281"/>
      <c r="F343" s="281"/>
      <c r="G343" s="281"/>
      <c r="H343" s="281"/>
      <c r="I343" s="281"/>
      <c r="J343" s="281"/>
      <c r="K343" s="281"/>
      <c r="L343" s="281"/>
      <c r="M343" s="281"/>
      <c r="N343" s="281"/>
      <c r="O343" s="281"/>
      <c r="P343" s="281"/>
      <c r="Q343" s="281"/>
      <c r="R343" s="281"/>
      <c r="S343" s="281"/>
      <c r="T343" s="281"/>
      <c r="U343" s="281"/>
      <c r="V343" s="281"/>
      <c r="W343" s="281"/>
      <c r="X343" s="281"/>
      <c r="Y343" s="281"/>
      <c r="Z343" s="281"/>
      <c r="AA343" s="281"/>
      <c r="AB343" s="281"/>
      <c r="AC343" s="281"/>
      <c r="AD343" s="281"/>
      <c r="AE343" s="281"/>
      <c r="AF343" s="281"/>
      <c r="AG343" s="281"/>
      <c r="AH343" s="281"/>
      <c r="AI343" s="281"/>
    </row>
    <row r="344" ht="12.75" customHeight="1">
      <c r="A344" s="281"/>
      <c r="B344" s="281"/>
      <c r="C344" s="281"/>
      <c r="D344" s="281"/>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c r="AA344" s="281"/>
      <c r="AB344" s="281"/>
      <c r="AC344" s="281"/>
      <c r="AD344" s="281"/>
      <c r="AE344" s="281"/>
      <c r="AF344" s="281"/>
      <c r="AG344" s="281"/>
      <c r="AH344" s="281"/>
      <c r="AI344" s="281"/>
    </row>
    <row r="345" ht="12.75" customHeight="1">
      <c r="A345" s="281"/>
      <c r="B345" s="281"/>
      <c r="C345" s="281"/>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row>
    <row r="346" ht="12.75" customHeight="1">
      <c r="A346" s="281"/>
      <c r="B346" s="281"/>
      <c r="C346" s="281"/>
      <c r="D346" s="281"/>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c r="AA346" s="281"/>
      <c r="AB346" s="281"/>
      <c r="AC346" s="281"/>
      <c r="AD346" s="281"/>
      <c r="AE346" s="281"/>
      <c r="AF346" s="281"/>
      <c r="AG346" s="281"/>
      <c r="AH346" s="281"/>
      <c r="AI346" s="281"/>
    </row>
    <row r="347" ht="12.75" customHeight="1">
      <c r="A347" s="281"/>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row>
    <row r="348" ht="12.75" customHeight="1">
      <c r="A348" s="281"/>
      <c r="B348" s="281"/>
      <c r="C348" s="281"/>
      <c r="D348" s="281"/>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1"/>
      <c r="AH348" s="281"/>
      <c r="AI348" s="281"/>
    </row>
    <row r="349" ht="12.75" customHeight="1">
      <c r="A349" s="281"/>
      <c r="B349" s="281"/>
      <c r="C349" s="281"/>
      <c r="D349" s="281"/>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1"/>
      <c r="AH349" s="281"/>
      <c r="AI349" s="281"/>
    </row>
    <row r="350" ht="12.75" customHeight="1">
      <c r="A350" s="281"/>
      <c r="B350" s="281"/>
      <c r="C350" s="281"/>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c r="AA350" s="281"/>
      <c r="AB350" s="281"/>
      <c r="AC350" s="281"/>
      <c r="AD350" s="281"/>
      <c r="AE350" s="281"/>
      <c r="AF350" s="281"/>
      <c r="AG350" s="281"/>
      <c r="AH350" s="281"/>
      <c r="AI350" s="281"/>
    </row>
    <row r="351" ht="12.75" customHeight="1">
      <c r="A351" s="281"/>
      <c r="B351" s="281"/>
      <c r="C351" s="281"/>
      <c r="D351" s="281"/>
      <c r="E351" s="281"/>
      <c r="F351" s="281"/>
      <c r="G351" s="281"/>
      <c r="H351" s="281"/>
      <c r="I351" s="281"/>
      <c r="J351" s="281"/>
      <c r="K351" s="281"/>
      <c r="L351" s="281"/>
      <c r="M351" s="281"/>
      <c r="N351" s="281"/>
      <c r="O351" s="281"/>
      <c r="P351" s="281"/>
      <c r="Q351" s="281"/>
      <c r="R351" s="281"/>
      <c r="S351" s="281"/>
      <c r="T351" s="281"/>
      <c r="U351" s="281"/>
      <c r="V351" s="281"/>
      <c r="W351" s="281"/>
      <c r="X351" s="281"/>
      <c r="Y351" s="281"/>
      <c r="Z351" s="281"/>
      <c r="AA351" s="281"/>
      <c r="AB351" s="281"/>
      <c r="AC351" s="281"/>
      <c r="AD351" s="281"/>
      <c r="AE351" s="281"/>
      <c r="AF351" s="281"/>
      <c r="AG351" s="281"/>
      <c r="AH351" s="281"/>
      <c r="AI351" s="281"/>
    </row>
    <row r="352" ht="12.75" customHeight="1">
      <c r="A352" s="281"/>
      <c r="B352" s="281"/>
      <c r="C352" s="281"/>
      <c r="D352" s="281"/>
      <c r="E352" s="281"/>
      <c r="F352" s="281"/>
      <c r="G352" s="281"/>
      <c r="H352" s="281"/>
      <c r="I352" s="281"/>
      <c r="J352" s="281"/>
      <c r="K352" s="281"/>
      <c r="L352" s="281"/>
      <c r="M352" s="281"/>
      <c r="N352" s="281"/>
      <c r="O352" s="281"/>
      <c r="P352" s="281"/>
      <c r="Q352" s="281"/>
      <c r="R352" s="281"/>
      <c r="S352" s="281"/>
      <c r="T352" s="281"/>
      <c r="U352" s="281"/>
      <c r="V352" s="281"/>
      <c r="W352" s="281"/>
      <c r="X352" s="281"/>
      <c r="Y352" s="281"/>
      <c r="Z352" s="281"/>
      <c r="AA352" s="281"/>
      <c r="AB352" s="281"/>
      <c r="AC352" s="281"/>
      <c r="AD352" s="281"/>
      <c r="AE352" s="281"/>
      <c r="AF352" s="281"/>
      <c r="AG352" s="281"/>
      <c r="AH352" s="281"/>
      <c r="AI352" s="281"/>
    </row>
    <row r="353" ht="12.75" customHeight="1">
      <c r="A353" s="281"/>
      <c r="B353" s="281"/>
      <c r="C353" s="281"/>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c r="AA353" s="281"/>
      <c r="AB353" s="281"/>
      <c r="AC353" s="281"/>
      <c r="AD353" s="281"/>
      <c r="AE353" s="281"/>
      <c r="AF353" s="281"/>
      <c r="AG353" s="281"/>
      <c r="AH353" s="281"/>
      <c r="AI353" s="281"/>
    </row>
    <row r="354" ht="12.75" customHeight="1">
      <c r="A354" s="281"/>
      <c r="B354" s="281"/>
      <c r="C354" s="281"/>
      <c r="D354" s="281"/>
      <c r="E354" s="281"/>
      <c r="F354" s="281"/>
      <c r="G354" s="281"/>
      <c r="H354" s="281"/>
      <c r="I354" s="281"/>
      <c r="J354" s="281"/>
      <c r="K354" s="281"/>
      <c r="L354" s="281"/>
      <c r="M354" s="281"/>
      <c r="N354" s="281"/>
      <c r="O354" s="281"/>
      <c r="P354" s="281"/>
      <c r="Q354" s="281"/>
      <c r="R354" s="281"/>
      <c r="S354" s="281"/>
      <c r="T354" s="281"/>
      <c r="U354" s="281"/>
      <c r="V354" s="281"/>
      <c r="W354" s="281"/>
      <c r="X354" s="281"/>
      <c r="Y354" s="281"/>
      <c r="Z354" s="281"/>
      <c r="AA354" s="281"/>
      <c r="AB354" s="281"/>
      <c r="AC354" s="281"/>
      <c r="AD354" s="281"/>
      <c r="AE354" s="281"/>
      <c r="AF354" s="281"/>
      <c r="AG354" s="281"/>
      <c r="AH354" s="281"/>
      <c r="AI354" s="281"/>
    </row>
    <row r="355" ht="12.75" customHeight="1">
      <c r="A355" s="281"/>
      <c r="B355" s="281"/>
      <c r="C355" s="281"/>
      <c r="D355" s="281"/>
      <c r="E355" s="281"/>
      <c r="F355" s="281"/>
      <c r="G355" s="281"/>
      <c r="H355" s="281"/>
      <c r="I355" s="281"/>
      <c r="J355" s="281"/>
      <c r="K355" s="281"/>
      <c r="L355" s="281"/>
      <c r="M355" s="281"/>
      <c r="N355" s="281"/>
      <c r="O355" s="281"/>
      <c r="P355" s="281"/>
      <c r="Q355" s="281"/>
      <c r="R355" s="281"/>
      <c r="S355" s="281"/>
      <c r="T355" s="281"/>
      <c r="U355" s="281"/>
      <c r="V355" s="281"/>
      <c r="W355" s="281"/>
      <c r="X355" s="281"/>
      <c r="Y355" s="281"/>
      <c r="Z355" s="281"/>
      <c r="AA355" s="281"/>
      <c r="AB355" s="281"/>
      <c r="AC355" s="281"/>
      <c r="AD355" s="281"/>
      <c r="AE355" s="281"/>
      <c r="AF355" s="281"/>
      <c r="AG355" s="281"/>
      <c r="AH355" s="281"/>
      <c r="AI355" s="281"/>
    </row>
    <row r="356" ht="12.75" customHeight="1">
      <c r="A356" s="281"/>
      <c r="B356" s="281"/>
      <c r="C356" s="281"/>
      <c r="D356" s="281"/>
      <c r="E356" s="281"/>
      <c r="F356" s="281"/>
      <c r="G356" s="281"/>
      <c r="H356" s="281"/>
      <c r="I356" s="281"/>
      <c r="J356" s="281"/>
      <c r="K356" s="281"/>
      <c r="L356" s="281"/>
      <c r="M356" s="281"/>
      <c r="N356" s="281"/>
      <c r="O356" s="281"/>
      <c r="P356" s="281"/>
      <c r="Q356" s="281"/>
      <c r="R356" s="281"/>
      <c r="S356" s="281"/>
      <c r="T356" s="281"/>
      <c r="U356" s="281"/>
      <c r="V356" s="281"/>
      <c r="W356" s="281"/>
      <c r="X356" s="281"/>
      <c r="Y356" s="281"/>
      <c r="Z356" s="281"/>
      <c r="AA356" s="281"/>
      <c r="AB356" s="281"/>
      <c r="AC356" s="281"/>
      <c r="AD356" s="281"/>
      <c r="AE356" s="281"/>
      <c r="AF356" s="281"/>
      <c r="AG356" s="281"/>
      <c r="AH356" s="281"/>
      <c r="AI356" s="281"/>
    </row>
    <row r="357" ht="12.75" customHeight="1">
      <c r="A357" s="281"/>
      <c r="B357" s="281"/>
      <c r="C357" s="281"/>
      <c r="D357" s="281"/>
      <c r="E357" s="281"/>
      <c r="F357" s="281"/>
      <c r="G357" s="281"/>
      <c r="H357" s="281"/>
      <c r="I357" s="281"/>
      <c r="J357" s="281"/>
      <c r="K357" s="281"/>
      <c r="L357" s="281"/>
      <c r="M357" s="281"/>
      <c r="N357" s="281"/>
      <c r="O357" s="281"/>
      <c r="P357" s="281"/>
      <c r="Q357" s="281"/>
      <c r="R357" s="281"/>
      <c r="S357" s="281"/>
      <c r="T357" s="281"/>
      <c r="U357" s="281"/>
      <c r="V357" s="281"/>
      <c r="W357" s="281"/>
      <c r="X357" s="281"/>
      <c r="Y357" s="281"/>
      <c r="Z357" s="281"/>
      <c r="AA357" s="281"/>
      <c r="AB357" s="281"/>
      <c r="AC357" s="281"/>
      <c r="AD357" s="281"/>
      <c r="AE357" s="281"/>
      <c r="AF357" s="281"/>
      <c r="AG357" s="281"/>
      <c r="AH357" s="281"/>
      <c r="AI357" s="281"/>
    </row>
    <row r="358" ht="12.75" customHeight="1">
      <c r="A358" s="281"/>
      <c r="B358" s="281"/>
      <c r="C358" s="281"/>
      <c r="D358" s="281"/>
      <c r="E358" s="281"/>
      <c r="F358" s="281"/>
      <c r="G358" s="281"/>
      <c r="H358" s="281"/>
      <c r="I358" s="281"/>
      <c r="J358" s="281"/>
      <c r="K358" s="281"/>
      <c r="L358" s="281"/>
      <c r="M358" s="281"/>
      <c r="N358" s="281"/>
      <c r="O358" s="281"/>
      <c r="P358" s="281"/>
      <c r="Q358" s="281"/>
      <c r="R358" s="281"/>
      <c r="S358" s="281"/>
      <c r="T358" s="281"/>
      <c r="U358" s="281"/>
      <c r="V358" s="281"/>
      <c r="W358" s="281"/>
      <c r="X358" s="281"/>
      <c r="Y358" s="281"/>
      <c r="Z358" s="281"/>
      <c r="AA358" s="281"/>
      <c r="AB358" s="281"/>
      <c r="AC358" s="281"/>
      <c r="AD358" s="281"/>
      <c r="AE358" s="281"/>
      <c r="AF358" s="281"/>
      <c r="AG358" s="281"/>
      <c r="AH358" s="281"/>
      <c r="AI358" s="281"/>
    </row>
    <row r="359" ht="12.75" customHeight="1">
      <c r="A359" s="281"/>
      <c r="B359" s="281"/>
      <c r="C359" s="281"/>
      <c r="D359" s="281"/>
      <c r="E359" s="281"/>
      <c r="F359" s="281"/>
      <c r="G359" s="281"/>
      <c r="H359" s="281"/>
      <c r="I359" s="281"/>
      <c r="J359" s="281"/>
      <c r="K359" s="281"/>
      <c r="L359" s="281"/>
      <c r="M359" s="281"/>
      <c r="N359" s="281"/>
      <c r="O359" s="281"/>
      <c r="P359" s="281"/>
      <c r="Q359" s="281"/>
      <c r="R359" s="281"/>
      <c r="S359" s="281"/>
      <c r="T359" s="281"/>
      <c r="U359" s="281"/>
      <c r="V359" s="281"/>
      <c r="W359" s="281"/>
      <c r="X359" s="281"/>
      <c r="Y359" s="281"/>
      <c r="Z359" s="281"/>
      <c r="AA359" s="281"/>
      <c r="AB359" s="281"/>
      <c r="AC359" s="281"/>
      <c r="AD359" s="281"/>
      <c r="AE359" s="281"/>
      <c r="AF359" s="281"/>
      <c r="AG359" s="281"/>
      <c r="AH359" s="281"/>
      <c r="AI359" s="281"/>
    </row>
    <row r="360" ht="12.75" customHeight="1">
      <c r="A360" s="281"/>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row>
    <row r="361" ht="12.75" customHeight="1">
      <c r="A361" s="281"/>
      <c r="B361" s="281"/>
      <c r="C361" s="281"/>
      <c r="D361" s="281"/>
      <c r="E361" s="281"/>
      <c r="F361" s="281"/>
      <c r="G361" s="281"/>
      <c r="H361" s="281"/>
      <c r="I361" s="281"/>
      <c r="J361" s="281"/>
      <c r="K361" s="281"/>
      <c r="L361" s="281"/>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row>
    <row r="362" ht="12.75" customHeight="1">
      <c r="A362" s="281"/>
      <c r="B362" s="281"/>
      <c r="C362" s="281"/>
      <c r="D362" s="281"/>
      <c r="E362" s="281"/>
      <c r="F362" s="281"/>
      <c r="G362" s="281"/>
      <c r="H362" s="281"/>
      <c r="I362" s="281"/>
      <c r="J362" s="281"/>
      <c r="K362" s="281"/>
      <c r="L362" s="281"/>
      <c r="M362" s="281"/>
      <c r="N362" s="281"/>
      <c r="O362" s="281"/>
      <c r="P362" s="281"/>
      <c r="Q362" s="281"/>
      <c r="R362" s="281"/>
      <c r="S362" s="281"/>
      <c r="T362" s="281"/>
      <c r="U362" s="281"/>
      <c r="V362" s="281"/>
      <c r="W362" s="281"/>
      <c r="X362" s="281"/>
      <c r="Y362" s="281"/>
      <c r="Z362" s="281"/>
      <c r="AA362" s="281"/>
      <c r="AB362" s="281"/>
      <c r="AC362" s="281"/>
      <c r="AD362" s="281"/>
      <c r="AE362" s="281"/>
      <c r="AF362" s="281"/>
      <c r="AG362" s="281"/>
      <c r="AH362" s="281"/>
      <c r="AI362" s="281"/>
    </row>
    <row r="363" ht="12.75" customHeight="1">
      <c r="A363" s="281"/>
      <c r="B363" s="281"/>
      <c r="C363" s="281"/>
      <c r="D363" s="281"/>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c r="AA363" s="281"/>
      <c r="AB363" s="281"/>
      <c r="AC363" s="281"/>
      <c r="AD363" s="281"/>
      <c r="AE363" s="281"/>
      <c r="AF363" s="281"/>
      <c r="AG363" s="281"/>
      <c r="AH363" s="281"/>
      <c r="AI363" s="281"/>
    </row>
    <row r="364" ht="12.75" customHeight="1">
      <c r="A364" s="281"/>
      <c r="B364" s="281"/>
      <c r="C364" s="281"/>
      <c r="D364" s="281"/>
      <c r="E364" s="281"/>
      <c r="F364" s="281"/>
      <c r="G364" s="281"/>
      <c r="H364" s="281"/>
      <c r="I364" s="281"/>
      <c r="J364" s="281"/>
      <c r="K364" s="281"/>
      <c r="L364" s="281"/>
      <c r="M364" s="281"/>
      <c r="N364" s="281"/>
      <c r="O364" s="281"/>
      <c r="P364" s="281"/>
      <c r="Q364" s="281"/>
      <c r="R364" s="281"/>
      <c r="S364" s="281"/>
      <c r="T364" s="281"/>
      <c r="U364" s="281"/>
      <c r="V364" s="281"/>
      <c r="W364" s="281"/>
      <c r="X364" s="281"/>
      <c r="Y364" s="281"/>
      <c r="Z364" s="281"/>
      <c r="AA364" s="281"/>
      <c r="AB364" s="281"/>
      <c r="AC364" s="281"/>
      <c r="AD364" s="281"/>
      <c r="AE364" s="281"/>
      <c r="AF364" s="281"/>
      <c r="AG364" s="281"/>
      <c r="AH364" s="281"/>
      <c r="AI364" s="281"/>
    </row>
    <row r="365" ht="12.75" customHeight="1">
      <c r="A365" s="281"/>
      <c r="B365" s="281"/>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281"/>
      <c r="AC365" s="281"/>
      <c r="AD365" s="281"/>
      <c r="AE365" s="281"/>
      <c r="AF365" s="281"/>
      <c r="AG365" s="281"/>
      <c r="AH365" s="281"/>
      <c r="AI365" s="281"/>
    </row>
    <row r="366" ht="12.75" customHeight="1">
      <c r="A366" s="281"/>
      <c r="B366" s="281"/>
      <c r="C366" s="281"/>
      <c r="D366" s="281"/>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c r="AA366" s="281"/>
      <c r="AB366" s="281"/>
      <c r="AC366" s="281"/>
      <c r="AD366" s="281"/>
      <c r="AE366" s="281"/>
      <c r="AF366" s="281"/>
      <c r="AG366" s="281"/>
      <c r="AH366" s="281"/>
      <c r="AI366" s="281"/>
    </row>
    <row r="367" ht="12.75" customHeight="1">
      <c r="A367" s="281"/>
      <c r="B367" s="281"/>
      <c r="C367" s="281"/>
      <c r="D367" s="281"/>
      <c r="E367" s="281"/>
      <c r="F367" s="281"/>
      <c r="G367" s="281"/>
      <c r="H367" s="281"/>
      <c r="I367" s="281"/>
      <c r="J367" s="281"/>
      <c r="K367" s="281"/>
      <c r="L367" s="281"/>
      <c r="M367" s="281"/>
      <c r="N367" s="281"/>
      <c r="O367" s="281"/>
      <c r="P367" s="281"/>
      <c r="Q367" s="281"/>
      <c r="R367" s="281"/>
      <c r="S367" s="281"/>
      <c r="T367" s="281"/>
      <c r="U367" s="281"/>
      <c r="V367" s="281"/>
      <c r="W367" s="281"/>
      <c r="X367" s="281"/>
      <c r="Y367" s="281"/>
      <c r="Z367" s="281"/>
      <c r="AA367" s="281"/>
      <c r="AB367" s="281"/>
      <c r="AC367" s="281"/>
      <c r="AD367" s="281"/>
      <c r="AE367" s="281"/>
      <c r="AF367" s="281"/>
      <c r="AG367" s="281"/>
      <c r="AH367" s="281"/>
      <c r="AI367" s="281"/>
    </row>
    <row r="368" ht="12.75" customHeight="1">
      <c r="A368" s="281"/>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1"/>
      <c r="AC368" s="281"/>
      <c r="AD368" s="281"/>
      <c r="AE368" s="281"/>
      <c r="AF368" s="281"/>
      <c r="AG368" s="281"/>
      <c r="AH368" s="281"/>
      <c r="AI368" s="281"/>
    </row>
    <row r="369" ht="12.75" customHeight="1">
      <c r="A369" s="281"/>
      <c r="B369" s="281"/>
      <c r="C369" s="281"/>
      <c r="D369" s="281"/>
      <c r="E369" s="281"/>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row>
    <row r="370" ht="12.75" customHeight="1">
      <c r="A370" s="281"/>
      <c r="B370" s="281"/>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row>
    <row r="371" ht="12.75" customHeight="1">
      <c r="A371" s="281"/>
      <c r="B371" s="281"/>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row>
    <row r="372" ht="12.75" customHeight="1">
      <c r="A372" s="281"/>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81"/>
      <c r="AD372" s="281"/>
      <c r="AE372" s="281"/>
      <c r="AF372" s="281"/>
      <c r="AG372" s="281"/>
      <c r="AH372" s="281"/>
      <c r="AI372" s="281"/>
    </row>
    <row r="373" ht="12.75" customHeight="1">
      <c r="A373" s="281"/>
      <c r="B373" s="281"/>
      <c r="C373" s="281"/>
      <c r="D373" s="281"/>
      <c r="E373" s="281"/>
      <c r="F373" s="281"/>
      <c r="G373" s="281"/>
      <c r="H373" s="281"/>
      <c r="I373" s="281"/>
      <c r="J373" s="281"/>
      <c r="K373" s="281"/>
      <c r="L373" s="281"/>
      <c r="M373" s="281"/>
      <c r="N373" s="281"/>
      <c r="O373" s="281"/>
      <c r="P373" s="281"/>
      <c r="Q373" s="281"/>
      <c r="R373" s="281"/>
      <c r="S373" s="281"/>
      <c r="T373" s="281"/>
      <c r="U373" s="281"/>
      <c r="V373" s="281"/>
      <c r="W373" s="281"/>
      <c r="X373" s="281"/>
      <c r="Y373" s="281"/>
      <c r="Z373" s="281"/>
      <c r="AA373" s="281"/>
      <c r="AB373" s="281"/>
      <c r="AC373" s="281"/>
      <c r="AD373" s="281"/>
      <c r="AE373" s="281"/>
      <c r="AF373" s="281"/>
      <c r="AG373" s="281"/>
      <c r="AH373" s="281"/>
      <c r="AI373" s="281"/>
    </row>
    <row r="374" ht="12.75" customHeight="1">
      <c r="A374" s="281"/>
      <c r="B374" s="281"/>
      <c r="C374" s="281"/>
      <c r="D374" s="281"/>
      <c r="E374" s="281"/>
      <c r="F374" s="281"/>
      <c r="G374" s="281"/>
      <c r="H374" s="281"/>
      <c r="I374" s="281"/>
      <c r="J374" s="281"/>
      <c r="K374" s="281"/>
      <c r="L374" s="281"/>
      <c r="M374" s="281"/>
      <c r="N374" s="281"/>
      <c r="O374" s="281"/>
      <c r="P374" s="281"/>
      <c r="Q374" s="281"/>
      <c r="R374" s="281"/>
      <c r="S374" s="281"/>
      <c r="T374" s="281"/>
      <c r="U374" s="281"/>
      <c r="V374" s="281"/>
      <c r="W374" s="281"/>
      <c r="X374" s="281"/>
      <c r="Y374" s="281"/>
      <c r="Z374" s="281"/>
      <c r="AA374" s="281"/>
      <c r="AB374" s="281"/>
      <c r="AC374" s="281"/>
      <c r="AD374" s="281"/>
      <c r="AE374" s="281"/>
      <c r="AF374" s="281"/>
      <c r="AG374" s="281"/>
      <c r="AH374" s="281"/>
      <c r="AI374" s="281"/>
    </row>
    <row r="375" ht="12.75" customHeight="1">
      <c r="A375" s="281"/>
      <c r="B375" s="281"/>
      <c r="C375" s="281"/>
      <c r="D375" s="281"/>
      <c r="E375" s="281"/>
      <c r="F375" s="281"/>
      <c r="G375" s="281"/>
      <c r="H375" s="281"/>
      <c r="I375" s="281"/>
      <c r="J375" s="281"/>
      <c r="K375" s="281"/>
      <c r="L375" s="281"/>
      <c r="M375" s="281"/>
      <c r="N375" s="281"/>
      <c r="O375" s="281"/>
      <c r="P375" s="281"/>
      <c r="Q375" s="281"/>
      <c r="R375" s="281"/>
      <c r="S375" s="281"/>
      <c r="T375" s="281"/>
      <c r="U375" s="281"/>
      <c r="V375" s="281"/>
      <c r="W375" s="281"/>
      <c r="X375" s="281"/>
      <c r="Y375" s="281"/>
      <c r="Z375" s="281"/>
      <c r="AA375" s="281"/>
      <c r="AB375" s="281"/>
      <c r="AC375" s="281"/>
      <c r="AD375" s="281"/>
      <c r="AE375" s="281"/>
      <c r="AF375" s="281"/>
      <c r="AG375" s="281"/>
      <c r="AH375" s="281"/>
      <c r="AI375" s="281"/>
    </row>
    <row r="376" ht="12.75" customHeight="1">
      <c r="A376" s="281"/>
      <c r="B376" s="281"/>
      <c r="C376" s="281"/>
      <c r="D376" s="281"/>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c r="AA376" s="281"/>
      <c r="AB376" s="281"/>
      <c r="AC376" s="281"/>
      <c r="AD376" s="281"/>
      <c r="AE376" s="281"/>
      <c r="AF376" s="281"/>
      <c r="AG376" s="281"/>
      <c r="AH376" s="281"/>
      <c r="AI376" s="281"/>
    </row>
    <row r="377" ht="12.75" customHeight="1">
      <c r="A377" s="281"/>
      <c r="B377" s="281"/>
      <c r="C377" s="281"/>
      <c r="D377" s="281"/>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c r="AA377" s="281"/>
      <c r="AB377" s="281"/>
      <c r="AC377" s="281"/>
      <c r="AD377" s="281"/>
      <c r="AE377" s="281"/>
      <c r="AF377" s="281"/>
      <c r="AG377" s="281"/>
      <c r="AH377" s="281"/>
      <c r="AI377" s="281"/>
    </row>
    <row r="378" ht="12.75" customHeight="1">
      <c r="A378" s="281"/>
      <c r="B378" s="281"/>
      <c r="C378" s="281"/>
      <c r="D378" s="281"/>
      <c r="E378" s="281"/>
      <c r="F378" s="281"/>
      <c r="G378" s="281"/>
      <c r="H378" s="281"/>
      <c r="I378" s="281"/>
      <c r="J378" s="281"/>
      <c r="K378" s="281"/>
      <c r="L378" s="281"/>
      <c r="M378" s="281"/>
      <c r="N378" s="281"/>
      <c r="O378" s="281"/>
      <c r="P378" s="281"/>
      <c r="Q378" s="281"/>
      <c r="R378" s="281"/>
      <c r="S378" s="281"/>
      <c r="T378" s="281"/>
      <c r="U378" s="281"/>
      <c r="V378" s="281"/>
      <c r="W378" s="281"/>
      <c r="X378" s="281"/>
      <c r="Y378" s="281"/>
      <c r="Z378" s="281"/>
      <c r="AA378" s="281"/>
      <c r="AB378" s="281"/>
      <c r="AC378" s="281"/>
      <c r="AD378" s="281"/>
      <c r="AE378" s="281"/>
      <c r="AF378" s="281"/>
      <c r="AG378" s="281"/>
      <c r="AH378" s="281"/>
      <c r="AI378" s="281"/>
    </row>
    <row r="379" ht="12.75" customHeight="1">
      <c r="A379" s="281"/>
      <c r="B379" s="281"/>
      <c r="C379" s="281"/>
      <c r="D379" s="281"/>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c r="AA379" s="281"/>
      <c r="AB379" s="281"/>
      <c r="AC379" s="281"/>
      <c r="AD379" s="281"/>
      <c r="AE379" s="281"/>
      <c r="AF379" s="281"/>
      <c r="AG379" s="281"/>
      <c r="AH379" s="281"/>
      <c r="AI379" s="281"/>
    </row>
    <row r="380" ht="12.75" customHeight="1">
      <c r="A380" s="281"/>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81"/>
      <c r="AD380" s="281"/>
      <c r="AE380" s="281"/>
      <c r="AF380" s="281"/>
      <c r="AG380" s="281"/>
      <c r="AH380" s="281"/>
      <c r="AI380" s="281"/>
    </row>
    <row r="381" ht="12.75" customHeight="1">
      <c r="A381" s="281"/>
      <c r="B381" s="281"/>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row>
    <row r="382" ht="12.75" customHeight="1">
      <c r="A382" s="281"/>
      <c r="B382" s="281"/>
      <c r="C382" s="281"/>
      <c r="D382" s="281"/>
      <c r="E382" s="281"/>
      <c r="F382" s="281"/>
      <c r="G382" s="281"/>
      <c r="H382" s="281"/>
      <c r="I382" s="281"/>
      <c r="J382" s="281"/>
      <c r="K382" s="281"/>
      <c r="L382" s="281"/>
      <c r="M382" s="281"/>
      <c r="N382" s="281"/>
      <c r="O382" s="281"/>
      <c r="P382" s="281"/>
      <c r="Q382" s="281"/>
      <c r="R382" s="281"/>
      <c r="S382" s="281"/>
      <c r="T382" s="281"/>
      <c r="U382" s="281"/>
      <c r="V382" s="281"/>
      <c r="W382" s="281"/>
      <c r="X382" s="281"/>
      <c r="Y382" s="281"/>
      <c r="Z382" s="281"/>
      <c r="AA382" s="281"/>
      <c r="AB382" s="281"/>
      <c r="AC382" s="281"/>
      <c r="AD382" s="281"/>
      <c r="AE382" s="281"/>
      <c r="AF382" s="281"/>
      <c r="AG382" s="281"/>
      <c r="AH382" s="281"/>
      <c r="AI382" s="281"/>
    </row>
    <row r="383" ht="12.75" customHeight="1">
      <c r="A383" s="281"/>
      <c r="B383" s="281"/>
      <c r="C383" s="281"/>
      <c r="D383" s="281"/>
      <c r="E383" s="281"/>
      <c r="F383" s="281"/>
      <c r="G383" s="281"/>
      <c r="H383" s="281"/>
      <c r="I383" s="281"/>
      <c r="J383" s="281"/>
      <c r="K383" s="281"/>
      <c r="L383" s="281"/>
      <c r="M383" s="281"/>
      <c r="N383" s="281"/>
      <c r="O383" s="281"/>
      <c r="P383" s="281"/>
      <c r="Q383" s="281"/>
      <c r="R383" s="281"/>
      <c r="S383" s="281"/>
      <c r="T383" s="281"/>
      <c r="U383" s="281"/>
      <c r="V383" s="281"/>
      <c r="W383" s="281"/>
      <c r="X383" s="281"/>
      <c r="Y383" s="281"/>
      <c r="Z383" s="281"/>
      <c r="AA383" s="281"/>
      <c r="AB383" s="281"/>
      <c r="AC383" s="281"/>
      <c r="AD383" s="281"/>
      <c r="AE383" s="281"/>
      <c r="AF383" s="281"/>
      <c r="AG383" s="281"/>
      <c r="AH383" s="281"/>
      <c r="AI383" s="281"/>
    </row>
    <row r="384" ht="12.75" customHeight="1">
      <c r="A384" s="281"/>
      <c r="B384" s="281"/>
      <c r="C384" s="281"/>
      <c r="D384" s="281"/>
      <c r="E384" s="281"/>
      <c r="F384" s="281"/>
      <c r="G384" s="281"/>
      <c r="H384" s="281"/>
      <c r="I384" s="281"/>
      <c r="J384" s="281"/>
      <c r="K384" s="281"/>
      <c r="L384" s="281"/>
      <c r="M384" s="281"/>
      <c r="N384" s="281"/>
      <c r="O384" s="281"/>
      <c r="P384" s="281"/>
      <c r="Q384" s="281"/>
      <c r="R384" s="281"/>
      <c r="S384" s="281"/>
      <c r="T384" s="281"/>
      <c r="U384" s="281"/>
      <c r="V384" s="281"/>
      <c r="W384" s="281"/>
      <c r="X384" s="281"/>
      <c r="Y384" s="281"/>
      <c r="Z384" s="281"/>
      <c r="AA384" s="281"/>
      <c r="AB384" s="281"/>
      <c r="AC384" s="281"/>
      <c r="AD384" s="281"/>
      <c r="AE384" s="281"/>
      <c r="AF384" s="281"/>
      <c r="AG384" s="281"/>
      <c r="AH384" s="281"/>
      <c r="AI384" s="281"/>
    </row>
    <row r="385" ht="12.75" customHeight="1">
      <c r="A385" s="281"/>
      <c r="B385" s="281"/>
      <c r="C385" s="281"/>
      <c r="D385" s="281"/>
      <c r="E385" s="281"/>
      <c r="F385" s="281"/>
      <c r="G385" s="281"/>
      <c r="H385" s="281"/>
      <c r="I385" s="281"/>
      <c r="J385" s="281"/>
      <c r="K385" s="281"/>
      <c r="L385" s="281"/>
      <c r="M385" s="281"/>
      <c r="N385" s="281"/>
      <c r="O385" s="281"/>
      <c r="P385" s="281"/>
      <c r="Q385" s="281"/>
      <c r="R385" s="281"/>
      <c r="S385" s="281"/>
      <c r="T385" s="281"/>
      <c r="U385" s="281"/>
      <c r="V385" s="281"/>
      <c r="W385" s="281"/>
      <c r="X385" s="281"/>
      <c r="Y385" s="281"/>
      <c r="Z385" s="281"/>
      <c r="AA385" s="281"/>
      <c r="AB385" s="281"/>
      <c r="AC385" s="281"/>
      <c r="AD385" s="281"/>
      <c r="AE385" s="281"/>
      <c r="AF385" s="281"/>
      <c r="AG385" s="281"/>
      <c r="AH385" s="281"/>
      <c r="AI385" s="281"/>
    </row>
    <row r="386" ht="12.75" customHeight="1">
      <c r="A386" s="281"/>
      <c r="B386" s="281"/>
      <c r="C386" s="281"/>
      <c r="D386" s="281"/>
      <c r="E386" s="281"/>
      <c r="F386" s="281"/>
      <c r="G386" s="281"/>
      <c r="H386" s="281"/>
      <c r="I386" s="281"/>
      <c r="J386" s="281"/>
      <c r="K386" s="281"/>
      <c r="L386" s="281"/>
      <c r="M386" s="281"/>
      <c r="N386" s="281"/>
      <c r="O386" s="281"/>
      <c r="P386" s="281"/>
      <c r="Q386" s="281"/>
      <c r="R386" s="281"/>
      <c r="S386" s="281"/>
      <c r="T386" s="281"/>
      <c r="U386" s="281"/>
      <c r="V386" s="281"/>
      <c r="W386" s="281"/>
      <c r="X386" s="281"/>
      <c r="Y386" s="281"/>
      <c r="Z386" s="281"/>
      <c r="AA386" s="281"/>
      <c r="AB386" s="281"/>
      <c r="AC386" s="281"/>
      <c r="AD386" s="281"/>
      <c r="AE386" s="281"/>
      <c r="AF386" s="281"/>
      <c r="AG386" s="281"/>
      <c r="AH386" s="281"/>
      <c r="AI386" s="281"/>
    </row>
    <row r="387" ht="12.75" customHeight="1">
      <c r="A387" s="281"/>
      <c r="B387" s="281"/>
      <c r="C387" s="281"/>
      <c r="D387" s="281"/>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c r="AA387" s="281"/>
      <c r="AB387" s="281"/>
      <c r="AC387" s="281"/>
      <c r="AD387" s="281"/>
      <c r="AE387" s="281"/>
      <c r="AF387" s="281"/>
      <c r="AG387" s="281"/>
      <c r="AH387" s="281"/>
      <c r="AI387" s="281"/>
    </row>
    <row r="388" ht="12.75" customHeight="1">
      <c r="A388" s="281"/>
      <c r="B388" s="281"/>
      <c r="C388" s="281"/>
      <c r="D388" s="281"/>
      <c r="E388" s="281"/>
      <c r="F388" s="281"/>
      <c r="G388" s="281"/>
      <c r="H388" s="281"/>
      <c r="I388" s="281"/>
      <c r="J388" s="281"/>
      <c r="K388" s="281"/>
      <c r="L388" s="281"/>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ht="12.75" customHeight="1">
      <c r="A389" s="281"/>
      <c r="B389" s="281"/>
      <c r="C389" s="281"/>
      <c r="D389" s="281"/>
      <c r="E389" s="281"/>
      <c r="F389" s="281"/>
      <c r="G389" s="281"/>
      <c r="H389" s="281"/>
      <c r="I389" s="281"/>
      <c r="J389" s="281"/>
      <c r="K389" s="281"/>
      <c r="L389" s="281"/>
      <c r="M389" s="281"/>
      <c r="N389" s="281"/>
      <c r="O389" s="281"/>
      <c r="P389" s="281"/>
      <c r="Q389" s="281"/>
      <c r="R389" s="281"/>
      <c r="S389" s="281"/>
      <c r="T389" s="281"/>
      <c r="U389" s="281"/>
      <c r="V389" s="281"/>
      <c r="W389" s="281"/>
      <c r="X389" s="281"/>
      <c r="Y389" s="281"/>
      <c r="Z389" s="281"/>
      <c r="AA389" s="281"/>
      <c r="AB389" s="281"/>
      <c r="AC389" s="281"/>
      <c r="AD389" s="281"/>
      <c r="AE389" s="281"/>
      <c r="AF389" s="281"/>
      <c r="AG389" s="281"/>
      <c r="AH389" s="281"/>
      <c r="AI389" s="281"/>
    </row>
    <row r="390" ht="12.75" customHeight="1">
      <c r="A390" s="281"/>
      <c r="B390" s="281"/>
      <c r="C390" s="281"/>
      <c r="D390" s="281"/>
      <c r="E390" s="281"/>
      <c r="F390" s="281"/>
      <c r="G390" s="281"/>
      <c r="H390" s="281"/>
      <c r="I390" s="281"/>
      <c r="J390" s="281"/>
      <c r="K390" s="281"/>
      <c r="L390" s="281"/>
      <c r="M390" s="281"/>
      <c r="N390" s="281"/>
      <c r="O390" s="281"/>
      <c r="P390" s="281"/>
      <c r="Q390" s="281"/>
      <c r="R390" s="281"/>
      <c r="S390" s="281"/>
      <c r="T390" s="281"/>
      <c r="U390" s="281"/>
      <c r="V390" s="281"/>
      <c r="W390" s="281"/>
      <c r="X390" s="281"/>
      <c r="Y390" s="281"/>
      <c r="Z390" s="281"/>
      <c r="AA390" s="281"/>
      <c r="AB390" s="281"/>
      <c r="AC390" s="281"/>
      <c r="AD390" s="281"/>
      <c r="AE390" s="281"/>
      <c r="AF390" s="281"/>
      <c r="AG390" s="281"/>
      <c r="AH390" s="281"/>
      <c r="AI390" s="281"/>
    </row>
    <row r="391" ht="12.75" customHeight="1">
      <c r="A391" s="281"/>
      <c r="B391" s="281"/>
      <c r="C391" s="281"/>
      <c r="D391" s="281"/>
      <c r="E391" s="281"/>
      <c r="F391" s="281"/>
      <c r="G391" s="281"/>
      <c r="H391" s="281"/>
      <c r="I391" s="281"/>
      <c r="J391" s="281"/>
      <c r="K391" s="281"/>
      <c r="L391" s="281"/>
      <c r="M391" s="281"/>
      <c r="N391" s="281"/>
      <c r="O391" s="281"/>
      <c r="P391" s="281"/>
      <c r="Q391" s="281"/>
      <c r="R391" s="281"/>
      <c r="S391" s="281"/>
      <c r="T391" s="281"/>
      <c r="U391" s="281"/>
      <c r="V391" s="281"/>
      <c r="W391" s="281"/>
      <c r="X391" s="281"/>
      <c r="Y391" s="281"/>
      <c r="Z391" s="281"/>
      <c r="AA391" s="281"/>
      <c r="AB391" s="281"/>
      <c r="AC391" s="281"/>
      <c r="AD391" s="281"/>
      <c r="AE391" s="281"/>
      <c r="AF391" s="281"/>
      <c r="AG391" s="281"/>
      <c r="AH391" s="281"/>
      <c r="AI391" s="281"/>
    </row>
    <row r="392" ht="12.75" customHeight="1">
      <c r="A392" s="281"/>
      <c r="B392" s="281"/>
      <c r="C392" s="281"/>
      <c r="D392" s="281"/>
      <c r="E392" s="281"/>
      <c r="F392" s="281"/>
      <c r="G392" s="281"/>
      <c r="H392" s="281"/>
      <c r="I392" s="281"/>
      <c r="J392" s="281"/>
      <c r="K392" s="281"/>
      <c r="L392" s="281"/>
      <c r="M392" s="281"/>
      <c r="N392" s="281"/>
      <c r="O392" s="281"/>
      <c r="P392" s="281"/>
      <c r="Q392" s="281"/>
      <c r="R392" s="281"/>
      <c r="S392" s="281"/>
      <c r="T392" s="281"/>
      <c r="U392" s="281"/>
      <c r="V392" s="281"/>
      <c r="W392" s="281"/>
      <c r="X392" s="281"/>
      <c r="Y392" s="281"/>
      <c r="Z392" s="281"/>
      <c r="AA392" s="281"/>
      <c r="AB392" s="281"/>
      <c r="AC392" s="281"/>
      <c r="AD392" s="281"/>
      <c r="AE392" s="281"/>
      <c r="AF392" s="281"/>
      <c r="AG392" s="281"/>
      <c r="AH392" s="281"/>
      <c r="AI392" s="281"/>
    </row>
    <row r="393" ht="12.75" customHeight="1">
      <c r="A393" s="281"/>
      <c r="B393" s="281"/>
      <c r="C393" s="281"/>
      <c r="D393" s="281"/>
      <c r="E393" s="281"/>
      <c r="F393" s="281"/>
      <c r="G393" s="281"/>
      <c r="H393" s="281"/>
      <c r="I393" s="281"/>
      <c r="J393" s="281"/>
      <c r="K393" s="281"/>
      <c r="L393" s="281"/>
      <c r="M393" s="281"/>
      <c r="N393" s="281"/>
      <c r="O393" s="281"/>
      <c r="P393" s="281"/>
      <c r="Q393" s="281"/>
      <c r="R393" s="281"/>
      <c r="S393" s="281"/>
      <c r="T393" s="281"/>
      <c r="U393" s="281"/>
      <c r="V393" s="281"/>
      <c r="W393" s="281"/>
      <c r="X393" s="281"/>
      <c r="Y393" s="281"/>
      <c r="Z393" s="281"/>
      <c r="AA393" s="281"/>
      <c r="AB393" s="281"/>
      <c r="AC393" s="281"/>
      <c r="AD393" s="281"/>
      <c r="AE393" s="281"/>
      <c r="AF393" s="281"/>
      <c r="AG393" s="281"/>
      <c r="AH393" s="281"/>
      <c r="AI393" s="281"/>
    </row>
    <row r="394" ht="12.75" customHeight="1">
      <c r="A394" s="281"/>
      <c r="B394" s="281"/>
      <c r="C394" s="281"/>
      <c r="D394" s="281"/>
      <c r="E394" s="281"/>
      <c r="F394" s="281"/>
      <c r="G394" s="281"/>
      <c r="H394" s="281"/>
      <c r="I394" s="281"/>
      <c r="J394" s="281"/>
      <c r="K394" s="281"/>
      <c r="L394" s="281"/>
      <c r="M394" s="281"/>
      <c r="N394" s="281"/>
      <c r="O394" s="281"/>
      <c r="P394" s="281"/>
      <c r="Q394" s="281"/>
      <c r="R394" s="281"/>
      <c r="S394" s="281"/>
      <c r="T394" s="281"/>
      <c r="U394" s="281"/>
      <c r="V394" s="281"/>
      <c r="W394" s="281"/>
      <c r="X394" s="281"/>
      <c r="Y394" s="281"/>
      <c r="Z394" s="281"/>
      <c r="AA394" s="281"/>
      <c r="AB394" s="281"/>
      <c r="AC394" s="281"/>
      <c r="AD394" s="281"/>
      <c r="AE394" s="281"/>
      <c r="AF394" s="281"/>
      <c r="AG394" s="281"/>
      <c r="AH394" s="281"/>
      <c r="AI394" s="281"/>
    </row>
    <row r="395" ht="12.75" customHeight="1">
      <c r="A395" s="281"/>
      <c r="B395" s="281"/>
      <c r="C395" s="281"/>
      <c r="D395" s="281"/>
      <c r="E395" s="281"/>
      <c r="F395" s="281"/>
      <c r="G395" s="281"/>
      <c r="H395" s="281"/>
      <c r="I395" s="281"/>
      <c r="J395" s="281"/>
      <c r="K395" s="281"/>
      <c r="L395" s="281"/>
      <c r="M395" s="281"/>
      <c r="N395" s="281"/>
      <c r="O395" s="281"/>
      <c r="P395" s="281"/>
      <c r="Q395" s="281"/>
      <c r="R395" s="281"/>
      <c r="S395" s="281"/>
      <c r="T395" s="281"/>
      <c r="U395" s="281"/>
      <c r="V395" s="281"/>
      <c r="W395" s="281"/>
      <c r="X395" s="281"/>
      <c r="Y395" s="281"/>
      <c r="Z395" s="281"/>
      <c r="AA395" s="281"/>
      <c r="AB395" s="281"/>
      <c r="AC395" s="281"/>
      <c r="AD395" s="281"/>
      <c r="AE395" s="281"/>
      <c r="AF395" s="281"/>
      <c r="AG395" s="281"/>
      <c r="AH395" s="281"/>
      <c r="AI395" s="281"/>
    </row>
    <row r="396" ht="12.75" customHeight="1">
      <c r="A396" s="281"/>
      <c r="B396" s="281"/>
      <c r="C396" s="281"/>
      <c r="D396" s="281"/>
      <c r="E396" s="281"/>
      <c r="F396" s="281"/>
      <c r="G396" s="281"/>
      <c r="H396" s="281"/>
      <c r="I396" s="281"/>
      <c r="J396" s="281"/>
      <c r="K396" s="281"/>
      <c r="L396" s="281"/>
      <c r="M396" s="281"/>
      <c r="N396" s="281"/>
      <c r="O396" s="281"/>
      <c r="P396" s="281"/>
      <c r="Q396" s="281"/>
      <c r="R396" s="281"/>
      <c r="S396" s="281"/>
      <c r="T396" s="281"/>
      <c r="U396" s="281"/>
      <c r="V396" s="281"/>
      <c r="W396" s="281"/>
      <c r="X396" s="281"/>
      <c r="Y396" s="281"/>
      <c r="Z396" s="281"/>
      <c r="AA396" s="281"/>
      <c r="AB396" s="281"/>
      <c r="AC396" s="281"/>
      <c r="AD396" s="281"/>
      <c r="AE396" s="281"/>
      <c r="AF396" s="281"/>
      <c r="AG396" s="281"/>
      <c r="AH396" s="281"/>
      <c r="AI396" s="281"/>
    </row>
    <row r="397" ht="12.75" customHeight="1">
      <c r="A397" s="281"/>
      <c r="B397" s="281"/>
      <c r="C397" s="281"/>
      <c r="D397" s="281"/>
      <c r="E397" s="281"/>
      <c r="F397" s="281"/>
      <c r="G397" s="281"/>
      <c r="H397" s="281"/>
      <c r="I397" s="281"/>
      <c r="J397" s="281"/>
      <c r="K397" s="281"/>
      <c r="L397" s="281"/>
      <c r="M397" s="281"/>
      <c r="N397" s="281"/>
      <c r="O397" s="281"/>
      <c r="P397" s="281"/>
      <c r="Q397" s="281"/>
      <c r="R397" s="281"/>
      <c r="S397" s="281"/>
      <c r="T397" s="281"/>
      <c r="U397" s="281"/>
      <c r="V397" s="281"/>
      <c r="W397" s="281"/>
      <c r="X397" s="281"/>
      <c r="Y397" s="281"/>
      <c r="Z397" s="281"/>
      <c r="AA397" s="281"/>
      <c r="AB397" s="281"/>
      <c r="AC397" s="281"/>
      <c r="AD397" s="281"/>
      <c r="AE397" s="281"/>
      <c r="AF397" s="281"/>
      <c r="AG397" s="281"/>
      <c r="AH397" s="281"/>
      <c r="AI397" s="281"/>
    </row>
    <row r="398" ht="12.75" customHeight="1">
      <c r="A398" s="281"/>
      <c r="B398" s="281"/>
      <c r="C398" s="281"/>
      <c r="D398" s="281"/>
      <c r="E398" s="281"/>
      <c r="F398" s="281"/>
      <c r="G398" s="281"/>
      <c r="H398" s="281"/>
      <c r="I398" s="281"/>
      <c r="J398" s="281"/>
      <c r="K398" s="281"/>
      <c r="L398" s="281"/>
      <c r="M398" s="281"/>
      <c r="N398" s="281"/>
      <c r="O398" s="281"/>
      <c r="P398" s="281"/>
      <c r="Q398" s="281"/>
      <c r="R398" s="281"/>
      <c r="S398" s="281"/>
      <c r="T398" s="281"/>
      <c r="U398" s="281"/>
      <c r="V398" s="281"/>
      <c r="W398" s="281"/>
      <c r="X398" s="281"/>
      <c r="Y398" s="281"/>
      <c r="Z398" s="281"/>
      <c r="AA398" s="281"/>
      <c r="AB398" s="281"/>
      <c r="AC398" s="281"/>
      <c r="AD398" s="281"/>
      <c r="AE398" s="281"/>
      <c r="AF398" s="281"/>
      <c r="AG398" s="281"/>
      <c r="AH398" s="281"/>
      <c r="AI398" s="281"/>
    </row>
    <row r="399" ht="12.75" customHeight="1">
      <c r="A399" s="281"/>
      <c r="B399" s="281"/>
      <c r="C399" s="281"/>
      <c r="D399" s="281"/>
      <c r="E399" s="281"/>
      <c r="F399" s="281"/>
      <c r="G399" s="281"/>
      <c r="H399" s="281"/>
      <c r="I399" s="281"/>
      <c r="J399" s="281"/>
      <c r="K399" s="281"/>
      <c r="L399" s="281"/>
      <c r="M399" s="281"/>
      <c r="N399" s="281"/>
      <c r="O399" s="281"/>
      <c r="P399" s="281"/>
      <c r="Q399" s="281"/>
      <c r="R399" s="281"/>
      <c r="S399" s="281"/>
      <c r="T399" s="281"/>
      <c r="U399" s="281"/>
      <c r="V399" s="281"/>
      <c r="W399" s="281"/>
      <c r="X399" s="281"/>
      <c r="Y399" s="281"/>
      <c r="Z399" s="281"/>
      <c r="AA399" s="281"/>
      <c r="AB399" s="281"/>
      <c r="AC399" s="281"/>
      <c r="AD399" s="281"/>
      <c r="AE399" s="281"/>
      <c r="AF399" s="281"/>
      <c r="AG399" s="281"/>
      <c r="AH399" s="281"/>
      <c r="AI399" s="281"/>
    </row>
    <row r="400" ht="12.75" customHeight="1">
      <c r="A400" s="281"/>
      <c r="B400" s="281"/>
      <c r="C400" s="281"/>
      <c r="D400" s="281"/>
      <c r="E400" s="281"/>
      <c r="F400" s="281"/>
      <c r="G400" s="281"/>
      <c r="H400" s="281"/>
      <c r="I400" s="281"/>
      <c r="J400" s="281"/>
      <c r="K400" s="281"/>
      <c r="L400" s="281"/>
      <c r="M400" s="281"/>
      <c r="N400" s="281"/>
      <c r="O400" s="281"/>
      <c r="P400" s="281"/>
      <c r="Q400" s="281"/>
      <c r="R400" s="281"/>
      <c r="S400" s="281"/>
      <c r="T400" s="281"/>
      <c r="U400" s="281"/>
      <c r="V400" s="281"/>
      <c r="W400" s="281"/>
      <c r="X400" s="281"/>
      <c r="Y400" s="281"/>
      <c r="Z400" s="281"/>
      <c r="AA400" s="281"/>
      <c r="AB400" s="281"/>
      <c r="AC400" s="281"/>
      <c r="AD400" s="281"/>
      <c r="AE400" s="281"/>
      <c r="AF400" s="281"/>
      <c r="AG400" s="281"/>
      <c r="AH400" s="281"/>
      <c r="AI400" s="281"/>
    </row>
    <row r="401" ht="12.75" customHeight="1">
      <c r="A401" s="281"/>
      <c r="B401" s="281"/>
      <c r="C401" s="281"/>
      <c r="D401" s="281"/>
      <c r="E401" s="281"/>
      <c r="F401" s="281"/>
      <c r="G401" s="281"/>
      <c r="H401" s="281"/>
      <c r="I401" s="281"/>
      <c r="J401" s="281"/>
      <c r="K401" s="281"/>
      <c r="L401" s="281"/>
      <c r="M401" s="281"/>
      <c r="N401" s="281"/>
      <c r="O401" s="281"/>
      <c r="P401" s="281"/>
      <c r="Q401" s="281"/>
      <c r="R401" s="281"/>
      <c r="S401" s="281"/>
      <c r="T401" s="281"/>
      <c r="U401" s="281"/>
      <c r="V401" s="281"/>
      <c r="W401" s="281"/>
      <c r="X401" s="281"/>
      <c r="Y401" s="281"/>
      <c r="Z401" s="281"/>
      <c r="AA401" s="281"/>
      <c r="AB401" s="281"/>
      <c r="AC401" s="281"/>
      <c r="AD401" s="281"/>
      <c r="AE401" s="281"/>
      <c r="AF401" s="281"/>
      <c r="AG401" s="281"/>
      <c r="AH401" s="281"/>
      <c r="AI401" s="281"/>
    </row>
    <row r="402" ht="12.75" customHeight="1">
      <c r="A402" s="281"/>
      <c r="B402" s="281"/>
      <c r="C402" s="281"/>
      <c r="D402" s="281"/>
      <c r="E402" s="281"/>
      <c r="F402" s="281"/>
      <c r="G402" s="281"/>
      <c r="H402" s="281"/>
      <c r="I402" s="281"/>
      <c r="J402" s="281"/>
      <c r="K402" s="281"/>
      <c r="L402" s="281"/>
      <c r="M402" s="281"/>
      <c r="N402" s="281"/>
      <c r="O402" s="281"/>
      <c r="P402" s="281"/>
      <c r="Q402" s="281"/>
      <c r="R402" s="281"/>
      <c r="S402" s="281"/>
      <c r="T402" s="281"/>
      <c r="U402" s="281"/>
      <c r="V402" s="281"/>
      <c r="W402" s="281"/>
      <c r="X402" s="281"/>
      <c r="Y402" s="281"/>
      <c r="Z402" s="281"/>
      <c r="AA402" s="281"/>
      <c r="AB402" s="281"/>
      <c r="AC402" s="281"/>
      <c r="AD402" s="281"/>
      <c r="AE402" s="281"/>
      <c r="AF402" s="281"/>
      <c r="AG402" s="281"/>
      <c r="AH402" s="281"/>
      <c r="AI402" s="281"/>
    </row>
    <row r="403" ht="12.75" customHeight="1">
      <c r="A403" s="281"/>
      <c r="B403" s="281"/>
      <c r="C403" s="281"/>
      <c r="D403" s="281"/>
      <c r="E403" s="281"/>
      <c r="F403" s="281"/>
      <c r="G403" s="281"/>
      <c r="H403" s="281"/>
      <c r="I403" s="281"/>
      <c r="J403" s="281"/>
      <c r="K403" s="281"/>
      <c r="L403" s="281"/>
      <c r="M403" s="281"/>
      <c r="N403" s="281"/>
      <c r="O403" s="281"/>
      <c r="P403" s="281"/>
      <c r="Q403" s="281"/>
      <c r="R403" s="281"/>
      <c r="S403" s="281"/>
      <c r="T403" s="281"/>
      <c r="U403" s="281"/>
      <c r="V403" s="281"/>
      <c r="W403" s="281"/>
      <c r="X403" s="281"/>
      <c r="Y403" s="281"/>
      <c r="Z403" s="281"/>
      <c r="AA403" s="281"/>
      <c r="AB403" s="281"/>
      <c r="AC403" s="281"/>
      <c r="AD403" s="281"/>
      <c r="AE403" s="281"/>
      <c r="AF403" s="281"/>
      <c r="AG403" s="281"/>
      <c r="AH403" s="281"/>
      <c r="AI403" s="281"/>
    </row>
    <row r="404" ht="12.75" customHeight="1">
      <c r="A404" s="281"/>
      <c r="B404" s="281"/>
      <c r="C404" s="281"/>
      <c r="D404" s="281"/>
      <c r="E404" s="281"/>
      <c r="F404" s="281"/>
      <c r="G404" s="281"/>
      <c r="H404" s="281"/>
      <c r="I404" s="281"/>
      <c r="J404" s="281"/>
      <c r="K404" s="281"/>
      <c r="L404" s="281"/>
      <c r="M404" s="281"/>
      <c r="N404" s="281"/>
      <c r="O404" s="281"/>
      <c r="P404" s="281"/>
      <c r="Q404" s="281"/>
      <c r="R404" s="281"/>
      <c r="S404" s="281"/>
      <c r="T404" s="281"/>
      <c r="U404" s="281"/>
      <c r="V404" s="281"/>
      <c r="W404" s="281"/>
      <c r="X404" s="281"/>
      <c r="Y404" s="281"/>
      <c r="Z404" s="281"/>
      <c r="AA404" s="281"/>
      <c r="AB404" s="281"/>
      <c r="AC404" s="281"/>
      <c r="AD404" s="281"/>
      <c r="AE404" s="281"/>
      <c r="AF404" s="281"/>
      <c r="AG404" s="281"/>
      <c r="AH404" s="281"/>
      <c r="AI404" s="281"/>
    </row>
    <row r="405" ht="12.75" customHeight="1">
      <c r="A405" s="281"/>
      <c r="B405" s="281"/>
      <c r="C405" s="281"/>
      <c r="D405" s="281"/>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c r="AA405" s="281"/>
      <c r="AB405" s="281"/>
      <c r="AC405" s="281"/>
      <c r="AD405" s="281"/>
      <c r="AE405" s="281"/>
      <c r="AF405" s="281"/>
      <c r="AG405" s="281"/>
      <c r="AH405" s="281"/>
      <c r="AI405" s="281"/>
    </row>
    <row r="406" ht="12.75" customHeight="1">
      <c r="A406" s="281"/>
      <c r="B406" s="281"/>
      <c r="C406" s="281"/>
      <c r="D406" s="281"/>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c r="AA406" s="281"/>
      <c r="AB406" s="281"/>
      <c r="AC406" s="281"/>
      <c r="AD406" s="281"/>
      <c r="AE406" s="281"/>
      <c r="AF406" s="281"/>
      <c r="AG406" s="281"/>
      <c r="AH406" s="281"/>
      <c r="AI406" s="281"/>
    </row>
    <row r="407" ht="12.75" customHeight="1">
      <c r="A407" s="281"/>
      <c r="B407" s="281"/>
      <c r="C407" s="281"/>
      <c r="D407" s="281"/>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row>
    <row r="408" ht="12.75" customHeight="1">
      <c r="A408" s="281"/>
      <c r="B408" s="281"/>
      <c r="C408" s="281"/>
      <c r="D408" s="281"/>
      <c r="E408" s="281"/>
      <c r="F408" s="281"/>
      <c r="G408" s="281"/>
      <c r="H408" s="281"/>
      <c r="I408" s="281"/>
      <c r="J408" s="281"/>
      <c r="K408" s="281"/>
      <c r="L408" s="281"/>
      <c r="M408" s="281"/>
      <c r="N408" s="281"/>
      <c r="O408" s="281"/>
      <c r="P408" s="281"/>
      <c r="Q408" s="281"/>
      <c r="R408" s="281"/>
      <c r="S408" s="281"/>
      <c r="T408" s="281"/>
      <c r="U408" s="281"/>
      <c r="V408" s="281"/>
      <c r="W408" s="281"/>
      <c r="X408" s="281"/>
      <c r="Y408" s="281"/>
      <c r="Z408" s="281"/>
      <c r="AA408" s="281"/>
      <c r="AB408" s="281"/>
      <c r="AC408" s="281"/>
      <c r="AD408" s="281"/>
      <c r="AE408" s="281"/>
      <c r="AF408" s="281"/>
      <c r="AG408" s="281"/>
      <c r="AH408" s="281"/>
      <c r="AI408" s="281"/>
    </row>
    <row r="409" ht="12.75" customHeight="1">
      <c r="A409" s="281"/>
      <c r="B409" s="281"/>
      <c r="C409" s="281"/>
      <c r="D409" s="281"/>
      <c r="E409" s="281"/>
      <c r="F409" s="281"/>
      <c r="G409" s="281"/>
      <c r="H409" s="281"/>
      <c r="I409" s="281"/>
      <c r="J409" s="281"/>
      <c r="K409" s="281"/>
      <c r="L409" s="281"/>
      <c r="M409" s="281"/>
      <c r="N409" s="281"/>
      <c r="O409" s="281"/>
      <c r="P409" s="281"/>
      <c r="Q409" s="281"/>
      <c r="R409" s="281"/>
      <c r="S409" s="281"/>
      <c r="T409" s="281"/>
      <c r="U409" s="281"/>
      <c r="V409" s="281"/>
      <c r="W409" s="281"/>
      <c r="X409" s="281"/>
      <c r="Y409" s="281"/>
      <c r="Z409" s="281"/>
      <c r="AA409" s="281"/>
      <c r="AB409" s="281"/>
      <c r="AC409" s="281"/>
      <c r="AD409" s="281"/>
      <c r="AE409" s="281"/>
      <c r="AF409" s="281"/>
      <c r="AG409" s="281"/>
      <c r="AH409" s="281"/>
      <c r="AI409" s="281"/>
    </row>
    <row r="410" ht="12.75" customHeight="1">
      <c r="A410" s="281"/>
      <c r="B410" s="281"/>
      <c r="C410" s="281"/>
      <c r="D410" s="281"/>
      <c r="E410" s="281"/>
      <c r="F410" s="281"/>
      <c r="G410" s="281"/>
      <c r="H410" s="281"/>
      <c r="I410" s="281"/>
      <c r="J410" s="281"/>
      <c r="K410" s="281"/>
      <c r="L410" s="281"/>
      <c r="M410" s="281"/>
      <c r="N410" s="281"/>
      <c r="O410" s="281"/>
      <c r="P410" s="281"/>
      <c r="Q410" s="281"/>
      <c r="R410" s="281"/>
      <c r="S410" s="281"/>
      <c r="T410" s="281"/>
      <c r="U410" s="281"/>
      <c r="V410" s="281"/>
      <c r="W410" s="281"/>
      <c r="X410" s="281"/>
      <c r="Y410" s="281"/>
      <c r="Z410" s="281"/>
      <c r="AA410" s="281"/>
      <c r="AB410" s="281"/>
      <c r="AC410" s="281"/>
      <c r="AD410" s="281"/>
      <c r="AE410" s="281"/>
      <c r="AF410" s="281"/>
      <c r="AG410" s="281"/>
      <c r="AH410" s="281"/>
      <c r="AI410" s="281"/>
    </row>
    <row r="411" ht="12.75" customHeight="1">
      <c r="A411" s="281"/>
      <c r="B411" s="281"/>
      <c r="C411" s="281"/>
      <c r="D411" s="281"/>
      <c r="E411" s="281"/>
      <c r="F411" s="281"/>
      <c r="G411" s="281"/>
      <c r="H411" s="281"/>
      <c r="I411" s="281"/>
      <c r="J411" s="281"/>
      <c r="K411" s="281"/>
      <c r="L411" s="281"/>
      <c r="M411" s="281"/>
      <c r="N411" s="281"/>
      <c r="O411" s="281"/>
      <c r="P411" s="281"/>
      <c r="Q411" s="281"/>
      <c r="R411" s="281"/>
      <c r="S411" s="281"/>
      <c r="T411" s="281"/>
      <c r="U411" s="281"/>
      <c r="V411" s="281"/>
      <c r="W411" s="281"/>
      <c r="X411" s="281"/>
      <c r="Y411" s="281"/>
      <c r="Z411" s="281"/>
      <c r="AA411" s="281"/>
      <c r="AB411" s="281"/>
      <c r="AC411" s="281"/>
      <c r="AD411" s="281"/>
      <c r="AE411" s="281"/>
      <c r="AF411" s="281"/>
      <c r="AG411" s="281"/>
      <c r="AH411" s="281"/>
      <c r="AI411" s="281"/>
    </row>
    <row r="412" ht="12.75" customHeight="1">
      <c r="A412" s="281"/>
      <c r="B412" s="281"/>
      <c r="C412" s="281"/>
      <c r="D412" s="281"/>
      <c r="E412" s="281"/>
      <c r="F412" s="281"/>
      <c r="G412" s="281"/>
      <c r="H412" s="281"/>
      <c r="I412" s="281"/>
      <c r="J412" s="281"/>
      <c r="K412" s="281"/>
      <c r="L412" s="281"/>
      <c r="M412" s="281"/>
      <c r="N412" s="281"/>
      <c r="O412" s="281"/>
      <c r="P412" s="281"/>
      <c r="Q412" s="281"/>
      <c r="R412" s="281"/>
      <c r="S412" s="281"/>
      <c r="T412" s="281"/>
      <c r="U412" s="281"/>
      <c r="V412" s="281"/>
      <c r="W412" s="281"/>
      <c r="X412" s="281"/>
      <c r="Y412" s="281"/>
      <c r="Z412" s="281"/>
      <c r="AA412" s="281"/>
      <c r="AB412" s="281"/>
      <c r="AC412" s="281"/>
      <c r="AD412" s="281"/>
      <c r="AE412" s="281"/>
      <c r="AF412" s="281"/>
      <c r="AG412" s="281"/>
      <c r="AH412" s="281"/>
      <c r="AI412" s="281"/>
    </row>
    <row r="413" ht="12.75" customHeight="1">
      <c r="A413" s="281"/>
      <c r="B413" s="281"/>
      <c r="C413" s="281"/>
      <c r="D413" s="281"/>
      <c r="E413" s="281"/>
      <c r="F413" s="281"/>
      <c r="G413" s="281"/>
      <c r="H413" s="281"/>
      <c r="I413" s="281"/>
      <c r="J413" s="281"/>
      <c r="K413" s="281"/>
      <c r="L413" s="281"/>
      <c r="M413" s="281"/>
      <c r="N413" s="281"/>
      <c r="O413" s="281"/>
      <c r="P413" s="281"/>
      <c r="Q413" s="281"/>
      <c r="R413" s="281"/>
      <c r="S413" s="281"/>
      <c r="T413" s="281"/>
      <c r="U413" s="281"/>
      <c r="V413" s="281"/>
      <c r="W413" s="281"/>
      <c r="X413" s="281"/>
      <c r="Y413" s="281"/>
      <c r="Z413" s="281"/>
      <c r="AA413" s="281"/>
      <c r="AB413" s="281"/>
      <c r="AC413" s="281"/>
      <c r="AD413" s="281"/>
      <c r="AE413" s="281"/>
      <c r="AF413" s="281"/>
      <c r="AG413" s="281"/>
      <c r="AH413" s="281"/>
      <c r="AI413" s="281"/>
    </row>
    <row r="414" ht="12.75" customHeight="1">
      <c r="A414" s="281"/>
      <c r="B414" s="281"/>
      <c r="C414" s="281"/>
      <c r="D414" s="281"/>
      <c r="E414" s="281"/>
      <c r="F414" s="281"/>
      <c r="G414" s="281"/>
      <c r="H414" s="281"/>
      <c r="I414" s="281"/>
      <c r="J414" s="281"/>
      <c r="K414" s="281"/>
      <c r="L414" s="281"/>
      <c r="M414" s="281"/>
      <c r="N414" s="281"/>
      <c r="O414" s="281"/>
      <c r="P414" s="281"/>
      <c r="Q414" s="281"/>
      <c r="R414" s="281"/>
      <c r="S414" s="281"/>
      <c r="T414" s="281"/>
      <c r="U414" s="281"/>
      <c r="V414" s="281"/>
      <c r="W414" s="281"/>
      <c r="X414" s="281"/>
      <c r="Y414" s="281"/>
      <c r="Z414" s="281"/>
      <c r="AA414" s="281"/>
      <c r="AB414" s="281"/>
      <c r="AC414" s="281"/>
      <c r="AD414" s="281"/>
      <c r="AE414" s="281"/>
      <c r="AF414" s="281"/>
      <c r="AG414" s="281"/>
      <c r="AH414" s="281"/>
      <c r="AI414" s="281"/>
    </row>
    <row r="415" ht="12.75" customHeight="1">
      <c r="A415" s="281"/>
      <c r="B415" s="281"/>
      <c r="C415" s="281"/>
      <c r="D415" s="281"/>
      <c r="E415" s="281"/>
      <c r="F415" s="281"/>
      <c r="G415" s="281"/>
      <c r="H415" s="281"/>
      <c r="I415" s="281"/>
      <c r="J415" s="281"/>
      <c r="K415" s="281"/>
      <c r="L415" s="281"/>
      <c r="M415" s="281"/>
      <c r="N415" s="281"/>
      <c r="O415" s="281"/>
      <c r="P415" s="281"/>
      <c r="Q415" s="281"/>
      <c r="R415" s="281"/>
      <c r="S415" s="281"/>
      <c r="T415" s="281"/>
      <c r="U415" s="281"/>
      <c r="V415" s="281"/>
      <c r="W415" s="281"/>
      <c r="X415" s="281"/>
      <c r="Y415" s="281"/>
      <c r="Z415" s="281"/>
      <c r="AA415" s="281"/>
      <c r="AB415" s="281"/>
      <c r="AC415" s="281"/>
      <c r="AD415" s="281"/>
      <c r="AE415" s="281"/>
      <c r="AF415" s="281"/>
      <c r="AG415" s="281"/>
      <c r="AH415" s="281"/>
      <c r="AI415" s="281"/>
    </row>
    <row r="416" ht="12.75" customHeight="1">
      <c r="A416" s="281"/>
      <c r="B416" s="281"/>
      <c r="C416" s="281"/>
      <c r="D416" s="281"/>
      <c r="E416" s="281"/>
      <c r="F416" s="281"/>
      <c r="G416" s="281"/>
      <c r="H416" s="281"/>
      <c r="I416" s="281"/>
      <c r="J416" s="281"/>
      <c r="K416" s="281"/>
      <c r="L416" s="281"/>
      <c r="M416" s="281"/>
      <c r="N416" s="281"/>
      <c r="O416" s="281"/>
      <c r="P416" s="281"/>
      <c r="Q416" s="281"/>
      <c r="R416" s="281"/>
      <c r="S416" s="281"/>
      <c r="T416" s="281"/>
      <c r="U416" s="281"/>
      <c r="V416" s="281"/>
      <c r="W416" s="281"/>
      <c r="X416" s="281"/>
      <c r="Y416" s="281"/>
      <c r="Z416" s="281"/>
      <c r="AA416" s="281"/>
      <c r="AB416" s="281"/>
      <c r="AC416" s="281"/>
      <c r="AD416" s="281"/>
      <c r="AE416" s="281"/>
      <c r="AF416" s="281"/>
      <c r="AG416" s="281"/>
      <c r="AH416" s="281"/>
      <c r="AI416" s="281"/>
    </row>
    <row r="417" ht="12.75" customHeight="1">
      <c r="A417" s="281"/>
      <c r="B417" s="281"/>
      <c r="C417" s="281"/>
      <c r="D417" s="281"/>
      <c r="E417" s="281"/>
      <c r="F417" s="281"/>
      <c r="G417" s="281"/>
      <c r="H417" s="281"/>
      <c r="I417" s="281"/>
      <c r="J417" s="281"/>
      <c r="K417" s="281"/>
      <c r="L417" s="281"/>
      <c r="M417" s="281"/>
      <c r="N417" s="281"/>
      <c r="O417" s="281"/>
      <c r="P417" s="281"/>
      <c r="Q417" s="281"/>
      <c r="R417" s="281"/>
      <c r="S417" s="281"/>
      <c r="T417" s="281"/>
      <c r="U417" s="281"/>
      <c r="V417" s="281"/>
      <c r="W417" s="281"/>
      <c r="X417" s="281"/>
      <c r="Y417" s="281"/>
      <c r="Z417" s="281"/>
      <c r="AA417" s="281"/>
      <c r="AB417" s="281"/>
      <c r="AC417" s="281"/>
      <c r="AD417" s="281"/>
      <c r="AE417" s="281"/>
      <c r="AF417" s="281"/>
      <c r="AG417" s="281"/>
      <c r="AH417" s="281"/>
      <c r="AI417" s="281"/>
    </row>
    <row r="418" ht="12.75" customHeight="1">
      <c r="A418" s="281"/>
      <c r="B418" s="281"/>
      <c r="C418" s="281"/>
      <c r="D418" s="281"/>
      <c r="E418" s="281"/>
      <c r="F418" s="281"/>
      <c r="G418" s="281"/>
      <c r="H418" s="281"/>
      <c r="I418" s="281"/>
      <c r="J418" s="281"/>
      <c r="K418" s="281"/>
      <c r="L418" s="281"/>
      <c r="M418" s="281"/>
      <c r="N418" s="281"/>
      <c r="O418" s="281"/>
      <c r="P418" s="281"/>
      <c r="Q418" s="281"/>
      <c r="R418" s="281"/>
      <c r="S418" s="281"/>
      <c r="T418" s="281"/>
      <c r="U418" s="281"/>
      <c r="V418" s="281"/>
      <c r="W418" s="281"/>
      <c r="X418" s="281"/>
      <c r="Y418" s="281"/>
      <c r="Z418" s="281"/>
      <c r="AA418" s="281"/>
      <c r="AB418" s="281"/>
      <c r="AC418" s="281"/>
      <c r="AD418" s="281"/>
      <c r="AE418" s="281"/>
      <c r="AF418" s="281"/>
      <c r="AG418" s="281"/>
      <c r="AH418" s="281"/>
      <c r="AI418" s="281"/>
    </row>
    <row r="419" ht="12.75" customHeight="1">
      <c r="A419" s="281"/>
      <c r="B419" s="281"/>
      <c r="C419" s="281"/>
      <c r="D419" s="281"/>
      <c r="E419" s="281"/>
      <c r="F419" s="281"/>
      <c r="G419" s="281"/>
      <c r="H419" s="281"/>
      <c r="I419" s="281"/>
      <c r="J419" s="281"/>
      <c r="K419" s="281"/>
      <c r="L419" s="281"/>
      <c r="M419" s="281"/>
      <c r="N419" s="281"/>
      <c r="O419" s="281"/>
      <c r="P419" s="281"/>
      <c r="Q419" s="281"/>
      <c r="R419" s="281"/>
      <c r="S419" s="281"/>
      <c r="T419" s="281"/>
      <c r="U419" s="281"/>
      <c r="V419" s="281"/>
      <c r="W419" s="281"/>
      <c r="X419" s="281"/>
      <c r="Y419" s="281"/>
      <c r="Z419" s="281"/>
      <c r="AA419" s="281"/>
      <c r="AB419" s="281"/>
      <c r="AC419" s="281"/>
      <c r="AD419" s="281"/>
      <c r="AE419" s="281"/>
      <c r="AF419" s="281"/>
      <c r="AG419" s="281"/>
      <c r="AH419" s="281"/>
      <c r="AI419" s="281"/>
    </row>
    <row r="420" ht="12.75" customHeight="1">
      <c r="A420" s="281"/>
      <c r="B420" s="281"/>
      <c r="C420" s="281"/>
      <c r="D420" s="281"/>
      <c r="E420" s="281"/>
      <c r="F420" s="281"/>
      <c r="G420" s="281"/>
      <c r="H420" s="281"/>
      <c r="I420" s="281"/>
      <c r="J420" s="281"/>
      <c r="K420" s="281"/>
      <c r="L420" s="281"/>
      <c r="M420" s="281"/>
      <c r="N420" s="281"/>
      <c r="O420" s="281"/>
      <c r="P420" s="281"/>
      <c r="Q420" s="281"/>
      <c r="R420" s="281"/>
      <c r="S420" s="281"/>
      <c r="T420" s="281"/>
      <c r="U420" s="281"/>
      <c r="V420" s="281"/>
      <c r="W420" s="281"/>
      <c r="X420" s="281"/>
      <c r="Y420" s="281"/>
      <c r="Z420" s="281"/>
      <c r="AA420" s="281"/>
      <c r="AB420" s="281"/>
      <c r="AC420" s="281"/>
      <c r="AD420" s="281"/>
      <c r="AE420" s="281"/>
      <c r="AF420" s="281"/>
      <c r="AG420" s="281"/>
      <c r="AH420" s="281"/>
      <c r="AI420" s="281"/>
    </row>
    <row r="421" ht="12.75" customHeight="1">
      <c r="A421" s="281"/>
      <c r="B421" s="281"/>
      <c r="C421" s="281"/>
      <c r="D421" s="281"/>
      <c r="E421" s="281"/>
      <c r="F421" s="281"/>
      <c r="G421" s="281"/>
      <c r="H421" s="281"/>
      <c r="I421" s="281"/>
      <c r="J421" s="281"/>
      <c r="K421" s="281"/>
      <c r="L421" s="281"/>
      <c r="M421" s="281"/>
      <c r="N421" s="281"/>
      <c r="O421" s="281"/>
      <c r="P421" s="281"/>
      <c r="Q421" s="281"/>
      <c r="R421" s="281"/>
      <c r="S421" s="281"/>
      <c r="T421" s="281"/>
      <c r="U421" s="281"/>
      <c r="V421" s="281"/>
      <c r="W421" s="281"/>
      <c r="X421" s="281"/>
      <c r="Y421" s="281"/>
      <c r="Z421" s="281"/>
      <c r="AA421" s="281"/>
      <c r="AB421" s="281"/>
      <c r="AC421" s="281"/>
      <c r="AD421" s="281"/>
      <c r="AE421" s="281"/>
      <c r="AF421" s="281"/>
      <c r="AG421" s="281"/>
      <c r="AH421" s="281"/>
      <c r="AI421" s="281"/>
    </row>
    <row r="422" ht="12.75" customHeight="1">
      <c r="A422" s="281"/>
      <c r="B422" s="281"/>
      <c r="C422" s="281"/>
      <c r="D422" s="281"/>
      <c r="E422" s="281"/>
      <c r="F422" s="281"/>
      <c r="G422" s="281"/>
      <c r="H422" s="281"/>
      <c r="I422" s="281"/>
      <c r="J422" s="281"/>
      <c r="K422" s="281"/>
      <c r="L422" s="281"/>
      <c r="M422" s="281"/>
      <c r="N422" s="281"/>
      <c r="O422" s="281"/>
      <c r="P422" s="281"/>
      <c r="Q422" s="281"/>
      <c r="R422" s="281"/>
      <c r="S422" s="281"/>
      <c r="T422" s="281"/>
      <c r="U422" s="281"/>
      <c r="V422" s="281"/>
      <c r="W422" s="281"/>
      <c r="X422" s="281"/>
      <c r="Y422" s="281"/>
      <c r="Z422" s="281"/>
      <c r="AA422" s="281"/>
      <c r="AB422" s="281"/>
      <c r="AC422" s="281"/>
      <c r="AD422" s="281"/>
      <c r="AE422" s="281"/>
      <c r="AF422" s="281"/>
      <c r="AG422" s="281"/>
      <c r="AH422" s="281"/>
      <c r="AI422" s="281"/>
    </row>
    <row r="423" ht="12.75" customHeight="1">
      <c r="A423" s="281"/>
      <c r="B423" s="281"/>
      <c r="C423" s="281"/>
      <c r="D423" s="281"/>
      <c r="E423" s="281"/>
      <c r="F423" s="281"/>
      <c r="G423" s="281"/>
      <c r="H423" s="281"/>
      <c r="I423" s="281"/>
      <c r="J423" s="281"/>
      <c r="K423" s="281"/>
      <c r="L423" s="281"/>
      <c r="M423" s="281"/>
      <c r="N423" s="281"/>
      <c r="O423" s="281"/>
      <c r="P423" s="281"/>
      <c r="Q423" s="281"/>
      <c r="R423" s="281"/>
      <c r="S423" s="281"/>
      <c r="T423" s="281"/>
      <c r="U423" s="281"/>
      <c r="V423" s="281"/>
      <c r="W423" s="281"/>
      <c r="X423" s="281"/>
      <c r="Y423" s="281"/>
      <c r="Z423" s="281"/>
      <c r="AA423" s="281"/>
      <c r="AB423" s="281"/>
      <c r="AC423" s="281"/>
      <c r="AD423" s="281"/>
      <c r="AE423" s="281"/>
      <c r="AF423" s="281"/>
      <c r="AG423" s="281"/>
      <c r="AH423" s="281"/>
      <c r="AI423" s="281"/>
    </row>
    <row r="424" ht="12.75" customHeight="1">
      <c r="A424" s="281"/>
      <c r="B424" s="281"/>
      <c r="C424" s="281"/>
      <c r="D424" s="281"/>
      <c r="E424" s="281"/>
      <c r="F424" s="281"/>
      <c r="G424" s="281"/>
      <c r="H424" s="281"/>
      <c r="I424" s="281"/>
      <c r="J424" s="281"/>
      <c r="K424" s="281"/>
      <c r="L424" s="281"/>
      <c r="M424" s="281"/>
      <c r="N424" s="281"/>
      <c r="O424" s="281"/>
      <c r="P424" s="281"/>
      <c r="Q424" s="281"/>
      <c r="R424" s="281"/>
      <c r="S424" s="281"/>
      <c r="T424" s="281"/>
      <c r="U424" s="281"/>
      <c r="V424" s="281"/>
      <c r="W424" s="281"/>
      <c r="X424" s="281"/>
      <c r="Y424" s="281"/>
      <c r="Z424" s="281"/>
      <c r="AA424" s="281"/>
      <c r="AB424" s="281"/>
      <c r="AC424" s="281"/>
      <c r="AD424" s="281"/>
      <c r="AE424" s="281"/>
      <c r="AF424" s="281"/>
      <c r="AG424" s="281"/>
      <c r="AH424" s="281"/>
      <c r="AI424" s="281"/>
    </row>
    <row r="425" ht="12.75" customHeight="1">
      <c r="A425" s="281"/>
      <c r="B425" s="281"/>
      <c r="C425" s="281"/>
      <c r="D425" s="281"/>
      <c r="E425" s="281"/>
      <c r="F425" s="281"/>
      <c r="G425" s="281"/>
      <c r="H425" s="281"/>
      <c r="I425" s="281"/>
      <c r="J425" s="281"/>
      <c r="K425" s="281"/>
      <c r="L425" s="281"/>
      <c r="M425" s="281"/>
      <c r="N425" s="281"/>
      <c r="O425" s="281"/>
      <c r="P425" s="281"/>
      <c r="Q425" s="281"/>
      <c r="R425" s="281"/>
      <c r="S425" s="281"/>
      <c r="T425" s="281"/>
      <c r="U425" s="281"/>
      <c r="V425" s="281"/>
      <c r="W425" s="281"/>
      <c r="X425" s="281"/>
      <c r="Y425" s="281"/>
      <c r="Z425" s="281"/>
      <c r="AA425" s="281"/>
      <c r="AB425" s="281"/>
      <c r="AC425" s="281"/>
      <c r="AD425" s="281"/>
      <c r="AE425" s="281"/>
      <c r="AF425" s="281"/>
      <c r="AG425" s="281"/>
      <c r="AH425" s="281"/>
      <c r="AI425" s="281"/>
    </row>
    <row r="426" ht="12.75" customHeight="1">
      <c r="A426" s="281"/>
      <c r="B426" s="281"/>
      <c r="C426" s="281"/>
      <c r="D426" s="281"/>
      <c r="E426" s="281"/>
      <c r="F426" s="281"/>
      <c r="G426" s="281"/>
      <c r="H426" s="281"/>
      <c r="I426" s="281"/>
      <c r="J426" s="281"/>
      <c r="K426" s="281"/>
      <c r="L426" s="281"/>
      <c r="M426" s="281"/>
      <c r="N426" s="281"/>
      <c r="O426" s="281"/>
      <c r="P426" s="281"/>
      <c r="Q426" s="281"/>
      <c r="R426" s="281"/>
      <c r="S426" s="281"/>
      <c r="T426" s="281"/>
      <c r="U426" s="281"/>
      <c r="V426" s="281"/>
      <c r="W426" s="281"/>
      <c r="X426" s="281"/>
      <c r="Y426" s="281"/>
      <c r="Z426" s="281"/>
      <c r="AA426" s="281"/>
      <c r="AB426" s="281"/>
      <c r="AC426" s="281"/>
      <c r="AD426" s="281"/>
      <c r="AE426" s="281"/>
      <c r="AF426" s="281"/>
      <c r="AG426" s="281"/>
      <c r="AH426" s="281"/>
      <c r="AI426" s="281"/>
    </row>
    <row r="427" ht="12.75" customHeight="1">
      <c r="A427" s="281"/>
      <c r="B427" s="281"/>
      <c r="C427" s="281"/>
      <c r="D427" s="281"/>
      <c r="E427" s="281"/>
      <c r="F427" s="281"/>
      <c r="G427" s="281"/>
      <c r="H427" s="281"/>
      <c r="I427" s="281"/>
      <c r="J427" s="281"/>
      <c r="K427" s="281"/>
      <c r="L427" s="281"/>
      <c r="M427" s="281"/>
      <c r="N427" s="281"/>
      <c r="O427" s="281"/>
      <c r="P427" s="281"/>
      <c r="Q427" s="281"/>
      <c r="R427" s="281"/>
      <c r="S427" s="281"/>
      <c r="T427" s="281"/>
      <c r="U427" s="281"/>
      <c r="V427" s="281"/>
      <c r="W427" s="281"/>
      <c r="X427" s="281"/>
      <c r="Y427" s="281"/>
      <c r="Z427" s="281"/>
      <c r="AA427" s="281"/>
      <c r="AB427" s="281"/>
      <c r="AC427" s="281"/>
      <c r="AD427" s="281"/>
      <c r="AE427" s="281"/>
      <c r="AF427" s="281"/>
      <c r="AG427" s="281"/>
      <c r="AH427" s="281"/>
      <c r="AI427" s="281"/>
    </row>
    <row r="428" ht="12.75" customHeight="1">
      <c r="A428" s="281"/>
      <c r="B428" s="281"/>
      <c r="C428" s="281"/>
      <c r="D428" s="281"/>
      <c r="E428" s="281"/>
      <c r="F428" s="281"/>
      <c r="G428" s="281"/>
      <c r="H428" s="281"/>
      <c r="I428" s="281"/>
      <c r="J428" s="281"/>
      <c r="K428" s="281"/>
      <c r="L428" s="281"/>
      <c r="M428" s="281"/>
      <c r="N428" s="281"/>
      <c r="O428" s="281"/>
      <c r="P428" s="281"/>
      <c r="Q428" s="281"/>
      <c r="R428" s="281"/>
      <c r="S428" s="281"/>
      <c r="T428" s="281"/>
      <c r="U428" s="281"/>
      <c r="V428" s="281"/>
      <c r="W428" s="281"/>
      <c r="X428" s="281"/>
      <c r="Y428" s="281"/>
      <c r="Z428" s="281"/>
      <c r="AA428" s="281"/>
      <c r="AB428" s="281"/>
      <c r="AC428" s="281"/>
      <c r="AD428" s="281"/>
      <c r="AE428" s="281"/>
      <c r="AF428" s="281"/>
      <c r="AG428" s="281"/>
      <c r="AH428" s="281"/>
      <c r="AI428" s="281"/>
    </row>
    <row r="429" ht="12.75" customHeight="1">
      <c r="A429" s="281"/>
      <c r="B429" s="281"/>
      <c r="C429" s="281"/>
      <c r="D429" s="281"/>
      <c r="E429" s="281"/>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281"/>
      <c r="AE429" s="281"/>
      <c r="AF429" s="281"/>
      <c r="AG429" s="281"/>
      <c r="AH429" s="281"/>
      <c r="AI429" s="281"/>
    </row>
    <row r="430" ht="12.75" customHeight="1">
      <c r="A430" s="281"/>
      <c r="B430" s="281"/>
      <c r="C430" s="281"/>
      <c r="D430" s="281"/>
      <c r="E430" s="281"/>
      <c r="F430" s="281"/>
      <c r="G430" s="281"/>
      <c r="H430" s="281"/>
      <c r="I430" s="281"/>
      <c r="J430" s="281"/>
      <c r="K430" s="281"/>
      <c r="L430" s="281"/>
      <c r="M430" s="281"/>
      <c r="N430" s="281"/>
      <c r="O430" s="281"/>
      <c r="P430" s="281"/>
      <c r="Q430" s="281"/>
      <c r="R430" s="281"/>
      <c r="S430" s="281"/>
      <c r="T430" s="281"/>
      <c r="U430" s="281"/>
      <c r="V430" s="281"/>
      <c r="W430" s="281"/>
      <c r="X430" s="281"/>
      <c r="Y430" s="281"/>
      <c r="Z430" s="281"/>
      <c r="AA430" s="281"/>
      <c r="AB430" s="281"/>
      <c r="AC430" s="281"/>
      <c r="AD430" s="281"/>
      <c r="AE430" s="281"/>
      <c r="AF430" s="281"/>
      <c r="AG430" s="281"/>
      <c r="AH430" s="281"/>
      <c r="AI430" s="281"/>
    </row>
    <row r="431" ht="12.75" customHeight="1">
      <c r="A431" s="281"/>
      <c r="B431" s="281"/>
      <c r="C431" s="281"/>
      <c r="D431" s="281"/>
      <c r="E431" s="281"/>
      <c r="F431" s="281"/>
      <c r="G431" s="281"/>
      <c r="H431" s="281"/>
      <c r="I431" s="281"/>
      <c r="J431" s="281"/>
      <c r="K431" s="281"/>
      <c r="L431" s="281"/>
      <c r="M431" s="281"/>
      <c r="N431" s="281"/>
      <c r="O431" s="281"/>
      <c r="P431" s="281"/>
      <c r="Q431" s="281"/>
      <c r="R431" s="281"/>
      <c r="S431" s="281"/>
      <c r="T431" s="281"/>
      <c r="U431" s="281"/>
      <c r="V431" s="281"/>
      <c r="W431" s="281"/>
      <c r="X431" s="281"/>
      <c r="Y431" s="281"/>
      <c r="Z431" s="281"/>
      <c r="AA431" s="281"/>
      <c r="AB431" s="281"/>
      <c r="AC431" s="281"/>
      <c r="AD431" s="281"/>
      <c r="AE431" s="281"/>
      <c r="AF431" s="281"/>
      <c r="AG431" s="281"/>
      <c r="AH431" s="281"/>
      <c r="AI431" s="281"/>
    </row>
    <row r="432" ht="12.75" customHeight="1">
      <c r="A432" s="281"/>
      <c r="B432" s="281"/>
      <c r="C432" s="281"/>
      <c r="D432" s="281"/>
      <c r="E432" s="281"/>
      <c r="F432" s="281"/>
      <c r="G432" s="281"/>
      <c r="H432" s="281"/>
      <c r="I432" s="281"/>
      <c r="J432" s="281"/>
      <c r="K432" s="281"/>
      <c r="L432" s="281"/>
      <c r="M432" s="281"/>
      <c r="N432" s="281"/>
      <c r="O432" s="281"/>
      <c r="P432" s="281"/>
      <c r="Q432" s="281"/>
      <c r="R432" s="281"/>
      <c r="S432" s="281"/>
      <c r="T432" s="281"/>
      <c r="U432" s="281"/>
      <c r="V432" s="281"/>
      <c r="W432" s="281"/>
      <c r="X432" s="281"/>
      <c r="Y432" s="281"/>
      <c r="Z432" s="281"/>
      <c r="AA432" s="281"/>
      <c r="AB432" s="281"/>
      <c r="AC432" s="281"/>
      <c r="AD432" s="281"/>
      <c r="AE432" s="281"/>
      <c r="AF432" s="281"/>
      <c r="AG432" s="281"/>
      <c r="AH432" s="281"/>
      <c r="AI432" s="281"/>
    </row>
    <row r="433" ht="12.75" customHeight="1">
      <c r="A433" s="281"/>
      <c r="B433" s="281"/>
      <c r="C433" s="281"/>
      <c r="D433" s="281"/>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1"/>
      <c r="AE433" s="281"/>
      <c r="AF433" s="281"/>
      <c r="AG433" s="281"/>
      <c r="AH433" s="281"/>
      <c r="AI433" s="281"/>
    </row>
    <row r="434" ht="12.75" customHeight="1">
      <c r="A434" s="281"/>
      <c r="B434" s="281"/>
      <c r="C434" s="281"/>
      <c r="D434" s="281"/>
      <c r="E434" s="281"/>
      <c r="F434" s="281"/>
      <c r="G434" s="281"/>
      <c r="H434" s="281"/>
      <c r="I434" s="281"/>
      <c r="J434" s="281"/>
      <c r="K434" s="281"/>
      <c r="L434" s="281"/>
      <c r="M434" s="281"/>
      <c r="N434" s="281"/>
      <c r="O434" s="281"/>
      <c r="P434" s="281"/>
      <c r="Q434" s="281"/>
      <c r="R434" s="281"/>
      <c r="S434" s="281"/>
      <c r="T434" s="281"/>
      <c r="U434" s="281"/>
      <c r="V434" s="281"/>
      <c r="W434" s="281"/>
      <c r="X434" s="281"/>
      <c r="Y434" s="281"/>
      <c r="Z434" s="281"/>
      <c r="AA434" s="281"/>
      <c r="AB434" s="281"/>
      <c r="AC434" s="281"/>
      <c r="AD434" s="281"/>
      <c r="AE434" s="281"/>
      <c r="AF434" s="281"/>
      <c r="AG434" s="281"/>
      <c r="AH434" s="281"/>
      <c r="AI434" s="281"/>
    </row>
    <row r="435" ht="12.75" customHeight="1">
      <c r="A435" s="281"/>
      <c r="B435" s="281"/>
      <c r="C435" s="281"/>
      <c r="D435" s="281"/>
      <c r="E435" s="281"/>
      <c r="F435" s="281"/>
      <c r="G435" s="281"/>
      <c r="H435" s="281"/>
      <c r="I435" s="281"/>
      <c r="J435" s="281"/>
      <c r="K435" s="281"/>
      <c r="L435" s="281"/>
      <c r="M435" s="281"/>
      <c r="N435" s="281"/>
      <c r="O435" s="281"/>
      <c r="P435" s="281"/>
      <c r="Q435" s="281"/>
      <c r="R435" s="281"/>
      <c r="S435" s="281"/>
      <c r="T435" s="281"/>
      <c r="U435" s="281"/>
      <c r="V435" s="281"/>
      <c r="W435" s="281"/>
      <c r="X435" s="281"/>
      <c r="Y435" s="281"/>
      <c r="Z435" s="281"/>
      <c r="AA435" s="281"/>
      <c r="AB435" s="281"/>
      <c r="AC435" s="281"/>
      <c r="AD435" s="281"/>
      <c r="AE435" s="281"/>
      <c r="AF435" s="281"/>
      <c r="AG435" s="281"/>
      <c r="AH435" s="281"/>
      <c r="AI435" s="281"/>
    </row>
    <row r="436" ht="12.75" customHeight="1">
      <c r="A436" s="281"/>
      <c r="B436" s="281"/>
      <c r="C436" s="281"/>
      <c r="D436" s="281"/>
      <c r="E436" s="281"/>
      <c r="F436" s="281"/>
      <c r="G436" s="281"/>
      <c r="H436" s="281"/>
      <c r="I436" s="281"/>
      <c r="J436" s="281"/>
      <c r="K436" s="281"/>
      <c r="L436" s="281"/>
      <c r="M436" s="281"/>
      <c r="N436" s="281"/>
      <c r="O436" s="281"/>
      <c r="P436" s="281"/>
      <c r="Q436" s="281"/>
      <c r="R436" s="281"/>
      <c r="S436" s="281"/>
      <c r="T436" s="281"/>
      <c r="U436" s="281"/>
      <c r="V436" s="281"/>
      <c r="W436" s="281"/>
      <c r="X436" s="281"/>
      <c r="Y436" s="281"/>
      <c r="Z436" s="281"/>
      <c r="AA436" s="281"/>
      <c r="AB436" s="281"/>
      <c r="AC436" s="281"/>
      <c r="AD436" s="281"/>
      <c r="AE436" s="281"/>
      <c r="AF436" s="281"/>
      <c r="AG436" s="281"/>
      <c r="AH436" s="281"/>
      <c r="AI436" s="281"/>
    </row>
    <row r="437" ht="12.75" customHeight="1">
      <c r="A437" s="281"/>
      <c r="B437" s="281"/>
      <c r="C437" s="281"/>
      <c r="D437" s="281"/>
      <c r="E437" s="281"/>
      <c r="F437" s="281"/>
      <c r="G437" s="281"/>
      <c r="H437" s="281"/>
      <c r="I437" s="281"/>
      <c r="J437" s="281"/>
      <c r="K437" s="281"/>
      <c r="L437" s="281"/>
      <c r="M437" s="281"/>
      <c r="N437" s="281"/>
      <c r="O437" s="281"/>
      <c r="P437" s="281"/>
      <c r="Q437" s="281"/>
      <c r="R437" s="281"/>
      <c r="S437" s="281"/>
      <c r="T437" s="281"/>
      <c r="U437" s="281"/>
      <c r="V437" s="281"/>
      <c r="W437" s="281"/>
      <c r="X437" s="281"/>
      <c r="Y437" s="281"/>
      <c r="Z437" s="281"/>
      <c r="AA437" s="281"/>
      <c r="AB437" s="281"/>
      <c r="AC437" s="281"/>
      <c r="AD437" s="281"/>
      <c r="AE437" s="281"/>
      <c r="AF437" s="281"/>
      <c r="AG437" s="281"/>
      <c r="AH437" s="281"/>
      <c r="AI437" s="281"/>
    </row>
    <row r="438" ht="12.75" customHeight="1">
      <c r="A438" s="281"/>
      <c r="B438" s="281"/>
      <c r="C438" s="281"/>
      <c r="D438" s="281"/>
      <c r="E438" s="281"/>
      <c r="F438" s="281"/>
      <c r="G438" s="281"/>
      <c r="H438" s="281"/>
      <c r="I438" s="281"/>
      <c r="J438" s="281"/>
      <c r="K438" s="281"/>
      <c r="L438" s="281"/>
      <c r="M438" s="281"/>
      <c r="N438" s="281"/>
      <c r="O438" s="281"/>
      <c r="P438" s="281"/>
      <c r="Q438" s="281"/>
      <c r="R438" s="281"/>
      <c r="S438" s="281"/>
      <c r="T438" s="281"/>
      <c r="U438" s="281"/>
      <c r="V438" s="281"/>
      <c r="W438" s="281"/>
      <c r="X438" s="281"/>
      <c r="Y438" s="281"/>
      <c r="Z438" s="281"/>
      <c r="AA438" s="281"/>
      <c r="AB438" s="281"/>
      <c r="AC438" s="281"/>
      <c r="AD438" s="281"/>
      <c r="AE438" s="281"/>
      <c r="AF438" s="281"/>
      <c r="AG438" s="281"/>
      <c r="AH438" s="281"/>
      <c r="AI438" s="281"/>
    </row>
    <row r="439" ht="12.75" customHeight="1">
      <c r="A439" s="281"/>
      <c r="B439" s="281"/>
      <c r="C439" s="281"/>
      <c r="D439" s="281"/>
      <c r="E439" s="281"/>
      <c r="F439" s="281"/>
      <c r="G439" s="281"/>
      <c r="H439" s="281"/>
      <c r="I439" s="281"/>
      <c r="J439" s="281"/>
      <c r="K439" s="281"/>
      <c r="L439" s="281"/>
      <c r="M439" s="281"/>
      <c r="N439" s="281"/>
      <c r="O439" s="281"/>
      <c r="P439" s="281"/>
      <c r="Q439" s="281"/>
      <c r="R439" s="281"/>
      <c r="S439" s="281"/>
      <c r="T439" s="281"/>
      <c r="U439" s="281"/>
      <c r="V439" s="281"/>
      <c r="W439" s="281"/>
      <c r="X439" s="281"/>
      <c r="Y439" s="281"/>
      <c r="Z439" s="281"/>
      <c r="AA439" s="281"/>
      <c r="AB439" s="281"/>
      <c r="AC439" s="281"/>
      <c r="AD439" s="281"/>
      <c r="AE439" s="281"/>
      <c r="AF439" s="281"/>
      <c r="AG439" s="281"/>
      <c r="AH439" s="281"/>
      <c r="AI439" s="281"/>
    </row>
    <row r="440" ht="12.75" customHeight="1">
      <c r="A440" s="281"/>
      <c r="B440" s="281"/>
      <c r="C440" s="281"/>
      <c r="D440" s="281"/>
      <c r="E440" s="281"/>
      <c r="F440" s="281"/>
      <c r="G440" s="281"/>
      <c r="H440" s="281"/>
      <c r="I440" s="281"/>
      <c r="J440" s="281"/>
      <c r="K440" s="281"/>
      <c r="L440" s="281"/>
      <c r="M440" s="281"/>
      <c r="N440" s="281"/>
      <c r="O440" s="281"/>
      <c r="P440" s="281"/>
      <c r="Q440" s="281"/>
      <c r="R440" s="281"/>
      <c r="S440" s="281"/>
      <c r="T440" s="281"/>
      <c r="U440" s="281"/>
      <c r="V440" s="281"/>
      <c r="W440" s="281"/>
      <c r="X440" s="281"/>
      <c r="Y440" s="281"/>
      <c r="Z440" s="281"/>
      <c r="AA440" s="281"/>
      <c r="AB440" s="281"/>
      <c r="AC440" s="281"/>
      <c r="AD440" s="281"/>
      <c r="AE440" s="281"/>
      <c r="AF440" s="281"/>
      <c r="AG440" s="281"/>
      <c r="AH440" s="281"/>
      <c r="AI440" s="281"/>
    </row>
    <row r="441" ht="12.75" customHeight="1">
      <c r="A441" s="281"/>
      <c r="B441" s="281"/>
      <c r="C441" s="281"/>
      <c r="D441" s="281"/>
      <c r="E441" s="281"/>
      <c r="F441" s="281"/>
      <c r="G441" s="281"/>
      <c r="H441" s="281"/>
      <c r="I441" s="281"/>
      <c r="J441" s="281"/>
      <c r="K441" s="281"/>
      <c r="L441" s="281"/>
      <c r="M441" s="281"/>
      <c r="N441" s="281"/>
      <c r="O441" s="281"/>
      <c r="P441" s="281"/>
      <c r="Q441" s="281"/>
      <c r="R441" s="281"/>
      <c r="S441" s="281"/>
      <c r="T441" s="281"/>
      <c r="U441" s="281"/>
      <c r="V441" s="281"/>
      <c r="W441" s="281"/>
      <c r="X441" s="281"/>
      <c r="Y441" s="281"/>
      <c r="Z441" s="281"/>
      <c r="AA441" s="281"/>
      <c r="AB441" s="281"/>
      <c r="AC441" s="281"/>
      <c r="AD441" s="281"/>
      <c r="AE441" s="281"/>
      <c r="AF441" s="281"/>
      <c r="AG441" s="281"/>
      <c r="AH441" s="281"/>
      <c r="AI441" s="281"/>
    </row>
    <row r="442" ht="12.75" customHeight="1">
      <c r="A442" s="281"/>
      <c r="B442" s="281"/>
      <c r="C442" s="281"/>
      <c r="D442" s="281"/>
      <c r="E442" s="281"/>
      <c r="F442" s="281"/>
      <c r="G442" s="281"/>
      <c r="H442" s="281"/>
      <c r="I442" s="281"/>
      <c r="J442" s="281"/>
      <c r="K442" s="281"/>
      <c r="L442" s="281"/>
      <c r="M442" s="281"/>
      <c r="N442" s="281"/>
      <c r="O442" s="281"/>
      <c r="P442" s="281"/>
      <c r="Q442" s="281"/>
      <c r="R442" s="281"/>
      <c r="S442" s="281"/>
      <c r="T442" s="281"/>
      <c r="U442" s="281"/>
      <c r="V442" s="281"/>
      <c r="W442" s="281"/>
      <c r="X442" s="281"/>
      <c r="Y442" s="281"/>
      <c r="Z442" s="281"/>
      <c r="AA442" s="281"/>
      <c r="AB442" s="281"/>
      <c r="AC442" s="281"/>
      <c r="AD442" s="281"/>
      <c r="AE442" s="281"/>
      <c r="AF442" s="281"/>
      <c r="AG442" s="281"/>
      <c r="AH442" s="281"/>
      <c r="AI442" s="281"/>
    </row>
    <row r="443" ht="12.75" customHeight="1">
      <c r="A443" s="281"/>
      <c r="B443" s="281"/>
      <c r="C443" s="281"/>
      <c r="D443" s="281"/>
      <c r="E443" s="281"/>
      <c r="F443" s="281"/>
      <c r="G443" s="281"/>
      <c r="H443" s="281"/>
      <c r="I443" s="281"/>
      <c r="J443" s="281"/>
      <c r="K443" s="281"/>
      <c r="L443" s="281"/>
      <c r="M443" s="281"/>
      <c r="N443" s="281"/>
      <c r="O443" s="281"/>
      <c r="P443" s="281"/>
      <c r="Q443" s="281"/>
      <c r="R443" s="281"/>
      <c r="S443" s="281"/>
      <c r="T443" s="281"/>
      <c r="U443" s="281"/>
      <c r="V443" s="281"/>
      <c r="W443" s="281"/>
      <c r="X443" s="281"/>
      <c r="Y443" s="281"/>
      <c r="Z443" s="281"/>
      <c r="AA443" s="281"/>
      <c r="AB443" s="281"/>
      <c r="AC443" s="281"/>
      <c r="AD443" s="281"/>
      <c r="AE443" s="281"/>
      <c r="AF443" s="281"/>
      <c r="AG443" s="281"/>
      <c r="AH443" s="281"/>
      <c r="AI443" s="281"/>
    </row>
    <row r="444" ht="12.75" customHeight="1">
      <c r="A444" s="281"/>
      <c r="B444" s="281"/>
      <c r="C444" s="281"/>
      <c r="D444" s="281"/>
      <c r="E444" s="281"/>
      <c r="F444" s="281"/>
      <c r="G444" s="281"/>
      <c r="H444" s="281"/>
      <c r="I444" s="281"/>
      <c r="J444" s="281"/>
      <c r="K444" s="281"/>
      <c r="L444" s="281"/>
      <c r="M444" s="281"/>
      <c r="N444" s="281"/>
      <c r="O444" s="281"/>
      <c r="P444" s="281"/>
      <c r="Q444" s="281"/>
      <c r="R444" s="281"/>
      <c r="S444" s="281"/>
      <c r="T444" s="281"/>
      <c r="U444" s="281"/>
      <c r="V444" s="281"/>
      <c r="W444" s="281"/>
      <c r="X444" s="281"/>
      <c r="Y444" s="281"/>
      <c r="Z444" s="281"/>
      <c r="AA444" s="281"/>
      <c r="AB444" s="281"/>
      <c r="AC444" s="281"/>
      <c r="AD444" s="281"/>
      <c r="AE444" s="281"/>
      <c r="AF444" s="281"/>
      <c r="AG444" s="281"/>
      <c r="AH444" s="281"/>
      <c r="AI444" s="281"/>
    </row>
    <row r="445" ht="12.75" customHeight="1">
      <c r="A445" s="281"/>
      <c r="B445" s="281"/>
      <c r="C445" s="281"/>
      <c r="D445" s="281"/>
      <c r="E445" s="281"/>
      <c r="F445" s="281"/>
      <c r="G445" s="281"/>
      <c r="H445" s="281"/>
      <c r="I445" s="281"/>
      <c r="J445" s="281"/>
      <c r="K445" s="281"/>
      <c r="L445" s="281"/>
      <c r="M445" s="281"/>
      <c r="N445" s="281"/>
      <c r="O445" s="281"/>
      <c r="P445" s="281"/>
      <c r="Q445" s="281"/>
      <c r="R445" s="281"/>
      <c r="S445" s="281"/>
      <c r="T445" s="281"/>
      <c r="U445" s="281"/>
      <c r="V445" s="281"/>
      <c r="W445" s="281"/>
      <c r="X445" s="281"/>
      <c r="Y445" s="281"/>
      <c r="Z445" s="281"/>
      <c r="AA445" s="281"/>
      <c r="AB445" s="281"/>
      <c r="AC445" s="281"/>
      <c r="AD445" s="281"/>
      <c r="AE445" s="281"/>
      <c r="AF445" s="281"/>
      <c r="AG445" s="281"/>
      <c r="AH445" s="281"/>
      <c r="AI445" s="281"/>
    </row>
    <row r="446" ht="12.75" customHeight="1">
      <c r="A446" s="281"/>
      <c r="B446" s="281"/>
      <c r="C446" s="281"/>
      <c r="D446" s="281"/>
      <c r="E446" s="281"/>
      <c r="F446" s="281"/>
      <c r="G446" s="281"/>
      <c r="H446" s="281"/>
      <c r="I446" s="281"/>
      <c r="J446" s="281"/>
      <c r="K446" s="281"/>
      <c r="L446" s="281"/>
      <c r="M446" s="281"/>
      <c r="N446" s="281"/>
      <c r="O446" s="281"/>
      <c r="P446" s="281"/>
      <c r="Q446" s="281"/>
      <c r="R446" s="281"/>
      <c r="S446" s="281"/>
      <c r="T446" s="281"/>
      <c r="U446" s="281"/>
      <c r="V446" s="281"/>
      <c r="W446" s="281"/>
      <c r="X446" s="281"/>
      <c r="Y446" s="281"/>
      <c r="Z446" s="281"/>
      <c r="AA446" s="281"/>
      <c r="AB446" s="281"/>
      <c r="AC446" s="281"/>
      <c r="AD446" s="281"/>
      <c r="AE446" s="281"/>
      <c r="AF446" s="281"/>
      <c r="AG446" s="281"/>
      <c r="AH446" s="281"/>
      <c r="AI446" s="281"/>
    </row>
    <row r="447" ht="12.75" customHeight="1">
      <c r="A447" s="281"/>
      <c r="B447" s="281"/>
      <c r="C447" s="281"/>
      <c r="D447" s="281"/>
      <c r="E447" s="281"/>
      <c r="F447" s="281"/>
      <c r="G447" s="281"/>
      <c r="H447" s="281"/>
      <c r="I447" s="281"/>
      <c r="J447" s="281"/>
      <c r="K447" s="281"/>
      <c r="L447" s="281"/>
      <c r="M447" s="281"/>
      <c r="N447" s="281"/>
      <c r="O447" s="281"/>
      <c r="P447" s="281"/>
      <c r="Q447" s="281"/>
      <c r="R447" s="281"/>
      <c r="S447" s="281"/>
      <c r="T447" s="281"/>
      <c r="U447" s="281"/>
      <c r="V447" s="281"/>
      <c r="W447" s="281"/>
      <c r="X447" s="281"/>
      <c r="Y447" s="281"/>
      <c r="Z447" s="281"/>
      <c r="AA447" s="281"/>
      <c r="AB447" s="281"/>
      <c r="AC447" s="281"/>
      <c r="AD447" s="281"/>
      <c r="AE447" s="281"/>
      <c r="AF447" s="281"/>
      <c r="AG447" s="281"/>
      <c r="AH447" s="281"/>
      <c r="AI447" s="281"/>
    </row>
    <row r="448" ht="12.75" customHeight="1">
      <c r="A448" s="281"/>
      <c r="B448" s="281"/>
      <c r="C448" s="281"/>
      <c r="D448" s="281"/>
      <c r="E448" s="281"/>
      <c r="F448" s="281"/>
      <c r="G448" s="281"/>
      <c r="H448" s="281"/>
      <c r="I448" s="281"/>
      <c r="J448" s="281"/>
      <c r="K448" s="281"/>
      <c r="L448" s="281"/>
      <c r="M448" s="281"/>
      <c r="N448" s="281"/>
      <c r="O448" s="281"/>
      <c r="P448" s="281"/>
      <c r="Q448" s="281"/>
      <c r="R448" s="281"/>
      <c r="S448" s="281"/>
      <c r="T448" s="281"/>
      <c r="U448" s="281"/>
      <c r="V448" s="281"/>
      <c r="W448" s="281"/>
      <c r="X448" s="281"/>
      <c r="Y448" s="281"/>
      <c r="Z448" s="281"/>
      <c r="AA448" s="281"/>
      <c r="AB448" s="281"/>
      <c r="AC448" s="281"/>
      <c r="AD448" s="281"/>
      <c r="AE448" s="281"/>
      <c r="AF448" s="281"/>
      <c r="AG448" s="281"/>
      <c r="AH448" s="281"/>
      <c r="AI448" s="281"/>
    </row>
    <row r="449" ht="12.75" customHeight="1">
      <c r="A449" s="281"/>
      <c r="B449" s="281"/>
      <c r="C449" s="281"/>
      <c r="D449" s="281"/>
      <c r="E449" s="281"/>
      <c r="F449" s="281"/>
      <c r="G449" s="281"/>
      <c r="H449" s="281"/>
      <c r="I449" s="281"/>
      <c r="J449" s="281"/>
      <c r="K449" s="281"/>
      <c r="L449" s="281"/>
      <c r="M449" s="281"/>
      <c r="N449" s="281"/>
      <c r="O449" s="281"/>
      <c r="P449" s="281"/>
      <c r="Q449" s="281"/>
      <c r="R449" s="281"/>
      <c r="S449" s="281"/>
      <c r="T449" s="281"/>
      <c r="U449" s="281"/>
      <c r="V449" s="281"/>
      <c r="W449" s="281"/>
      <c r="X449" s="281"/>
      <c r="Y449" s="281"/>
      <c r="Z449" s="281"/>
      <c r="AA449" s="281"/>
      <c r="AB449" s="281"/>
      <c r="AC449" s="281"/>
      <c r="AD449" s="281"/>
      <c r="AE449" s="281"/>
      <c r="AF449" s="281"/>
      <c r="AG449" s="281"/>
      <c r="AH449" s="281"/>
      <c r="AI449" s="281"/>
    </row>
    <row r="450" ht="12.75" customHeight="1">
      <c r="A450" s="281"/>
      <c r="B450" s="281"/>
      <c r="C450" s="281"/>
      <c r="D450" s="281"/>
      <c r="E450" s="281"/>
      <c r="F450" s="281"/>
      <c r="G450" s="281"/>
      <c r="H450" s="281"/>
      <c r="I450" s="281"/>
      <c r="J450" s="281"/>
      <c r="K450" s="281"/>
      <c r="L450" s="281"/>
      <c r="M450" s="281"/>
      <c r="N450" s="281"/>
      <c r="O450" s="281"/>
      <c r="P450" s="281"/>
      <c r="Q450" s="281"/>
      <c r="R450" s="281"/>
      <c r="S450" s="281"/>
      <c r="T450" s="281"/>
      <c r="U450" s="281"/>
      <c r="V450" s="281"/>
      <c r="W450" s="281"/>
      <c r="X450" s="281"/>
      <c r="Y450" s="281"/>
      <c r="Z450" s="281"/>
      <c r="AA450" s="281"/>
      <c r="AB450" s="281"/>
      <c r="AC450" s="281"/>
      <c r="AD450" s="281"/>
      <c r="AE450" s="281"/>
      <c r="AF450" s="281"/>
      <c r="AG450" s="281"/>
      <c r="AH450" s="281"/>
      <c r="AI450" s="281"/>
    </row>
    <row r="451" ht="12.75" customHeight="1">
      <c r="A451" s="281"/>
      <c r="B451" s="281"/>
      <c r="C451" s="281"/>
      <c r="D451" s="281"/>
      <c r="E451" s="281"/>
      <c r="F451" s="281"/>
      <c r="G451" s="281"/>
      <c r="H451" s="281"/>
      <c r="I451" s="281"/>
      <c r="J451" s="281"/>
      <c r="K451" s="281"/>
      <c r="L451" s="281"/>
      <c r="M451" s="281"/>
      <c r="N451" s="281"/>
      <c r="O451" s="281"/>
      <c r="P451" s="281"/>
      <c r="Q451" s="281"/>
      <c r="R451" s="281"/>
      <c r="S451" s="281"/>
      <c r="T451" s="281"/>
      <c r="U451" s="281"/>
      <c r="V451" s="281"/>
      <c r="W451" s="281"/>
      <c r="X451" s="281"/>
      <c r="Y451" s="281"/>
      <c r="Z451" s="281"/>
      <c r="AA451" s="281"/>
      <c r="AB451" s="281"/>
      <c r="AC451" s="281"/>
      <c r="AD451" s="281"/>
      <c r="AE451" s="281"/>
      <c r="AF451" s="281"/>
      <c r="AG451" s="281"/>
      <c r="AH451" s="281"/>
      <c r="AI451" s="281"/>
    </row>
    <row r="452" ht="12.75" customHeight="1">
      <c r="A452" s="281"/>
      <c r="B452" s="281"/>
      <c r="C452" s="281"/>
      <c r="D452" s="281"/>
      <c r="E452" s="281"/>
      <c r="F452" s="281"/>
      <c r="G452" s="281"/>
      <c r="H452" s="281"/>
      <c r="I452" s="281"/>
      <c r="J452" s="281"/>
      <c r="K452" s="281"/>
      <c r="L452" s="281"/>
      <c r="M452" s="281"/>
      <c r="N452" s="281"/>
      <c r="O452" s="281"/>
      <c r="P452" s="281"/>
      <c r="Q452" s="281"/>
      <c r="R452" s="281"/>
      <c r="S452" s="281"/>
      <c r="T452" s="281"/>
      <c r="U452" s="281"/>
      <c r="V452" s="281"/>
      <c r="W452" s="281"/>
      <c r="X452" s="281"/>
      <c r="Y452" s="281"/>
      <c r="Z452" s="281"/>
      <c r="AA452" s="281"/>
      <c r="AB452" s="281"/>
      <c r="AC452" s="281"/>
      <c r="AD452" s="281"/>
      <c r="AE452" s="281"/>
      <c r="AF452" s="281"/>
      <c r="AG452" s="281"/>
      <c r="AH452" s="281"/>
      <c r="AI452" s="281"/>
    </row>
    <row r="453" ht="12.75" customHeight="1">
      <c r="A453" s="281"/>
      <c r="B453" s="281"/>
      <c r="C453" s="281"/>
      <c r="D453" s="281"/>
      <c r="E453" s="281"/>
      <c r="F453" s="281"/>
      <c r="G453" s="281"/>
      <c r="H453" s="281"/>
      <c r="I453" s="281"/>
      <c r="J453" s="281"/>
      <c r="K453" s="281"/>
      <c r="L453" s="281"/>
      <c r="M453" s="281"/>
      <c r="N453" s="281"/>
      <c r="O453" s="281"/>
      <c r="P453" s="281"/>
      <c r="Q453" s="281"/>
      <c r="R453" s="281"/>
      <c r="S453" s="281"/>
      <c r="T453" s="281"/>
      <c r="U453" s="281"/>
      <c r="V453" s="281"/>
      <c r="W453" s="281"/>
      <c r="X453" s="281"/>
      <c r="Y453" s="281"/>
      <c r="Z453" s="281"/>
      <c r="AA453" s="281"/>
      <c r="AB453" s="281"/>
      <c r="AC453" s="281"/>
      <c r="AD453" s="281"/>
      <c r="AE453" s="281"/>
      <c r="AF453" s="281"/>
      <c r="AG453" s="281"/>
      <c r="AH453" s="281"/>
      <c r="AI453" s="281"/>
    </row>
    <row r="454" ht="12.75" customHeight="1">
      <c r="A454" s="281"/>
      <c r="B454" s="281"/>
      <c r="C454" s="281"/>
      <c r="D454" s="281"/>
      <c r="E454" s="281"/>
      <c r="F454" s="281"/>
      <c r="G454" s="281"/>
      <c r="H454" s="281"/>
      <c r="I454" s="281"/>
      <c r="J454" s="281"/>
      <c r="K454" s="281"/>
      <c r="L454" s="281"/>
      <c r="M454" s="281"/>
      <c r="N454" s="281"/>
      <c r="O454" s="281"/>
      <c r="P454" s="281"/>
      <c r="Q454" s="281"/>
      <c r="R454" s="281"/>
      <c r="S454" s="281"/>
      <c r="T454" s="281"/>
      <c r="U454" s="281"/>
      <c r="V454" s="281"/>
      <c r="W454" s="281"/>
      <c r="X454" s="281"/>
      <c r="Y454" s="281"/>
      <c r="Z454" s="281"/>
      <c r="AA454" s="281"/>
      <c r="AB454" s="281"/>
      <c r="AC454" s="281"/>
      <c r="AD454" s="281"/>
      <c r="AE454" s="281"/>
      <c r="AF454" s="281"/>
      <c r="AG454" s="281"/>
      <c r="AH454" s="281"/>
      <c r="AI454" s="281"/>
    </row>
    <row r="455" ht="12.75" customHeight="1">
      <c r="A455" s="281"/>
      <c r="B455" s="281"/>
      <c r="C455" s="281"/>
      <c r="D455" s="281"/>
      <c r="E455" s="281"/>
      <c r="F455" s="281"/>
      <c r="G455" s="281"/>
      <c r="H455" s="281"/>
      <c r="I455" s="281"/>
      <c r="J455" s="281"/>
      <c r="K455" s="281"/>
      <c r="L455" s="281"/>
      <c r="M455" s="281"/>
      <c r="N455" s="281"/>
      <c r="O455" s="281"/>
      <c r="P455" s="281"/>
      <c r="Q455" s="281"/>
      <c r="R455" s="281"/>
      <c r="S455" s="281"/>
      <c r="T455" s="281"/>
      <c r="U455" s="281"/>
      <c r="V455" s="281"/>
      <c r="W455" s="281"/>
      <c r="X455" s="281"/>
      <c r="Y455" s="281"/>
      <c r="Z455" s="281"/>
      <c r="AA455" s="281"/>
      <c r="AB455" s="281"/>
      <c r="AC455" s="281"/>
      <c r="AD455" s="281"/>
      <c r="AE455" s="281"/>
      <c r="AF455" s="281"/>
      <c r="AG455" s="281"/>
      <c r="AH455" s="281"/>
      <c r="AI455" s="281"/>
    </row>
    <row r="456" ht="12.75" customHeight="1">
      <c r="A456" s="281"/>
      <c r="B456" s="281"/>
      <c r="C456" s="281"/>
      <c r="D456" s="281"/>
      <c r="E456" s="281"/>
      <c r="F456" s="281"/>
      <c r="G456" s="281"/>
      <c r="H456" s="281"/>
      <c r="I456" s="281"/>
      <c r="J456" s="281"/>
      <c r="K456" s="281"/>
      <c r="L456" s="281"/>
      <c r="M456" s="281"/>
      <c r="N456" s="281"/>
      <c r="O456" s="281"/>
      <c r="P456" s="281"/>
      <c r="Q456" s="281"/>
      <c r="R456" s="281"/>
      <c r="S456" s="281"/>
      <c r="T456" s="281"/>
      <c r="U456" s="281"/>
      <c r="V456" s="281"/>
      <c r="W456" s="281"/>
      <c r="X456" s="281"/>
      <c r="Y456" s="281"/>
      <c r="Z456" s="281"/>
      <c r="AA456" s="281"/>
      <c r="AB456" s="281"/>
      <c r="AC456" s="281"/>
      <c r="AD456" s="281"/>
      <c r="AE456" s="281"/>
      <c r="AF456" s="281"/>
      <c r="AG456" s="281"/>
      <c r="AH456" s="281"/>
      <c r="AI456" s="281"/>
    </row>
    <row r="457" ht="12.75" customHeight="1">
      <c r="A457" s="281"/>
      <c r="B457" s="281"/>
      <c r="C457" s="281"/>
      <c r="D457" s="281"/>
      <c r="E457" s="281"/>
      <c r="F457" s="281"/>
      <c r="G457" s="281"/>
      <c r="H457" s="281"/>
      <c r="I457" s="281"/>
      <c r="J457" s="281"/>
      <c r="K457" s="281"/>
      <c r="L457" s="281"/>
      <c r="M457" s="281"/>
      <c r="N457" s="281"/>
      <c r="O457" s="281"/>
      <c r="P457" s="281"/>
      <c r="Q457" s="281"/>
      <c r="R457" s="281"/>
      <c r="S457" s="281"/>
      <c r="T457" s="281"/>
      <c r="U457" s="281"/>
      <c r="V457" s="281"/>
      <c r="W457" s="281"/>
      <c r="X457" s="281"/>
      <c r="Y457" s="281"/>
      <c r="Z457" s="281"/>
      <c r="AA457" s="281"/>
      <c r="AB457" s="281"/>
      <c r="AC457" s="281"/>
      <c r="AD457" s="281"/>
      <c r="AE457" s="281"/>
      <c r="AF457" s="281"/>
      <c r="AG457" s="281"/>
      <c r="AH457" s="281"/>
      <c r="AI457" s="281"/>
    </row>
    <row r="458" ht="12.75" customHeight="1">
      <c r="A458" s="281"/>
      <c r="B458" s="281"/>
      <c r="C458" s="281"/>
      <c r="D458" s="281"/>
      <c r="E458" s="281"/>
      <c r="F458" s="281"/>
      <c r="G458" s="281"/>
      <c r="H458" s="281"/>
      <c r="I458" s="281"/>
      <c r="J458" s="281"/>
      <c r="K458" s="281"/>
      <c r="L458" s="281"/>
      <c r="M458" s="281"/>
      <c r="N458" s="281"/>
      <c r="O458" s="281"/>
      <c r="P458" s="281"/>
      <c r="Q458" s="281"/>
      <c r="R458" s="281"/>
      <c r="S458" s="281"/>
      <c r="T458" s="281"/>
      <c r="U458" s="281"/>
      <c r="V458" s="281"/>
      <c r="W458" s="281"/>
      <c r="X458" s="281"/>
      <c r="Y458" s="281"/>
      <c r="Z458" s="281"/>
      <c r="AA458" s="281"/>
      <c r="AB458" s="281"/>
      <c r="AC458" s="281"/>
      <c r="AD458" s="281"/>
      <c r="AE458" s="281"/>
      <c r="AF458" s="281"/>
      <c r="AG458" s="281"/>
      <c r="AH458" s="281"/>
      <c r="AI458" s="281"/>
    </row>
    <row r="459" ht="12.75" customHeight="1">
      <c r="A459" s="281"/>
      <c r="B459" s="281"/>
      <c r="C459" s="281"/>
      <c r="D459" s="281"/>
      <c r="E459" s="281"/>
      <c r="F459" s="281"/>
      <c r="G459" s="281"/>
      <c r="H459" s="281"/>
      <c r="I459" s="281"/>
      <c r="J459" s="281"/>
      <c r="K459" s="281"/>
      <c r="L459" s="281"/>
      <c r="M459" s="281"/>
      <c r="N459" s="281"/>
      <c r="O459" s="281"/>
      <c r="P459" s="281"/>
      <c r="Q459" s="281"/>
      <c r="R459" s="281"/>
      <c r="S459" s="281"/>
      <c r="T459" s="281"/>
      <c r="U459" s="281"/>
      <c r="V459" s="281"/>
      <c r="W459" s="281"/>
      <c r="X459" s="281"/>
      <c r="Y459" s="281"/>
      <c r="Z459" s="281"/>
      <c r="AA459" s="281"/>
      <c r="AB459" s="281"/>
      <c r="AC459" s="281"/>
      <c r="AD459" s="281"/>
      <c r="AE459" s="281"/>
      <c r="AF459" s="281"/>
      <c r="AG459" s="281"/>
      <c r="AH459" s="281"/>
      <c r="AI459" s="281"/>
    </row>
    <row r="460" ht="12.75" customHeight="1">
      <c r="A460" s="281"/>
      <c r="B460" s="281"/>
      <c r="C460" s="281"/>
      <c r="D460" s="281"/>
      <c r="E460" s="281"/>
      <c r="F460" s="281"/>
      <c r="G460" s="281"/>
      <c r="H460" s="281"/>
      <c r="I460" s="281"/>
      <c r="J460" s="281"/>
      <c r="K460" s="281"/>
      <c r="L460" s="281"/>
      <c r="M460" s="281"/>
      <c r="N460" s="281"/>
      <c r="O460" s="281"/>
      <c r="P460" s="281"/>
      <c r="Q460" s="281"/>
      <c r="R460" s="281"/>
      <c r="S460" s="281"/>
      <c r="T460" s="281"/>
      <c r="U460" s="281"/>
      <c r="V460" s="281"/>
      <c r="W460" s="281"/>
      <c r="X460" s="281"/>
      <c r="Y460" s="281"/>
      <c r="Z460" s="281"/>
      <c r="AA460" s="281"/>
      <c r="AB460" s="281"/>
      <c r="AC460" s="281"/>
      <c r="AD460" s="281"/>
      <c r="AE460" s="281"/>
      <c r="AF460" s="281"/>
      <c r="AG460" s="281"/>
      <c r="AH460" s="281"/>
      <c r="AI460" s="281"/>
    </row>
    <row r="461" ht="12.75" customHeight="1">
      <c r="A461" s="281"/>
      <c r="B461" s="281"/>
      <c r="C461" s="281"/>
      <c r="D461" s="281"/>
      <c r="E461" s="281"/>
      <c r="F461" s="281"/>
      <c r="G461" s="281"/>
      <c r="H461" s="281"/>
      <c r="I461" s="281"/>
      <c r="J461" s="281"/>
      <c r="K461" s="281"/>
      <c r="L461" s="281"/>
      <c r="M461" s="281"/>
      <c r="N461" s="281"/>
      <c r="O461" s="281"/>
      <c r="P461" s="281"/>
      <c r="Q461" s="281"/>
      <c r="R461" s="281"/>
      <c r="S461" s="281"/>
      <c r="T461" s="281"/>
      <c r="U461" s="281"/>
      <c r="V461" s="281"/>
      <c r="W461" s="281"/>
      <c r="X461" s="281"/>
      <c r="Y461" s="281"/>
      <c r="Z461" s="281"/>
      <c r="AA461" s="281"/>
      <c r="AB461" s="281"/>
      <c r="AC461" s="281"/>
      <c r="AD461" s="281"/>
      <c r="AE461" s="281"/>
      <c r="AF461" s="281"/>
      <c r="AG461" s="281"/>
      <c r="AH461" s="281"/>
      <c r="AI461" s="281"/>
    </row>
    <row r="462" ht="12.75" customHeight="1">
      <c r="A462" s="281"/>
      <c r="B462" s="281"/>
      <c r="C462" s="281"/>
      <c r="D462" s="281"/>
      <c r="E462" s="281"/>
      <c r="F462" s="281"/>
      <c r="G462" s="281"/>
      <c r="H462" s="281"/>
      <c r="I462" s="281"/>
      <c r="J462" s="281"/>
      <c r="K462" s="281"/>
      <c r="L462" s="281"/>
      <c r="M462" s="281"/>
      <c r="N462" s="281"/>
      <c r="O462" s="281"/>
      <c r="P462" s="281"/>
      <c r="Q462" s="281"/>
      <c r="R462" s="281"/>
      <c r="S462" s="281"/>
      <c r="T462" s="281"/>
      <c r="U462" s="281"/>
      <c r="V462" s="281"/>
      <c r="W462" s="281"/>
      <c r="X462" s="281"/>
      <c r="Y462" s="281"/>
      <c r="Z462" s="281"/>
      <c r="AA462" s="281"/>
      <c r="AB462" s="281"/>
      <c r="AC462" s="281"/>
      <c r="AD462" s="281"/>
      <c r="AE462" s="281"/>
      <c r="AF462" s="281"/>
      <c r="AG462" s="281"/>
      <c r="AH462" s="281"/>
      <c r="AI462" s="281"/>
    </row>
    <row r="463" ht="12.75" customHeight="1">
      <c r="A463" s="281"/>
      <c r="B463" s="281"/>
      <c r="C463" s="281"/>
      <c r="D463" s="281"/>
      <c r="E463" s="281"/>
      <c r="F463" s="281"/>
      <c r="G463" s="281"/>
      <c r="H463" s="281"/>
      <c r="I463" s="281"/>
      <c r="J463" s="281"/>
      <c r="K463" s="281"/>
      <c r="L463" s="281"/>
      <c r="M463" s="281"/>
      <c r="N463" s="281"/>
      <c r="O463" s="281"/>
      <c r="P463" s="281"/>
      <c r="Q463" s="281"/>
      <c r="R463" s="281"/>
      <c r="S463" s="281"/>
      <c r="T463" s="281"/>
      <c r="U463" s="281"/>
      <c r="V463" s="281"/>
      <c r="W463" s="281"/>
      <c r="X463" s="281"/>
      <c r="Y463" s="281"/>
      <c r="Z463" s="281"/>
      <c r="AA463" s="281"/>
      <c r="AB463" s="281"/>
      <c r="AC463" s="281"/>
      <c r="AD463" s="281"/>
      <c r="AE463" s="281"/>
      <c r="AF463" s="281"/>
      <c r="AG463" s="281"/>
      <c r="AH463" s="281"/>
      <c r="AI463" s="281"/>
    </row>
    <row r="464" ht="12.75" customHeight="1">
      <c r="A464" s="281"/>
      <c r="B464" s="281"/>
      <c r="C464" s="281"/>
      <c r="D464" s="281"/>
      <c r="E464" s="281"/>
      <c r="F464" s="281"/>
      <c r="G464" s="281"/>
      <c r="H464" s="281"/>
      <c r="I464" s="281"/>
      <c r="J464" s="281"/>
      <c r="K464" s="281"/>
      <c r="L464" s="281"/>
      <c r="M464" s="281"/>
      <c r="N464" s="281"/>
      <c r="O464" s="281"/>
      <c r="P464" s="281"/>
      <c r="Q464" s="281"/>
      <c r="R464" s="281"/>
      <c r="S464" s="281"/>
      <c r="T464" s="281"/>
      <c r="U464" s="281"/>
      <c r="V464" s="281"/>
      <c r="W464" s="281"/>
      <c r="X464" s="281"/>
      <c r="Y464" s="281"/>
      <c r="Z464" s="281"/>
      <c r="AA464" s="281"/>
      <c r="AB464" s="281"/>
      <c r="AC464" s="281"/>
      <c r="AD464" s="281"/>
      <c r="AE464" s="281"/>
      <c r="AF464" s="281"/>
      <c r="AG464" s="281"/>
      <c r="AH464" s="281"/>
      <c r="AI464" s="281"/>
    </row>
    <row r="465" ht="12.75" customHeight="1">
      <c r="A465" s="281"/>
      <c r="B465" s="281"/>
      <c r="C465" s="281"/>
      <c r="D465" s="281"/>
      <c r="E465" s="281"/>
      <c r="F465" s="281"/>
      <c r="G465" s="281"/>
      <c r="H465" s="281"/>
      <c r="I465" s="281"/>
      <c r="J465" s="281"/>
      <c r="K465" s="281"/>
      <c r="L465" s="281"/>
      <c r="M465" s="281"/>
      <c r="N465" s="281"/>
      <c r="O465" s="281"/>
      <c r="P465" s="281"/>
      <c r="Q465" s="281"/>
      <c r="R465" s="281"/>
      <c r="S465" s="281"/>
      <c r="T465" s="281"/>
      <c r="U465" s="281"/>
      <c r="V465" s="281"/>
      <c r="W465" s="281"/>
      <c r="X465" s="281"/>
      <c r="Y465" s="281"/>
      <c r="Z465" s="281"/>
      <c r="AA465" s="281"/>
      <c r="AB465" s="281"/>
      <c r="AC465" s="281"/>
      <c r="AD465" s="281"/>
      <c r="AE465" s="281"/>
      <c r="AF465" s="281"/>
      <c r="AG465" s="281"/>
      <c r="AH465" s="281"/>
      <c r="AI465" s="281"/>
    </row>
    <row r="466" ht="12.75" customHeight="1">
      <c r="A466" s="281"/>
      <c r="B466" s="281"/>
      <c r="C466" s="281"/>
      <c r="D466" s="281"/>
      <c r="E466" s="281"/>
      <c r="F466" s="281"/>
      <c r="G466" s="281"/>
      <c r="H466" s="281"/>
      <c r="I466" s="281"/>
      <c r="J466" s="281"/>
      <c r="K466" s="281"/>
      <c r="L466" s="281"/>
      <c r="M466" s="281"/>
      <c r="N466" s="281"/>
      <c r="O466" s="281"/>
      <c r="P466" s="281"/>
      <c r="Q466" s="281"/>
      <c r="R466" s="281"/>
      <c r="S466" s="281"/>
      <c r="T466" s="281"/>
      <c r="U466" s="281"/>
      <c r="V466" s="281"/>
      <c r="W466" s="281"/>
      <c r="X466" s="281"/>
      <c r="Y466" s="281"/>
      <c r="Z466" s="281"/>
      <c r="AA466" s="281"/>
      <c r="AB466" s="281"/>
      <c r="AC466" s="281"/>
      <c r="AD466" s="281"/>
      <c r="AE466" s="281"/>
      <c r="AF466" s="281"/>
      <c r="AG466" s="281"/>
      <c r="AH466" s="281"/>
      <c r="AI466" s="281"/>
    </row>
    <row r="467" ht="12.75" customHeight="1">
      <c r="A467" s="281"/>
      <c r="B467" s="281"/>
      <c r="C467" s="281"/>
      <c r="D467" s="281"/>
      <c r="E467" s="281"/>
      <c r="F467" s="281"/>
      <c r="G467" s="281"/>
      <c r="H467" s="281"/>
      <c r="I467" s="281"/>
      <c r="J467" s="281"/>
      <c r="K467" s="281"/>
      <c r="L467" s="281"/>
      <c r="M467" s="281"/>
      <c r="N467" s="281"/>
      <c r="O467" s="281"/>
      <c r="P467" s="281"/>
      <c r="Q467" s="281"/>
      <c r="R467" s="281"/>
      <c r="S467" s="281"/>
      <c r="T467" s="281"/>
      <c r="U467" s="281"/>
      <c r="V467" s="281"/>
      <c r="W467" s="281"/>
      <c r="X467" s="281"/>
      <c r="Y467" s="281"/>
      <c r="Z467" s="281"/>
      <c r="AA467" s="281"/>
      <c r="AB467" s="281"/>
      <c r="AC467" s="281"/>
      <c r="AD467" s="281"/>
      <c r="AE467" s="281"/>
      <c r="AF467" s="281"/>
      <c r="AG467" s="281"/>
      <c r="AH467" s="281"/>
      <c r="AI467" s="281"/>
    </row>
    <row r="468" ht="12.75" customHeight="1">
      <c r="A468" s="281"/>
      <c r="B468" s="281"/>
      <c r="C468" s="281"/>
      <c r="D468" s="281"/>
      <c r="E468" s="281"/>
      <c r="F468" s="281"/>
      <c r="G468" s="281"/>
      <c r="H468" s="281"/>
      <c r="I468" s="281"/>
      <c r="J468" s="281"/>
      <c r="K468" s="281"/>
      <c r="L468" s="281"/>
      <c r="M468" s="281"/>
      <c r="N468" s="281"/>
      <c r="O468" s="281"/>
      <c r="P468" s="281"/>
      <c r="Q468" s="281"/>
      <c r="R468" s="281"/>
      <c r="S468" s="281"/>
      <c r="T468" s="281"/>
      <c r="U468" s="281"/>
      <c r="V468" s="281"/>
      <c r="W468" s="281"/>
      <c r="X468" s="281"/>
      <c r="Y468" s="281"/>
      <c r="Z468" s="281"/>
      <c r="AA468" s="281"/>
      <c r="AB468" s="281"/>
      <c r="AC468" s="281"/>
      <c r="AD468" s="281"/>
      <c r="AE468" s="281"/>
      <c r="AF468" s="281"/>
      <c r="AG468" s="281"/>
      <c r="AH468" s="281"/>
      <c r="AI468" s="281"/>
    </row>
    <row r="469" ht="12.75" customHeight="1">
      <c r="A469" s="281"/>
      <c r="B469" s="281"/>
      <c r="C469" s="281"/>
      <c r="D469" s="281"/>
      <c r="E469" s="281"/>
      <c r="F469" s="281"/>
      <c r="G469" s="281"/>
      <c r="H469" s="281"/>
      <c r="I469" s="281"/>
      <c r="J469" s="281"/>
      <c r="K469" s="281"/>
      <c r="L469" s="281"/>
      <c r="M469" s="281"/>
      <c r="N469" s="281"/>
      <c r="O469" s="281"/>
      <c r="P469" s="281"/>
      <c r="Q469" s="281"/>
      <c r="R469" s="281"/>
      <c r="S469" s="281"/>
      <c r="T469" s="281"/>
      <c r="U469" s="281"/>
      <c r="V469" s="281"/>
      <c r="W469" s="281"/>
      <c r="X469" s="281"/>
      <c r="Y469" s="281"/>
      <c r="Z469" s="281"/>
      <c r="AA469" s="281"/>
      <c r="AB469" s="281"/>
      <c r="AC469" s="281"/>
      <c r="AD469" s="281"/>
      <c r="AE469" s="281"/>
      <c r="AF469" s="281"/>
      <c r="AG469" s="281"/>
      <c r="AH469" s="281"/>
      <c r="AI469" s="281"/>
    </row>
    <row r="470" ht="12.75" customHeight="1">
      <c r="A470" s="281"/>
      <c r="B470" s="281"/>
      <c r="C470" s="281"/>
      <c r="D470" s="281"/>
      <c r="E470" s="281"/>
      <c r="F470" s="281"/>
      <c r="G470" s="281"/>
      <c r="H470" s="281"/>
      <c r="I470" s="281"/>
      <c r="J470" s="281"/>
      <c r="K470" s="281"/>
      <c r="L470" s="281"/>
      <c r="M470" s="281"/>
      <c r="N470" s="281"/>
      <c r="O470" s="281"/>
      <c r="P470" s="281"/>
      <c r="Q470" s="281"/>
      <c r="R470" s="281"/>
      <c r="S470" s="281"/>
      <c r="T470" s="281"/>
      <c r="U470" s="281"/>
      <c r="V470" s="281"/>
      <c r="W470" s="281"/>
      <c r="X470" s="281"/>
      <c r="Y470" s="281"/>
      <c r="Z470" s="281"/>
      <c r="AA470" s="281"/>
      <c r="AB470" s="281"/>
      <c r="AC470" s="281"/>
      <c r="AD470" s="281"/>
      <c r="AE470" s="281"/>
      <c r="AF470" s="281"/>
      <c r="AG470" s="281"/>
      <c r="AH470" s="281"/>
      <c r="AI470" s="281"/>
    </row>
    <row r="471" ht="12.75" customHeight="1">
      <c r="A471" s="281"/>
      <c r="B471" s="281"/>
      <c r="C471" s="281"/>
      <c r="D471" s="281"/>
      <c r="E471" s="281"/>
      <c r="F471" s="281"/>
      <c r="G471" s="281"/>
      <c r="H471" s="281"/>
      <c r="I471" s="281"/>
      <c r="J471" s="281"/>
      <c r="K471" s="281"/>
      <c r="L471" s="281"/>
      <c r="M471" s="281"/>
      <c r="N471" s="281"/>
      <c r="O471" s="281"/>
      <c r="P471" s="281"/>
      <c r="Q471" s="281"/>
      <c r="R471" s="281"/>
      <c r="S471" s="281"/>
      <c r="T471" s="281"/>
      <c r="U471" s="281"/>
      <c r="V471" s="281"/>
      <c r="W471" s="281"/>
      <c r="X471" s="281"/>
      <c r="Y471" s="281"/>
      <c r="Z471" s="281"/>
      <c r="AA471" s="281"/>
      <c r="AB471" s="281"/>
      <c r="AC471" s="281"/>
      <c r="AD471" s="281"/>
      <c r="AE471" s="281"/>
      <c r="AF471" s="281"/>
      <c r="AG471" s="281"/>
      <c r="AH471" s="281"/>
      <c r="AI471" s="281"/>
    </row>
    <row r="472" ht="12.75" customHeight="1">
      <c r="A472" s="281"/>
      <c r="B472" s="281"/>
      <c r="C472" s="281"/>
      <c r="D472" s="281"/>
      <c r="E472" s="281"/>
      <c r="F472" s="281"/>
      <c r="G472" s="281"/>
      <c r="H472" s="281"/>
      <c r="I472" s="281"/>
      <c r="J472" s="281"/>
      <c r="K472" s="281"/>
      <c r="L472" s="281"/>
      <c r="M472" s="281"/>
      <c r="N472" s="281"/>
      <c r="O472" s="281"/>
      <c r="P472" s="281"/>
      <c r="Q472" s="281"/>
      <c r="R472" s="281"/>
      <c r="S472" s="281"/>
      <c r="T472" s="281"/>
      <c r="U472" s="281"/>
      <c r="V472" s="281"/>
      <c r="W472" s="281"/>
      <c r="X472" s="281"/>
      <c r="Y472" s="281"/>
      <c r="Z472" s="281"/>
      <c r="AA472" s="281"/>
      <c r="AB472" s="281"/>
      <c r="AC472" s="281"/>
      <c r="AD472" s="281"/>
      <c r="AE472" s="281"/>
      <c r="AF472" s="281"/>
      <c r="AG472" s="281"/>
      <c r="AH472" s="281"/>
      <c r="AI472" s="281"/>
    </row>
    <row r="473" ht="12.75" customHeight="1">
      <c r="A473" s="281"/>
      <c r="B473" s="281"/>
      <c r="C473" s="281"/>
      <c r="D473" s="281"/>
      <c r="E473" s="281"/>
      <c r="F473" s="281"/>
      <c r="G473" s="281"/>
      <c r="H473" s="281"/>
      <c r="I473" s="281"/>
      <c r="J473" s="281"/>
      <c r="K473" s="281"/>
      <c r="L473" s="281"/>
      <c r="M473" s="281"/>
      <c r="N473" s="281"/>
      <c r="O473" s="281"/>
      <c r="P473" s="281"/>
      <c r="Q473" s="281"/>
      <c r="R473" s="281"/>
      <c r="S473" s="281"/>
      <c r="T473" s="281"/>
      <c r="U473" s="281"/>
      <c r="V473" s="281"/>
      <c r="W473" s="281"/>
      <c r="X473" s="281"/>
      <c r="Y473" s="281"/>
      <c r="Z473" s="281"/>
      <c r="AA473" s="281"/>
      <c r="AB473" s="281"/>
      <c r="AC473" s="281"/>
      <c r="AD473" s="281"/>
      <c r="AE473" s="281"/>
      <c r="AF473" s="281"/>
      <c r="AG473" s="281"/>
      <c r="AH473" s="281"/>
      <c r="AI473" s="281"/>
    </row>
    <row r="474" ht="12.75" customHeight="1">
      <c r="A474" s="281"/>
      <c r="B474" s="281"/>
      <c r="C474" s="281"/>
      <c r="D474" s="281"/>
      <c r="E474" s="281"/>
      <c r="F474" s="281"/>
      <c r="G474" s="281"/>
      <c r="H474" s="281"/>
      <c r="I474" s="281"/>
      <c r="J474" s="281"/>
      <c r="K474" s="281"/>
      <c r="L474" s="281"/>
      <c r="M474" s="281"/>
      <c r="N474" s="281"/>
      <c r="O474" s="281"/>
      <c r="P474" s="281"/>
      <c r="Q474" s="281"/>
      <c r="R474" s="281"/>
      <c r="S474" s="281"/>
      <c r="T474" s="281"/>
      <c r="U474" s="281"/>
      <c r="V474" s="281"/>
      <c r="W474" s="281"/>
      <c r="X474" s="281"/>
      <c r="Y474" s="281"/>
      <c r="Z474" s="281"/>
      <c r="AA474" s="281"/>
      <c r="AB474" s="281"/>
      <c r="AC474" s="281"/>
      <c r="AD474" s="281"/>
      <c r="AE474" s="281"/>
      <c r="AF474" s="281"/>
      <c r="AG474" s="281"/>
      <c r="AH474" s="281"/>
      <c r="AI474" s="281"/>
    </row>
    <row r="475" ht="12.75" customHeight="1">
      <c r="A475" s="281"/>
      <c r="B475" s="281"/>
      <c r="C475" s="281"/>
      <c r="D475" s="281"/>
      <c r="E475" s="281"/>
      <c r="F475" s="281"/>
      <c r="G475" s="281"/>
      <c r="H475" s="281"/>
      <c r="I475" s="281"/>
      <c r="J475" s="281"/>
      <c r="K475" s="281"/>
      <c r="L475" s="281"/>
      <c r="M475" s="281"/>
      <c r="N475" s="281"/>
      <c r="O475" s="281"/>
      <c r="P475" s="281"/>
      <c r="Q475" s="281"/>
      <c r="R475" s="281"/>
      <c r="S475" s="281"/>
      <c r="T475" s="281"/>
      <c r="U475" s="281"/>
      <c r="V475" s="281"/>
      <c r="W475" s="281"/>
      <c r="X475" s="281"/>
      <c r="Y475" s="281"/>
      <c r="Z475" s="281"/>
      <c r="AA475" s="281"/>
      <c r="AB475" s="281"/>
      <c r="AC475" s="281"/>
      <c r="AD475" s="281"/>
      <c r="AE475" s="281"/>
      <c r="AF475" s="281"/>
      <c r="AG475" s="281"/>
      <c r="AH475" s="281"/>
      <c r="AI475" s="281"/>
    </row>
    <row r="476" ht="12.75" customHeight="1">
      <c r="A476" s="281"/>
      <c r="B476" s="281"/>
      <c r="C476" s="281"/>
      <c r="D476" s="281"/>
      <c r="E476" s="281"/>
      <c r="F476" s="281"/>
      <c r="G476" s="281"/>
      <c r="H476" s="281"/>
      <c r="I476" s="281"/>
      <c r="J476" s="281"/>
      <c r="K476" s="281"/>
      <c r="L476" s="281"/>
      <c r="M476" s="281"/>
      <c r="N476" s="281"/>
      <c r="O476" s="281"/>
      <c r="P476" s="281"/>
      <c r="Q476" s="281"/>
      <c r="R476" s="281"/>
      <c r="S476" s="281"/>
      <c r="T476" s="281"/>
      <c r="U476" s="281"/>
      <c r="V476" s="281"/>
      <c r="W476" s="281"/>
      <c r="X476" s="281"/>
      <c r="Y476" s="281"/>
      <c r="Z476" s="281"/>
      <c r="AA476" s="281"/>
      <c r="AB476" s="281"/>
      <c r="AC476" s="281"/>
      <c r="AD476" s="281"/>
      <c r="AE476" s="281"/>
      <c r="AF476" s="281"/>
      <c r="AG476" s="281"/>
      <c r="AH476" s="281"/>
      <c r="AI476" s="281"/>
    </row>
    <row r="477" ht="12.75" customHeight="1">
      <c r="A477" s="281"/>
      <c r="B477" s="281"/>
      <c r="C477" s="281"/>
      <c r="D477" s="281"/>
      <c r="E477" s="281"/>
      <c r="F477" s="281"/>
      <c r="G477" s="281"/>
      <c r="H477" s="281"/>
      <c r="I477" s="281"/>
      <c r="J477" s="281"/>
      <c r="K477" s="281"/>
      <c r="L477" s="281"/>
      <c r="M477" s="281"/>
      <c r="N477" s="281"/>
      <c r="O477" s="281"/>
      <c r="P477" s="281"/>
      <c r="Q477" s="281"/>
      <c r="R477" s="281"/>
      <c r="S477" s="281"/>
      <c r="T477" s="281"/>
      <c r="U477" s="281"/>
      <c r="V477" s="281"/>
      <c r="W477" s="281"/>
      <c r="X477" s="281"/>
      <c r="Y477" s="281"/>
      <c r="Z477" s="281"/>
      <c r="AA477" s="281"/>
      <c r="AB477" s="281"/>
      <c r="AC477" s="281"/>
      <c r="AD477" s="281"/>
      <c r="AE477" s="281"/>
      <c r="AF477" s="281"/>
      <c r="AG477" s="281"/>
      <c r="AH477" s="281"/>
      <c r="AI477" s="281"/>
    </row>
    <row r="478" ht="12.75" customHeight="1">
      <c r="A478" s="281"/>
      <c r="B478" s="281"/>
      <c r="C478" s="281"/>
      <c r="D478" s="281"/>
      <c r="E478" s="281"/>
      <c r="F478" s="281"/>
      <c r="G478" s="281"/>
      <c r="H478" s="281"/>
      <c r="I478" s="281"/>
      <c r="J478" s="281"/>
      <c r="K478" s="281"/>
      <c r="L478" s="281"/>
      <c r="M478" s="281"/>
      <c r="N478" s="281"/>
      <c r="O478" s="281"/>
      <c r="P478" s="281"/>
      <c r="Q478" s="281"/>
      <c r="R478" s="281"/>
      <c r="S478" s="281"/>
      <c r="T478" s="281"/>
      <c r="U478" s="281"/>
      <c r="V478" s="281"/>
      <c r="W478" s="281"/>
      <c r="X478" s="281"/>
      <c r="Y478" s="281"/>
      <c r="Z478" s="281"/>
      <c r="AA478" s="281"/>
      <c r="AB478" s="281"/>
      <c r="AC478" s="281"/>
      <c r="AD478" s="281"/>
      <c r="AE478" s="281"/>
      <c r="AF478" s="281"/>
      <c r="AG478" s="281"/>
      <c r="AH478" s="281"/>
      <c r="AI478" s="281"/>
    </row>
    <row r="479" ht="12.75" customHeight="1">
      <c r="A479" s="281"/>
      <c r="B479" s="281"/>
      <c r="C479" s="281"/>
      <c r="D479" s="281"/>
      <c r="E479" s="281"/>
      <c r="F479" s="281"/>
      <c r="G479" s="281"/>
      <c r="H479" s="281"/>
      <c r="I479" s="281"/>
      <c r="J479" s="281"/>
      <c r="K479" s="281"/>
      <c r="L479" s="281"/>
      <c r="M479" s="281"/>
      <c r="N479" s="281"/>
      <c r="O479" s="281"/>
      <c r="P479" s="281"/>
      <c r="Q479" s="281"/>
      <c r="R479" s="281"/>
      <c r="S479" s="281"/>
      <c r="T479" s="281"/>
      <c r="U479" s="281"/>
      <c r="V479" s="281"/>
      <c r="W479" s="281"/>
      <c r="X479" s="281"/>
      <c r="Y479" s="281"/>
      <c r="Z479" s="281"/>
      <c r="AA479" s="281"/>
      <c r="AB479" s="281"/>
      <c r="AC479" s="281"/>
      <c r="AD479" s="281"/>
      <c r="AE479" s="281"/>
      <c r="AF479" s="281"/>
      <c r="AG479" s="281"/>
      <c r="AH479" s="281"/>
      <c r="AI479" s="281"/>
    </row>
    <row r="480" ht="12.75" customHeight="1">
      <c r="A480" s="281"/>
      <c r="B480" s="281"/>
      <c r="C480" s="281"/>
      <c r="D480" s="281"/>
      <c r="E480" s="281"/>
      <c r="F480" s="281"/>
      <c r="G480" s="281"/>
      <c r="H480" s="281"/>
      <c r="I480" s="281"/>
      <c r="J480" s="281"/>
      <c r="K480" s="281"/>
      <c r="L480" s="281"/>
      <c r="M480" s="281"/>
      <c r="N480" s="281"/>
      <c r="O480" s="281"/>
      <c r="P480" s="281"/>
      <c r="Q480" s="281"/>
      <c r="R480" s="281"/>
      <c r="S480" s="281"/>
      <c r="T480" s="281"/>
      <c r="U480" s="281"/>
      <c r="V480" s="281"/>
      <c r="W480" s="281"/>
      <c r="X480" s="281"/>
      <c r="Y480" s="281"/>
      <c r="Z480" s="281"/>
      <c r="AA480" s="281"/>
      <c r="AB480" s="281"/>
      <c r="AC480" s="281"/>
      <c r="AD480" s="281"/>
      <c r="AE480" s="281"/>
      <c r="AF480" s="281"/>
      <c r="AG480" s="281"/>
      <c r="AH480" s="281"/>
      <c r="AI480" s="281"/>
    </row>
    <row r="481" ht="12.75" customHeight="1">
      <c r="A481" s="281"/>
      <c r="B481" s="281"/>
      <c r="C481" s="281"/>
      <c r="D481" s="281"/>
      <c r="E481" s="281"/>
      <c r="F481" s="281"/>
      <c r="G481" s="281"/>
      <c r="H481" s="281"/>
      <c r="I481" s="281"/>
      <c r="J481" s="281"/>
      <c r="K481" s="281"/>
      <c r="L481" s="281"/>
      <c r="M481" s="281"/>
      <c r="N481" s="281"/>
      <c r="O481" s="281"/>
      <c r="P481" s="281"/>
      <c r="Q481" s="281"/>
      <c r="R481" s="281"/>
      <c r="S481" s="281"/>
      <c r="T481" s="281"/>
      <c r="U481" s="281"/>
      <c r="V481" s="281"/>
      <c r="W481" s="281"/>
      <c r="X481" s="281"/>
      <c r="Y481" s="281"/>
      <c r="Z481" s="281"/>
      <c r="AA481" s="281"/>
      <c r="AB481" s="281"/>
      <c r="AC481" s="281"/>
      <c r="AD481" s="281"/>
      <c r="AE481" s="281"/>
      <c r="AF481" s="281"/>
      <c r="AG481" s="281"/>
      <c r="AH481" s="281"/>
      <c r="AI481" s="281"/>
    </row>
    <row r="482" ht="12.75" customHeight="1">
      <c r="A482" s="281"/>
      <c r="B482" s="281"/>
      <c r="C482" s="281"/>
      <c r="D482" s="281"/>
      <c r="E482" s="281"/>
      <c r="F482" s="281"/>
      <c r="G482" s="281"/>
      <c r="H482" s="281"/>
      <c r="I482" s="281"/>
      <c r="J482" s="281"/>
      <c r="K482" s="281"/>
      <c r="L482" s="281"/>
      <c r="M482" s="281"/>
      <c r="N482" s="281"/>
      <c r="O482" s="281"/>
      <c r="P482" s="281"/>
      <c r="Q482" s="281"/>
      <c r="R482" s="281"/>
      <c r="S482" s="281"/>
      <c r="T482" s="281"/>
      <c r="U482" s="281"/>
      <c r="V482" s="281"/>
      <c r="W482" s="281"/>
      <c r="X482" s="281"/>
      <c r="Y482" s="281"/>
      <c r="Z482" s="281"/>
      <c r="AA482" s="281"/>
      <c r="AB482" s="281"/>
      <c r="AC482" s="281"/>
      <c r="AD482" s="281"/>
      <c r="AE482" s="281"/>
      <c r="AF482" s="281"/>
      <c r="AG482" s="281"/>
      <c r="AH482" s="281"/>
      <c r="AI482" s="281"/>
    </row>
    <row r="483" ht="12.75" customHeight="1">
      <c r="A483" s="281"/>
      <c r="B483" s="281"/>
      <c r="C483" s="281"/>
      <c r="D483" s="281"/>
      <c r="E483" s="281"/>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row>
    <row r="484" ht="12.75" customHeight="1">
      <c r="A484" s="281"/>
      <c r="B484" s="281"/>
      <c r="C484" s="281"/>
      <c r="D484" s="281"/>
      <c r="E484" s="281"/>
      <c r="F484" s="281"/>
      <c r="G484" s="281"/>
      <c r="H484" s="281"/>
      <c r="I484" s="281"/>
      <c r="J484" s="281"/>
      <c r="K484" s="281"/>
      <c r="L484" s="281"/>
      <c r="M484" s="281"/>
      <c r="N484" s="281"/>
      <c r="O484" s="281"/>
      <c r="P484" s="281"/>
      <c r="Q484" s="281"/>
      <c r="R484" s="281"/>
      <c r="S484" s="281"/>
      <c r="T484" s="281"/>
      <c r="U484" s="281"/>
      <c r="V484" s="281"/>
      <c r="W484" s="281"/>
      <c r="X484" s="281"/>
      <c r="Y484" s="281"/>
      <c r="Z484" s="281"/>
      <c r="AA484" s="281"/>
      <c r="AB484" s="281"/>
      <c r="AC484" s="281"/>
      <c r="AD484" s="281"/>
      <c r="AE484" s="281"/>
      <c r="AF484" s="281"/>
      <c r="AG484" s="281"/>
      <c r="AH484" s="281"/>
      <c r="AI484" s="281"/>
    </row>
    <row r="485" ht="12.75" customHeight="1">
      <c r="A485" s="281"/>
      <c r="B485" s="281"/>
      <c r="C485" s="281"/>
      <c r="D485" s="281"/>
      <c r="E485" s="281"/>
      <c r="F485" s="281"/>
      <c r="G485" s="281"/>
      <c r="H485" s="281"/>
      <c r="I485" s="281"/>
      <c r="J485" s="281"/>
      <c r="K485" s="281"/>
      <c r="L485" s="281"/>
      <c r="M485" s="281"/>
      <c r="N485" s="281"/>
      <c r="O485" s="281"/>
      <c r="P485" s="281"/>
      <c r="Q485" s="281"/>
      <c r="R485" s="281"/>
      <c r="S485" s="281"/>
      <c r="T485" s="281"/>
      <c r="U485" s="281"/>
      <c r="V485" s="281"/>
      <c r="W485" s="281"/>
      <c r="X485" s="281"/>
      <c r="Y485" s="281"/>
      <c r="Z485" s="281"/>
      <c r="AA485" s="281"/>
      <c r="AB485" s="281"/>
      <c r="AC485" s="281"/>
      <c r="AD485" s="281"/>
      <c r="AE485" s="281"/>
      <c r="AF485" s="281"/>
      <c r="AG485" s="281"/>
      <c r="AH485" s="281"/>
      <c r="AI485" s="281"/>
    </row>
    <row r="486" ht="12.75" customHeight="1">
      <c r="A486" s="281"/>
      <c r="B486" s="281"/>
      <c r="C486" s="281"/>
      <c r="D486" s="281"/>
      <c r="E486" s="281"/>
      <c r="F486" s="281"/>
      <c r="G486" s="281"/>
      <c r="H486" s="281"/>
      <c r="I486" s="281"/>
      <c r="J486" s="281"/>
      <c r="K486" s="281"/>
      <c r="L486" s="281"/>
      <c r="M486" s="281"/>
      <c r="N486" s="281"/>
      <c r="O486" s="281"/>
      <c r="P486" s="281"/>
      <c r="Q486" s="281"/>
      <c r="R486" s="281"/>
      <c r="S486" s="281"/>
      <c r="T486" s="281"/>
      <c r="U486" s="281"/>
      <c r="V486" s="281"/>
      <c r="W486" s="281"/>
      <c r="X486" s="281"/>
      <c r="Y486" s="281"/>
      <c r="Z486" s="281"/>
      <c r="AA486" s="281"/>
      <c r="AB486" s="281"/>
      <c r="AC486" s="281"/>
      <c r="AD486" s="281"/>
      <c r="AE486" s="281"/>
      <c r="AF486" s="281"/>
      <c r="AG486" s="281"/>
      <c r="AH486" s="281"/>
      <c r="AI486" s="281"/>
    </row>
    <row r="487" ht="12.75" customHeight="1">
      <c r="A487" s="281"/>
      <c r="B487" s="281"/>
      <c r="C487" s="281"/>
      <c r="D487" s="281"/>
      <c r="E487" s="281"/>
      <c r="F487" s="281"/>
      <c r="G487" s="281"/>
      <c r="H487" s="281"/>
      <c r="I487" s="281"/>
      <c r="J487" s="281"/>
      <c r="K487" s="281"/>
      <c r="L487" s="281"/>
      <c r="M487" s="281"/>
      <c r="N487" s="281"/>
      <c r="O487" s="281"/>
      <c r="P487" s="281"/>
      <c r="Q487" s="281"/>
      <c r="R487" s="281"/>
      <c r="S487" s="281"/>
      <c r="T487" s="281"/>
      <c r="U487" s="281"/>
      <c r="V487" s="281"/>
      <c r="W487" s="281"/>
      <c r="X487" s="281"/>
      <c r="Y487" s="281"/>
      <c r="Z487" s="281"/>
      <c r="AA487" s="281"/>
      <c r="AB487" s="281"/>
      <c r="AC487" s="281"/>
      <c r="AD487" s="281"/>
      <c r="AE487" s="281"/>
      <c r="AF487" s="281"/>
      <c r="AG487" s="281"/>
      <c r="AH487" s="281"/>
      <c r="AI487" s="281"/>
    </row>
    <row r="488" ht="12.75" customHeight="1">
      <c r="A488" s="281"/>
      <c r="B488" s="281"/>
      <c r="C488" s="281"/>
      <c r="D488" s="281"/>
      <c r="E488" s="281"/>
      <c r="F488" s="281"/>
      <c r="G488" s="281"/>
      <c r="H488" s="281"/>
      <c r="I488" s="281"/>
      <c r="J488" s="281"/>
      <c r="K488" s="281"/>
      <c r="L488" s="281"/>
      <c r="M488" s="281"/>
      <c r="N488" s="281"/>
      <c r="O488" s="281"/>
      <c r="P488" s="281"/>
      <c r="Q488" s="281"/>
      <c r="R488" s="281"/>
      <c r="S488" s="281"/>
      <c r="T488" s="281"/>
      <c r="U488" s="281"/>
      <c r="V488" s="281"/>
      <c r="W488" s="281"/>
      <c r="X488" s="281"/>
      <c r="Y488" s="281"/>
      <c r="Z488" s="281"/>
      <c r="AA488" s="281"/>
      <c r="AB488" s="281"/>
      <c r="AC488" s="281"/>
      <c r="AD488" s="281"/>
      <c r="AE488" s="281"/>
      <c r="AF488" s="281"/>
      <c r="AG488" s="281"/>
      <c r="AH488" s="281"/>
      <c r="AI488" s="281"/>
    </row>
    <row r="489" ht="12.75" customHeight="1">
      <c r="A489" s="281"/>
      <c r="B489" s="281"/>
      <c r="C489" s="281"/>
      <c r="D489" s="281"/>
      <c r="E489" s="281"/>
      <c r="F489" s="281"/>
      <c r="G489" s="281"/>
      <c r="H489" s="281"/>
      <c r="I489" s="281"/>
      <c r="J489" s="281"/>
      <c r="K489" s="281"/>
      <c r="L489" s="281"/>
      <c r="M489" s="281"/>
      <c r="N489" s="281"/>
      <c r="O489" s="281"/>
      <c r="P489" s="281"/>
      <c r="Q489" s="281"/>
      <c r="R489" s="281"/>
      <c r="S489" s="281"/>
      <c r="T489" s="281"/>
      <c r="U489" s="281"/>
      <c r="V489" s="281"/>
      <c r="W489" s="281"/>
      <c r="X489" s="281"/>
      <c r="Y489" s="281"/>
      <c r="Z489" s="281"/>
      <c r="AA489" s="281"/>
      <c r="AB489" s="281"/>
      <c r="AC489" s="281"/>
      <c r="AD489" s="281"/>
      <c r="AE489" s="281"/>
      <c r="AF489" s="281"/>
      <c r="AG489" s="281"/>
      <c r="AH489" s="281"/>
      <c r="AI489" s="281"/>
    </row>
    <row r="490" ht="12.75" customHeight="1">
      <c r="A490" s="281"/>
      <c r="B490" s="281"/>
      <c r="C490" s="281"/>
      <c r="D490" s="281"/>
      <c r="E490" s="281"/>
      <c r="F490" s="281"/>
      <c r="G490" s="281"/>
      <c r="H490" s="281"/>
      <c r="I490" s="281"/>
      <c r="J490" s="281"/>
      <c r="K490" s="281"/>
      <c r="L490" s="281"/>
      <c r="M490" s="281"/>
      <c r="N490" s="281"/>
      <c r="O490" s="281"/>
      <c r="P490" s="281"/>
      <c r="Q490" s="281"/>
      <c r="R490" s="281"/>
      <c r="S490" s="281"/>
      <c r="T490" s="281"/>
      <c r="U490" s="281"/>
      <c r="V490" s="281"/>
      <c r="W490" s="281"/>
      <c r="X490" s="281"/>
      <c r="Y490" s="281"/>
      <c r="Z490" s="281"/>
      <c r="AA490" s="281"/>
      <c r="AB490" s="281"/>
      <c r="AC490" s="281"/>
      <c r="AD490" s="281"/>
      <c r="AE490" s="281"/>
      <c r="AF490" s="281"/>
      <c r="AG490" s="281"/>
      <c r="AH490" s="281"/>
      <c r="AI490" s="281"/>
    </row>
    <row r="491" ht="12.75" customHeight="1">
      <c r="A491" s="281"/>
      <c r="B491" s="281"/>
      <c r="C491" s="281"/>
      <c r="D491" s="281"/>
      <c r="E491" s="281"/>
      <c r="F491" s="281"/>
      <c r="G491" s="281"/>
      <c r="H491" s="281"/>
      <c r="I491" s="281"/>
      <c r="J491" s="281"/>
      <c r="K491" s="281"/>
      <c r="L491" s="281"/>
      <c r="M491" s="281"/>
      <c r="N491" s="281"/>
      <c r="O491" s="281"/>
      <c r="P491" s="281"/>
      <c r="Q491" s="281"/>
      <c r="R491" s="281"/>
      <c r="S491" s="281"/>
      <c r="T491" s="281"/>
      <c r="U491" s="281"/>
      <c r="V491" s="281"/>
      <c r="W491" s="281"/>
      <c r="X491" s="281"/>
      <c r="Y491" s="281"/>
      <c r="Z491" s="281"/>
      <c r="AA491" s="281"/>
      <c r="AB491" s="281"/>
      <c r="AC491" s="281"/>
      <c r="AD491" s="281"/>
      <c r="AE491" s="281"/>
      <c r="AF491" s="281"/>
      <c r="AG491" s="281"/>
      <c r="AH491" s="281"/>
      <c r="AI491" s="281"/>
    </row>
    <row r="492" ht="12.75" customHeight="1">
      <c r="A492" s="281"/>
      <c r="B492" s="281"/>
      <c r="C492" s="281"/>
      <c r="D492" s="281"/>
      <c r="E492" s="281"/>
      <c r="F492" s="281"/>
      <c r="G492" s="281"/>
      <c r="H492" s="281"/>
      <c r="I492" s="281"/>
      <c r="J492" s="281"/>
      <c r="K492" s="281"/>
      <c r="L492" s="281"/>
      <c r="M492" s="281"/>
      <c r="N492" s="281"/>
      <c r="O492" s="281"/>
      <c r="P492" s="281"/>
      <c r="Q492" s="281"/>
      <c r="R492" s="281"/>
      <c r="S492" s="281"/>
      <c r="T492" s="281"/>
      <c r="U492" s="281"/>
      <c r="V492" s="281"/>
      <c r="W492" s="281"/>
      <c r="X492" s="281"/>
      <c r="Y492" s="281"/>
      <c r="Z492" s="281"/>
      <c r="AA492" s="281"/>
      <c r="AB492" s="281"/>
      <c r="AC492" s="281"/>
      <c r="AD492" s="281"/>
      <c r="AE492" s="281"/>
      <c r="AF492" s="281"/>
      <c r="AG492" s="281"/>
      <c r="AH492" s="281"/>
      <c r="AI492" s="281"/>
    </row>
    <row r="493" ht="12.75" customHeight="1">
      <c r="A493" s="281"/>
      <c r="B493" s="281"/>
      <c r="C493" s="281"/>
      <c r="D493" s="281"/>
      <c r="E493" s="281"/>
      <c r="F493" s="281"/>
      <c r="G493" s="281"/>
      <c r="H493" s="281"/>
      <c r="I493" s="281"/>
      <c r="J493" s="281"/>
      <c r="K493" s="281"/>
      <c r="L493" s="281"/>
      <c r="M493" s="281"/>
      <c r="N493" s="281"/>
      <c r="O493" s="281"/>
      <c r="P493" s="281"/>
      <c r="Q493" s="281"/>
      <c r="R493" s="281"/>
      <c r="S493" s="281"/>
      <c r="T493" s="281"/>
      <c r="U493" s="281"/>
      <c r="V493" s="281"/>
      <c r="W493" s="281"/>
      <c r="X493" s="281"/>
      <c r="Y493" s="281"/>
      <c r="Z493" s="281"/>
      <c r="AA493" s="281"/>
      <c r="AB493" s="281"/>
      <c r="AC493" s="281"/>
      <c r="AD493" s="281"/>
      <c r="AE493" s="281"/>
      <c r="AF493" s="281"/>
      <c r="AG493" s="281"/>
      <c r="AH493" s="281"/>
      <c r="AI493" s="281"/>
    </row>
    <row r="494" ht="12.75" customHeight="1">
      <c r="A494" s="281"/>
      <c r="B494" s="281"/>
      <c r="C494" s="281"/>
      <c r="D494" s="281"/>
      <c r="E494" s="281"/>
      <c r="F494" s="281"/>
      <c r="G494" s="281"/>
      <c r="H494" s="281"/>
      <c r="I494" s="281"/>
      <c r="J494" s="281"/>
      <c r="K494" s="281"/>
      <c r="L494" s="281"/>
      <c r="M494" s="281"/>
      <c r="N494" s="281"/>
      <c r="O494" s="281"/>
      <c r="P494" s="281"/>
      <c r="Q494" s="281"/>
      <c r="R494" s="281"/>
      <c r="S494" s="281"/>
      <c r="T494" s="281"/>
      <c r="U494" s="281"/>
      <c r="V494" s="281"/>
      <c r="W494" s="281"/>
      <c r="X494" s="281"/>
      <c r="Y494" s="281"/>
      <c r="Z494" s="281"/>
      <c r="AA494" s="281"/>
      <c r="AB494" s="281"/>
      <c r="AC494" s="281"/>
      <c r="AD494" s="281"/>
      <c r="AE494" s="281"/>
      <c r="AF494" s="281"/>
      <c r="AG494" s="281"/>
      <c r="AH494" s="281"/>
      <c r="AI494" s="281"/>
    </row>
    <row r="495" ht="12.75" customHeight="1">
      <c r="A495" s="281"/>
      <c r="B495" s="281"/>
      <c r="C495" s="281"/>
      <c r="D495" s="281"/>
      <c r="E495" s="281"/>
      <c r="F495" s="281"/>
      <c r="G495" s="281"/>
      <c r="H495" s="281"/>
      <c r="I495" s="281"/>
      <c r="J495" s="281"/>
      <c r="K495" s="281"/>
      <c r="L495" s="281"/>
      <c r="M495" s="281"/>
      <c r="N495" s="281"/>
      <c r="O495" s="281"/>
      <c r="P495" s="281"/>
      <c r="Q495" s="281"/>
      <c r="R495" s="281"/>
      <c r="S495" s="281"/>
      <c r="T495" s="281"/>
      <c r="U495" s="281"/>
      <c r="V495" s="281"/>
      <c r="W495" s="281"/>
      <c r="X495" s="281"/>
      <c r="Y495" s="281"/>
      <c r="Z495" s="281"/>
      <c r="AA495" s="281"/>
      <c r="AB495" s="281"/>
      <c r="AC495" s="281"/>
      <c r="AD495" s="281"/>
      <c r="AE495" s="281"/>
      <c r="AF495" s="281"/>
      <c r="AG495" s="281"/>
      <c r="AH495" s="281"/>
      <c r="AI495" s="281"/>
    </row>
    <row r="496" ht="12.75" customHeight="1">
      <c r="A496" s="281"/>
      <c r="B496" s="281"/>
      <c r="C496" s="281"/>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c r="AA496" s="281"/>
      <c r="AB496" s="281"/>
      <c r="AC496" s="281"/>
      <c r="AD496" s="281"/>
      <c r="AE496" s="281"/>
      <c r="AF496" s="281"/>
      <c r="AG496" s="281"/>
      <c r="AH496" s="281"/>
      <c r="AI496" s="281"/>
    </row>
    <row r="497" ht="12.75" customHeight="1">
      <c r="A497" s="281"/>
      <c r="B497" s="281"/>
      <c r="C497" s="281"/>
      <c r="D497" s="281"/>
      <c r="E497" s="281"/>
      <c r="F497" s="281"/>
      <c r="G497" s="281"/>
      <c r="H497" s="281"/>
      <c r="I497" s="281"/>
      <c r="J497" s="281"/>
      <c r="K497" s="281"/>
      <c r="L497" s="281"/>
      <c r="M497" s="281"/>
      <c r="N497" s="281"/>
      <c r="O497" s="281"/>
      <c r="P497" s="281"/>
      <c r="Q497" s="281"/>
      <c r="R497" s="281"/>
      <c r="S497" s="281"/>
      <c r="T497" s="281"/>
      <c r="U497" s="281"/>
      <c r="V497" s="281"/>
      <c r="W497" s="281"/>
      <c r="X497" s="281"/>
      <c r="Y497" s="281"/>
      <c r="Z497" s="281"/>
      <c r="AA497" s="281"/>
      <c r="AB497" s="281"/>
      <c r="AC497" s="281"/>
      <c r="AD497" s="281"/>
      <c r="AE497" s="281"/>
      <c r="AF497" s="281"/>
      <c r="AG497" s="281"/>
      <c r="AH497" s="281"/>
      <c r="AI497" s="281"/>
    </row>
    <row r="498" ht="12.75" customHeight="1">
      <c r="A498" s="281"/>
      <c r="B498" s="281"/>
      <c r="C498" s="281"/>
      <c r="D498" s="281"/>
      <c r="E498" s="281"/>
      <c r="F498" s="281"/>
      <c r="G498" s="281"/>
      <c r="H498" s="281"/>
      <c r="I498" s="281"/>
      <c r="J498" s="281"/>
      <c r="K498" s="281"/>
      <c r="L498" s="281"/>
      <c r="M498" s="281"/>
      <c r="N498" s="281"/>
      <c r="O498" s="281"/>
      <c r="P498" s="281"/>
      <c r="Q498" s="281"/>
      <c r="R498" s="281"/>
      <c r="S498" s="281"/>
      <c r="T498" s="281"/>
      <c r="U498" s="281"/>
      <c r="V498" s="281"/>
      <c r="W498" s="281"/>
      <c r="X498" s="281"/>
      <c r="Y498" s="281"/>
      <c r="Z498" s="281"/>
      <c r="AA498" s="281"/>
      <c r="AB498" s="281"/>
      <c r="AC498" s="281"/>
      <c r="AD498" s="281"/>
      <c r="AE498" s="281"/>
      <c r="AF498" s="281"/>
      <c r="AG498" s="281"/>
      <c r="AH498" s="281"/>
      <c r="AI498" s="281"/>
    </row>
    <row r="499" ht="12.75" customHeight="1">
      <c r="A499" s="281"/>
      <c r="B499" s="281"/>
      <c r="C499" s="281"/>
      <c r="D499" s="281"/>
      <c r="E499" s="281"/>
      <c r="F499" s="281"/>
      <c r="G499" s="281"/>
      <c r="H499" s="281"/>
      <c r="I499" s="281"/>
      <c r="J499" s="281"/>
      <c r="K499" s="281"/>
      <c r="L499" s="281"/>
      <c r="M499" s="281"/>
      <c r="N499" s="281"/>
      <c r="O499" s="281"/>
      <c r="P499" s="281"/>
      <c r="Q499" s="281"/>
      <c r="R499" s="281"/>
      <c r="S499" s="281"/>
      <c r="T499" s="281"/>
      <c r="U499" s="281"/>
      <c r="V499" s="281"/>
      <c r="W499" s="281"/>
      <c r="X499" s="281"/>
      <c r="Y499" s="281"/>
      <c r="Z499" s="281"/>
      <c r="AA499" s="281"/>
      <c r="AB499" s="281"/>
      <c r="AC499" s="281"/>
      <c r="AD499" s="281"/>
      <c r="AE499" s="281"/>
      <c r="AF499" s="281"/>
      <c r="AG499" s="281"/>
      <c r="AH499" s="281"/>
      <c r="AI499" s="281"/>
    </row>
    <row r="500" ht="12.75" customHeight="1">
      <c r="A500" s="281"/>
      <c r="B500" s="281"/>
      <c r="C500" s="281"/>
      <c r="D500" s="281"/>
      <c r="E500" s="281"/>
      <c r="F500" s="281"/>
      <c r="G500" s="281"/>
      <c r="H500" s="281"/>
      <c r="I500" s="281"/>
      <c r="J500" s="281"/>
      <c r="K500" s="281"/>
      <c r="L500" s="281"/>
      <c r="M500" s="281"/>
      <c r="N500" s="281"/>
      <c r="O500" s="281"/>
      <c r="P500" s="281"/>
      <c r="Q500" s="281"/>
      <c r="R500" s="281"/>
      <c r="S500" s="281"/>
      <c r="T500" s="281"/>
      <c r="U500" s="281"/>
      <c r="V500" s="281"/>
      <c r="W500" s="281"/>
      <c r="X500" s="281"/>
      <c r="Y500" s="281"/>
      <c r="Z500" s="281"/>
      <c r="AA500" s="281"/>
      <c r="AB500" s="281"/>
      <c r="AC500" s="281"/>
      <c r="AD500" s="281"/>
      <c r="AE500" s="281"/>
      <c r="AF500" s="281"/>
      <c r="AG500" s="281"/>
      <c r="AH500" s="281"/>
      <c r="AI500" s="281"/>
    </row>
    <row r="501" ht="12.75" customHeight="1">
      <c r="A501" s="281"/>
      <c r="B501" s="281"/>
      <c r="C501" s="281"/>
      <c r="D501" s="281"/>
      <c r="E501" s="281"/>
      <c r="F501" s="281"/>
      <c r="G501" s="281"/>
      <c r="H501" s="281"/>
      <c r="I501" s="281"/>
      <c r="J501" s="281"/>
      <c r="K501" s="281"/>
      <c r="L501" s="281"/>
      <c r="M501" s="281"/>
      <c r="N501" s="281"/>
      <c r="O501" s="281"/>
      <c r="P501" s="281"/>
      <c r="Q501" s="281"/>
      <c r="R501" s="281"/>
      <c r="S501" s="281"/>
      <c r="T501" s="281"/>
      <c r="U501" s="281"/>
      <c r="V501" s="281"/>
      <c r="W501" s="281"/>
      <c r="X501" s="281"/>
      <c r="Y501" s="281"/>
      <c r="Z501" s="281"/>
      <c r="AA501" s="281"/>
      <c r="AB501" s="281"/>
      <c r="AC501" s="281"/>
      <c r="AD501" s="281"/>
      <c r="AE501" s="281"/>
      <c r="AF501" s="281"/>
      <c r="AG501" s="281"/>
      <c r="AH501" s="281"/>
      <c r="AI501" s="281"/>
    </row>
    <row r="502" ht="12.75" customHeight="1">
      <c r="A502" s="281"/>
      <c r="B502" s="281"/>
      <c r="C502" s="281"/>
      <c r="D502" s="281"/>
      <c r="E502" s="281"/>
      <c r="F502" s="281"/>
      <c r="G502" s="281"/>
      <c r="H502" s="281"/>
      <c r="I502" s="281"/>
      <c r="J502" s="281"/>
      <c r="K502" s="281"/>
      <c r="L502" s="281"/>
      <c r="M502" s="281"/>
      <c r="N502" s="281"/>
      <c r="O502" s="281"/>
      <c r="P502" s="281"/>
      <c r="Q502" s="281"/>
      <c r="R502" s="281"/>
      <c r="S502" s="281"/>
      <c r="T502" s="281"/>
      <c r="U502" s="281"/>
      <c r="V502" s="281"/>
      <c r="W502" s="281"/>
      <c r="X502" s="281"/>
      <c r="Y502" s="281"/>
      <c r="Z502" s="281"/>
      <c r="AA502" s="281"/>
      <c r="AB502" s="281"/>
      <c r="AC502" s="281"/>
      <c r="AD502" s="281"/>
      <c r="AE502" s="281"/>
      <c r="AF502" s="281"/>
      <c r="AG502" s="281"/>
      <c r="AH502" s="281"/>
      <c r="AI502" s="281"/>
    </row>
    <row r="503" ht="12.75" customHeight="1">
      <c r="A503" s="281"/>
      <c r="B503" s="281"/>
      <c r="C503" s="281"/>
      <c r="D503" s="281"/>
      <c r="E503" s="281"/>
      <c r="F503" s="281"/>
      <c r="G503" s="281"/>
      <c r="H503" s="281"/>
      <c r="I503" s="281"/>
      <c r="J503" s="281"/>
      <c r="K503" s="281"/>
      <c r="L503" s="281"/>
      <c r="M503" s="281"/>
      <c r="N503" s="281"/>
      <c r="O503" s="281"/>
      <c r="P503" s="281"/>
      <c r="Q503" s="281"/>
      <c r="R503" s="281"/>
      <c r="S503" s="281"/>
      <c r="T503" s="281"/>
      <c r="U503" s="281"/>
      <c r="V503" s="281"/>
      <c r="W503" s="281"/>
      <c r="X503" s="281"/>
      <c r="Y503" s="281"/>
      <c r="Z503" s="281"/>
      <c r="AA503" s="281"/>
      <c r="AB503" s="281"/>
      <c r="AC503" s="281"/>
      <c r="AD503" s="281"/>
      <c r="AE503" s="281"/>
      <c r="AF503" s="281"/>
      <c r="AG503" s="281"/>
      <c r="AH503" s="281"/>
      <c r="AI503" s="281"/>
    </row>
    <row r="504" ht="12.75" customHeight="1">
      <c r="A504" s="281"/>
      <c r="B504" s="281"/>
      <c r="C504" s="281"/>
      <c r="D504" s="281"/>
      <c r="E504" s="281"/>
      <c r="F504" s="281"/>
      <c r="G504" s="281"/>
      <c r="H504" s="281"/>
      <c r="I504" s="281"/>
      <c r="J504" s="281"/>
      <c r="K504" s="281"/>
      <c r="L504" s="281"/>
      <c r="M504" s="281"/>
      <c r="N504" s="281"/>
      <c r="O504" s="281"/>
      <c r="P504" s="281"/>
      <c r="Q504" s="281"/>
      <c r="R504" s="281"/>
      <c r="S504" s="281"/>
      <c r="T504" s="281"/>
      <c r="U504" s="281"/>
      <c r="V504" s="281"/>
      <c r="W504" s="281"/>
      <c r="X504" s="281"/>
      <c r="Y504" s="281"/>
      <c r="Z504" s="281"/>
      <c r="AA504" s="281"/>
      <c r="AB504" s="281"/>
      <c r="AC504" s="281"/>
      <c r="AD504" s="281"/>
      <c r="AE504" s="281"/>
      <c r="AF504" s="281"/>
      <c r="AG504" s="281"/>
      <c r="AH504" s="281"/>
      <c r="AI504" s="281"/>
    </row>
    <row r="505" ht="12.75" customHeight="1">
      <c r="A505" s="281"/>
      <c r="B505" s="281"/>
      <c r="C505" s="281"/>
      <c r="D505" s="281"/>
      <c r="E505" s="281"/>
      <c r="F505" s="281"/>
      <c r="G505" s="281"/>
      <c r="H505" s="281"/>
      <c r="I505" s="281"/>
      <c r="J505" s="281"/>
      <c r="K505" s="281"/>
      <c r="L505" s="281"/>
      <c r="M505" s="281"/>
      <c r="N505" s="281"/>
      <c r="O505" s="281"/>
      <c r="P505" s="281"/>
      <c r="Q505" s="281"/>
      <c r="R505" s="281"/>
      <c r="S505" s="281"/>
      <c r="T505" s="281"/>
      <c r="U505" s="281"/>
      <c r="V505" s="281"/>
      <c r="W505" s="281"/>
      <c r="X505" s="281"/>
      <c r="Y505" s="281"/>
      <c r="Z505" s="281"/>
      <c r="AA505" s="281"/>
      <c r="AB505" s="281"/>
      <c r="AC505" s="281"/>
      <c r="AD505" s="281"/>
      <c r="AE505" s="281"/>
      <c r="AF505" s="281"/>
      <c r="AG505" s="281"/>
      <c r="AH505" s="281"/>
      <c r="AI505" s="281"/>
    </row>
    <row r="506" ht="12.75" customHeight="1">
      <c r="A506" s="281"/>
      <c r="B506" s="281"/>
      <c r="C506" s="281"/>
      <c r="D506" s="281"/>
      <c r="E506" s="281"/>
      <c r="F506" s="281"/>
      <c r="G506" s="281"/>
      <c r="H506" s="281"/>
      <c r="I506" s="281"/>
      <c r="J506" s="281"/>
      <c r="K506" s="281"/>
      <c r="L506" s="281"/>
      <c r="M506" s="281"/>
      <c r="N506" s="281"/>
      <c r="O506" s="281"/>
      <c r="P506" s="281"/>
      <c r="Q506" s="281"/>
      <c r="R506" s="281"/>
      <c r="S506" s="281"/>
      <c r="T506" s="281"/>
      <c r="U506" s="281"/>
      <c r="V506" s="281"/>
      <c r="W506" s="281"/>
      <c r="X506" s="281"/>
      <c r="Y506" s="281"/>
      <c r="Z506" s="281"/>
      <c r="AA506" s="281"/>
      <c r="AB506" s="281"/>
      <c r="AC506" s="281"/>
      <c r="AD506" s="281"/>
      <c r="AE506" s="281"/>
      <c r="AF506" s="281"/>
      <c r="AG506" s="281"/>
      <c r="AH506" s="281"/>
      <c r="AI506" s="281"/>
    </row>
    <row r="507" ht="12.75" customHeight="1">
      <c r="A507" s="281"/>
      <c r="B507" s="281"/>
      <c r="C507" s="281"/>
      <c r="D507" s="281"/>
      <c r="E507" s="281"/>
      <c r="F507" s="281"/>
      <c r="G507" s="281"/>
      <c r="H507" s="281"/>
      <c r="I507" s="281"/>
      <c r="J507" s="281"/>
      <c r="K507" s="281"/>
      <c r="L507" s="281"/>
      <c r="M507" s="281"/>
      <c r="N507" s="281"/>
      <c r="O507" s="281"/>
      <c r="P507" s="281"/>
      <c r="Q507" s="281"/>
      <c r="R507" s="281"/>
      <c r="S507" s="281"/>
      <c r="T507" s="281"/>
      <c r="U507" s="281"/>
      <c r="V507" s="281"/>
      <c r="W507" s="281"/>
      <c r="X507" s="281"/>
      <c r="Y507" s="281"/>
      <c r="Z507" s="281"/>
      <c r="AA507" s="281"/>
      <c r="AB507" s="281"/>
      <c r="AC507" s="281"/>
      <c r="AD507" s="281"/>
      <c r="AE507" s="281"/>
      <c r="AF507" s="281"/>
      <c r="AG507" s="281"/>
      <c r="AH507" s="281"/>
      <c r="AI507" s="281"/>
    </row>
    <row r="508" ht="12.75" customHeight="1">
      <c r="A508" s="281"/>
      <c r="B508" s="281"/>
      <c r="C508" s="281"/>
      <c r="D508" s="281"/>
      <c r="E508" s="281"/>
      <c r="F508" s="281"/>
      <c r="G508" s="281"/>
      <c r="H508" s="281"/>
      <c r="I508" s="281"/>
      <c r="J508" s="281"/>
      <c r="K508" s="281"/>
      <c r="L508" s="281"/>
      <c r="M508" s="281"/>
      <c r="N508" s="281"/>
      <c r="O508" s="281"/>
      <c r="P508" s="281"/>
      <c r="Q508" s="281"/>
      <c r="R508" s="281"/>
      <c r="S508" s="281"/>
      <c r="T508" s="281"/>
      <c r="U508" s="281"/>
      <c r="V508" s="281"/>
      <c r="W508" s="281"/>
      <c r="X508" s="281"/>
      <c r="Y508" s="281"/>
      <c r="Z508" s="281"/>
      <c r="AA508" s="281"/>
      <c r="AB508" s="281"/>
      <c r="AC508" s="281"/>
      <c r="AD508" s="281"/>
      <c r="AE508" s="281"/>
      <c r="AF508" s="281"/>
      <c r="AG508" s="281"/>
      <c r="AH508" s="281"/>
      <c r="AI508" s="281"/>
    </row>
    <row r="509" ht="12.75" customHeight="1">
      <c r="A509" s="281"/>
      <c r="B509" s="281"/>
      <c r="C509" s="281"/>
      <c r="D509" s="281"/>
      <c r="E509" s="281"/>
      <c r="F509" s="281"/>
      <c r="G509" s="281"/>
      <c r="H509" s="281"/>
      <c r="I509" s="281"/>
      <c r="J509" s="281"/>
      <c r="K509" s="281"/>
      <c r="L509" s="281"/>
      <c r="M509" s="281"/>
      <c r="N509" s="281"/>
      <c r="O509" s="281"/>
      <c r="P509" s="281"/>
      <c r="Q509" s="281"/>
      <c r="R509" s="281"/>
      <c r="S509" s="281"/>
      <c r="T509" s="281"/>
      <c r="U509" s="281"/>
      <c r="V509" s="281"/>
      <c r="W509" s="281"/>
      <c r="X509" s="281"/>
      <c r="Y509" s="281"/>
      <c r="Z509" s="281"/>
      <c r="AA509" s="281"/>
      <c r="AB509" s="281"/>
      <c r="AC509" s="281"/>
      <c r="AD509" s="281"/>
      <c r="AE509" s="281"/>
      <c r="AF509" s="281"/>
      <c r="AG509" s="281"/>
      <c r="AH509" s="281"/>
      <c r="AI509" s="281"/>
    </row>
    <row r="510" ht="12.75" customHeight="1">
      <c r="A510" s="281"/>
      <c r="B510" s="281"/>
      <c r="C510" s="281"/>
      <c r="D510" s="281"/>
      <c r="E510" s="281"/>
      <c r="F510" s="281"/>
      <c r="G510" s="281"/>
      <c r="H510" s="281"/>
      <c r="I510" s="281"/>
      <c r="J510" s="281"/>
      <c r="K510" s="281"/>
      <c r="L510" s="281"/>
      <c r="M510" s="281"/>
      <c r="N510" s="281"/>
      <c r="O510" s="281"/>
      <c r="P510" s="281"/>
      <c r="Q510" s="281"/>
      <c r="R510" s="281"/>
      <c r="S510" s="281"/>
      <c r="T510" s="281"/>
      <c r="U510" s="281"/>
      <c r="V510" s="281"/>
      <c r="W510" s="281"/>
      <c r="X510" s="281"/>
      <c r="Y510" s="281"/>
      <c r="Z510" s="281"/>
      <c r="AA510" s="281"/>
      <c r="AB510" s="281"/>
      <c r="AC510" s="281"/>
      <c r="AD510" s="281"/>
      <c r="AE510" s="281"/>
      <c r="AF510" s="281"/>
      <c r="AG510" s="281"/>
      <c r="AH510" s="281"/>
      <c r="AI510" s="281"/>
    </row>
    <row r="511" ht="12.75" customHeight="1">
      <c r="A511" s="281"/>
      <c r="B511" s="281"/>
      <c r="C511" s="281"/>
      <c r="D511" s="281"/>
      <c r="E511" s="281"/>
      <c r="F511" s="281"/>
      <c r="G511" s="281"/>
      <c r="H511" s="281"/>
      <c r="I511" s="281"/>
      <c r="J511" s="281"/>
      <c r="K511" s="281"/>
      <c r="L511" s="281"/>
      <c r="M511" s="281"/>
      <c r="N511" s="281"/>
      <c r="O511" s="281"/>
      <c r="P511" s="281"/>
      <c r="Q511" s="281"/>
      <c r="R511" s="281"/>
      <c r="S511" s="281"/>
      <c r="T511" s="281"/>
      <c r="U511" s="281"/>
      <c r="V511" s="281"/>
      <c r="W511" s="281"/>
      <c r="X511" s="281"/>
      <c r="Y511" s="281"/>
      <c r="Z511" s="281"/>
      <c r="AA511" s="281"/>
      <c r="AB511" s="281"/>
      <c r="AC511" s="281"/>
      <c r="AD511" s="281"/>
      <c r="AE511" s="281"/>
      <c r="AF511" s="281"/>
      <c r="AG511" s="281"/>
      <c r="AH511" s="281"/>
      <c r="AI511" s="281"/>
    </row>
    <row r="512" ht="12.75" customHeight="1">
      <c r="A512" s="281"/>
      <c r="B512" s="281"/>
      <c r="C512" s="281"/>
      <c r="D512" s="281"/>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c r="AA512" s="281"/>
      <c r="AB512" s="281"/>
      <c r="AC512" s="281"/>
      <c r="AD512" s="281"/>
      <c r="AE512" s="281"/>
      <c r="AF512" s="281"/>
      <c r="AG512" s="281"/>
      <c r="AH512" s="281"/>
      <c r="AI512" s="281"/>
    </row>
    <row r="513" ht="12.75" customHeight="1">
      <c r="A513" s="281"/>
      <c r="B513" s="281"/>
      <c r="C513" s="281"/>
      <c r="D513" s="281"/>
      <c r="E513" s="281"/>
      <c r="F513" s="281"/>
      <c r="G513" s="281"/>
      <c r="H513" s="281"/>
      <c r="I513" s="281"/>
      <c r="J513" s="281"/>
      <c r="K513" s="281"/>
      <c r="L513" s="281"/>
      <c r="M513" s="281"/>
      <c r="N513" s="281"/>
      <c r="O513" s="281"/>
      <c r="P513" s="281"/>
      <c r="Q513" s="281"/>
      <c r="R513" s="281"/>
      <c r="S513" s="281"/>
      <c r="T513" s="281"/>
      <c r="U513" s="281"/>
      <c r="V513" s="281"/>
      <c r="W513" s="281"/>
      <c r="X513" s="281"/>
      <c r="Y513" s="281"/>
      <c r="Z513" s="281"/>
      <c r="AA513" s="281"/>
      <c r="AB513" s="281"/>
      <c r="AC513" s="281"/>
      <c r="AD513" s="281"/>
      <c r="AE513" s="281"/>
      <c r="AF513" s="281"/>
      <c r="AG513" s="281"/>
      <c r="AH513" s="281"/>
      <c r="AI513" s="281"/>
    </row>
    <row r="514" ht="12.75" customHeight="1">
      <c r="A514" s="281"/>
      <c r="B514" s="281"/>
      <c r="C514" s="281"/>
      <c r="D514" s="281"/>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c r="AA514" s="281"/>
      <c r="AB514" s="281"/>
      <c r="AC514" s="281"/>
      <c r="AD514" s="281"/>
      <c r="AE514" s="281"/>
      <c r="AF514" s="281"/>
      <c r="AG514" s="281"/>
      <c r="AH514" s="281"/>
      <c r="AI514" s="281"/>
    </row>
    <row r="515" ht="12.75" customHeight="1">
      <c r="A515" s="281"/>
      <c r="B515" s="281"/>
      <c r="C515" s="281"/>
      <c r="D515" s="281"/>
      <c r="E515" s="281"/>
      <c r="F515" s="281"/>
      <c r="G515" s="281"/>
      <c r="H515" s="281"/>
      <c r="I515" s="281"/>
      <c r="J515" s="281"/>
      <c r="K515" s="281"/>
      <c r="L515" s="281"/>
      <c r="M515" s="281"/>
      <c r="N515" s="281"/>
      <c r="O515" s="281"/>
      <c r="P515" s="281"/>
      <c r="Q515" s="281"/>
      <c r="R515" s="281"/>
      <c r="S515" s="281"/>
      <c r="T515" s="281"/>
      <c r="U515" s="281"/>
      <c r="V515" s="281"/>
      <c r="W515" s="281"/>
      <c r="X515" s="281"/>
      <c r="Y515" s="281"/>
      <c r="Z515" s="281"/>
      <c r="AA515" s="281"/>
      <c r="AB515" s="281"/>
      <c r="AC515" s="281"/>
      <c r="AD515" s="281"/>
      <c r="AE515" s="281"/>
      <c r="AF515" s="281"/>
      <c r="AG515" s="281"/>
      <c r="AH515" s="281"/>
      <c r="AI515" s="281"/>
    </row>
    <row r="516" ht="12.75" customHeight="1">
      <c r="A516" s="281"/>
      <c r="B516" s="281"/>
      <c r="C516" s="281"/>
      <c r="D516" s="281"/>
      <c r="E516" s="281"/>
      <c r="F516" s="281"/>
      <c r="G516" s="281"/>
      <c r="H516" s="281"/>
      <c r="I516" s="281"/>
      <c r="J516" s="281"/>
      <c r="K516" s="281"/>
      <c r="L516" s="281"/>
      <c r="M516" s="281"/>
      <c r="N516" s="281"/>
      <c r="O516" s="281"/>
      <c r="P516" s="281"/>
      <c r="Q516" s="281"/>
      <c r="R516" s="281"/>
      <c r="S516" s="281"/>
      <c r="T516" s="281"/>
      <c r="U516" s="281"/>
      <c r="V516" s="281"/>
      <c r="W516" s="281"/>
      <c r="X516" s="281"/>
      <c r="Y516" s="281"/>
      <c r="Z516" s="281"/>
      <c r="AA516" s="281"/>
      <c r="AB516" s="281"/>
      <c r="AC516" s="281"/>
      <c r="AD516" s="281"/>
      <c r="AE516" s="281"/>
      <c r="AF516" s="281"/>
      <c r="AG516" s="281"/>
      <c r="AH516" s="281"/>
      <c r="AI516" s="281"/>
    </row>
    <row r="517" ht="12.75" customHeight="1">
      <c r="A517" s="281"/>
      <c r="B517" s="281"/>
      <c r="C517" s="281"/>
      <c r="D517" s="281"/>
      <c r="E517" s="281"/>
      <c r="F517" s="281"/>
      <c r="G517" s="281"/>
      <c r="H517" s="281"/>
      <c r="I517" s="281"/>
      <c r="J517" s="281"/>
      <c r="K517" s="281"/>
      <c r="L517" s="281"/>
      <c r="M517" s="281"/>
      <c r="N517" s="281"/>
      <c r="O517" s="281"/>
      <c r="P517" s="281"/>
      <c r="Q517" s="281"/>
      <c r="R517" s="281"/>
      <c r="S517" s="281"/>
      <c r="T517" s="281"/>
      <c r="U517" s="281"/>
      <c r="V517" s="281"/>
      <c r="W517" s="281"/>
      <c r="X517" s="281"/>
      <c r="Y517" s="281"/>
      <c r="Z517" s="281"/>
      <c r="AA517" s="281"/>
      <c r="AB517" s="281"/>
      <c r="AC517" s="281"/>
      <c r="AD517" s="281"/>
      <c r="AE517" s="281"/>
      <c r="AF517" s="281"/>
      <c r="AG517" s="281"/>
      <c r="AH517" s="281"/>
      <c r="AI517" s="281"/>
    </row>
    <row r="518" ht="12.75" customHeight="1">
      <c r="A518" s="281"/>
      <c r="B518" s="281"/>
      <c r="C518" s="281"/>
      <c r="D518" s="281"/>
      <c r="E518" s="281"/>
      <c r="F518" s="281"/>
      <c r="G518" s="281"/>
      <c r="H518" s="281"/>
      <c r="I518" s="281"/>
      <c r="J518" s="281"/>
      <c r="K518" s="281"/>
      <c r="L518" s="281"/>
      <c r="M518" s="281"/>
      <c r="N518" s="281"/>
      <c r="O518" s="281"/>
      <c r="P518" s="281"/>
      <c r="Q518" s="281"/>
      <c r="R518" s="281"/>
      <c r="S518" s="281"/>
      <c r="T518" s="281"/>
      <c r="U518" s="281"/>
      <c r="V518" s="281"/>
      <c r="W518" s="281"/>
      <c r="X518" s="281"/>
      <c r="Y518" s="281"/>
      <c r="Z518" s="281"/>
      <c r="AA518" s="281"/>
      <c r="AB518" s="281"/>
      <c r="AC518" s="281"/>
      <c r="AD518" s="281"/>
      <c r="AE518" s="281"/>
      <c r="AF518" s="281"/>
      <c r="AG518" s="281"/>
      <c r="AH518" s="281"/>
      <c r="AI518" s="281"/>
    </row>
    <row r="519" ht="12.75" customHeight="1">
      <c r="A519" s="281"/>
      <c r="B519" s="281"/>
      <c r="C519" s="281"/>
      <c r="D519" s="281"/>
      <c r="E519" s="281"/>
      <c r="F519" s="281"/>
      <c r="G519" s="281"/>
      <c r="H519" s="281"/>
      <c r="I519" s="281"/>
      <c r="J519" s="281"/>
      <c r="K519" s="281"/>
      <c r="L519" s="281"/>
      <c r="M519" s="281"/>
      <c r="N519" s="281"/>
      <c r="O519" s="281"/>
      <c r="P519" s="281"/>
      <c r="Q519" s="281"/>
      <c r="R519" s="281"/>
      <c r="S519" s="281"/>
      <c r="T519" s="281"/>
      <c r="U519" s="281"/>
      <c r="V519" s="281"/>
      <c r="W519" s="281"/>
      <c r="X519" s="281"/>
      <c r="Y519" s="281"/>
      <c r="Z519" s="281"/>
      <c r="AA519" s="281"/>
      <c r="AB519" s="281"/>
      <c r="AC519" s="281"/>
      <c r="AD519" s="281"/>
      <c r="AE519" s="281"/>
      <c r="AF519" s="281"/>
      <c r="AG519" s="281"/>
      <c r="AH519" s="281"/>
      <c r="AI519" s="281"/>
    </row>
    <row r="520" ht="12.75" customHeight="1">
      <c r="A520" s="281"/>
      <c r="B520" s="281"/>
      <c r="C520" s="281"/>
      <c r="D520" s="281"/>
      <c r="E520" s="281"/>
      <c r="F520" s="281"/>
      <c r="G520" s="281"/>
      <c r="H520" s="281"/>
      <c r="I520" s="281"/>
      <c r="J520" s="281"/>
      <c r="K520" s="281"/>
      <c r="L520" s="281"/>
      <c r="M520" s="281"/>
      <c r="N520" s="281"/>
      <c r="O520" s="281"/>
      <c r="P520" s="281"/>
      <c r="Q520" s="281"/>
      <c r="R520" s="281"/>
      <c r="S520" s="281"/>
      <c r="T520" s="281"/>
      <c r="U520" s="281"/>
      <c r="V520" s="281"/>
      <c r="W520" s="281"/>
      <c r="X520" s="281"/>
      <c r="Y520" s="281"/>
      <c r="Z520" s="281"/>
      <c r="AA520" s="281"/>
      <c r="AB520" s="281"/>
      <c r="AC520" s="281"/>
      <c r="AD520" s="281"/>
      <c r="AE520" s="281"/>
      <c r="AF520" s="281"/>
      <c r="AG520" s="281"/>
      <c r="AH520" s="281"/>
      <c r="AI520" s="281"/>
    </row>
    <row r="521" ht="12.75" customHeight="1">
      <c r="A521" s="281"/>
      <c r="B521" s="281"/>
      <c r="C521" s="281"/>
      <c r="D521" s="281"/>
      <c r="E521" s="281"/>
      <c r="F521" s="281"/>
      <c r="G521" s="281"/>
      <c r="H521" s="281"/>
      <c r="I521" s="281"/>
      <c r="J521" s="281"/>
      <c r="K521" s="281"/>
      <c r="L521" s="281"/>
      <c r="M521" s="281"/>
      <c r="N521" s="281"/>
      <c r="O521" s="281"/>
      <c r="P521" s="281"/>
      <c r="Q521" s="281"/>
      <c r="R521" s="281"/>
      <c r="S521" s="281"/>
      <c r="T521" s="281"/>
      <c r="U521" s="281"/>
      <c r="V521" s="281"/>
      <c r="W521" s="281"/>
      <c r="X521" s="281"/>
      <c r="Y521" s="281"/>
      <c r="Z521" s="281"/>
      <c r="AA521" s="281"/>
      <c r="AB521" s="281"/>
      <c r="AC521" s="281"/>
      <c r="AD521" s="281"/>
      <c r="AE521" s="281"/>
      <c r="AF521" s="281"/>
      <c r="AG521" s="281"/>
      <c r="AH521" s="281"/>
      <c r="AI521" s="281"/>
    </row>
    <row r="522" ht="12.75" customHeight="1">
      <c r="A522" s="281"/>
      <c r="B522" s="281"/>
      <c r="C522" s="281"/>
      <c r="D522" s="281"/>
      <c r="E522" s="281"/>
      <c r="F522" s="281"/>
      <c r="G522" s="281"/>
      <c r="H522" s="281"/>
      <c r="I522" s="281"/>
      <c r="J522" s="281"/>
      <c r="K522" s="281"/>
      <c r="L522" s="281"/>
      <c r="M522" s="281"/>
      <c r="N522" s="281"/>
      <c r="O522" s="281"/>
      <c r="P522" s="281"/>
      <c r="Q522" s="281"/>
      <c r="R522" s="281"/>
      <c r="S522" s="281"/>
      <c r="T522" s="281"/>
      <c r="U522" s="281"/>
      <c r="V522" s="281"/>
      <c r="W522" s="281"/>
      <c r="X522" s="281"/>
      <c r="Y522" s="281"/>
      <c r="Z522" s="281"/>
      <c r="AA522" s="281"/>
      <c r="AB522" s="281"/>
      <c r="AC522" s="281"/>
      <c r="AD522" s="281"/>
      <c r="AE522" s="281"/>
      <c r="AF522" s="281"/>
      <c r="AG522" s="281"/>
      <c r="AH522" s="281"/>
      <c r="AI522" s="281"/>
    </row>
    <row r="523" ht="12.75" customHeight="1">
      <c r="A523" s="281"/>
      <c r="B523" s="281"/>
      <c r="C523" s="281"/>
      <c r="D523" s="281"/>
      <c r="E523" s="281"/>
      <c r="F523" s="281"/>
      <c r="G523" s="281"/>
      <c r="H523" s="281"/>
      <c r="I523" s="281"/>
      <c r="J523" s="281"/>
      <c r="K523" s="281"/>
      <c r="L523" s="281"/>
      <c r="M523" s="281"/>
      <c r="N523" s="281"/>
      <c r="O523" s="281"/>
      <c r="P523" s="281"/>
      <c r="Q523" s="281"/>
      <c r="R523" s="281"/>
      <c r="S523" s="281"/>
      <c r="T523" s="281"/>
      <c r="U523" s="281"/>
      <c r="V523" s="281"/>
      <c r="W523" s="281"/>
      <c r="X523" s="281"/>
      <c r="Y523" s="281"/>
      <c r="Z523" s="281"/>
      <c r="AA523" s="281"/>
      <c r="AB523" s="281"/>
      <c r="AC523" s="281"/>
      <c r="AD523" s="281"/>
      <c r="AE523" s="281"/>
      <c r="AF523" s="281"/>
      <c r="AG523" s="281"/>
      <c r="AH523" s="281"/>
      <c r="AI523" s="281"/>
    </row>
    <row r="524" ht="12.75" customHeight="1">
      <c r="A524" s="281"/>
      <c r="B524" s="281"/>
      <c r="C524" s="281"/>
      <c r="D524" s="281"/>
      <c r="E524" s="281"/>
      <c r="F524" s="281"/>
      <c r="G524" s="281"/>
      <c r="H524" s="281"/>
      <c r="I524" s="281"/>
      <c r="J524" s="281"/>
      <c r="K524" s="281"/>
      <c r="L524" s="281"/>
      <c r="M524" s="281"/>
      <c r="N524" s="281"/>
      <c r="O524" s="281"/>
      <c r="P524" s="281"/>
      <c r="Q524" s="281"/>
      <c r="R524" s="281"/>
      <c r="S524" s="281"/>
      <c r="T524" s="281"/>
      <c r="U524" s="281"/>
      <c r="V524" s="281"/>
      <c r="W524" s="281"/>
      <c r="X524" s="281"/>
      <c r="Y524" s="281"/>
      <c r="Z524" s="281"/>
      <c r="AA524" s="281"/>
      <c r="AB524" s="281"/>
      <c r="AC524" s="281"/>
      <c r="AD524" s="281"/>
      <c r="AE524" s="281"/>
      <c r="AF524" s="281"/>
      <c r="AG524" s="281"/>
      <c r="AH524" s="281"/>
      <c r="AI524" s="281"/>
    </row>
    <row r="525" ht="12.75" customHeight="1">
      <c r="A525" s="281"/>
      <c r="B525" s="281"/>
      <c r="C525" s="281"/>
      <c r="D525" s="281"/>
      <c r="E525" s="281"/>
      <c r="F525" s="281"/>
      <c r="G525" s="281"/>
      <c r="H525" s="281"/>
      <c r="I525" s="281"/>
      <c r="J525" s="281"/>
      <c r="K525" s="281"/>
      <c r="L525" s="281"/>
      <c r="M525" s="281"/>
      <c r="N525" s="281"/>
      <c r="O525" s="281"/>
      <c r="P525" s="281"/>
      <c r="Q525" s="281"/>
      <c r="R525" s="281"/>
      <c r="S525" s="281"/>
      <c r="T525" s="281"/>
      <c r="U525" s="281"/>
      <c r="V525" s="281"/>
      <c r="W525" s="281"/>
      <c r="X525" s="281"/>
      <c r="Y525" s="281"/>
      <c r="Z525" s="281"/>
      <c r="AA525" s="281"/>
      <c r="AB525" s="281"/>
      <c r="AC525" s="281"/>
      <c r="AD525" s="281"/>
      <c r="AE525" s="281"/>
      <c r="AF525" s="281"/>
      <c r="AG525" s="281"/>
      <c r="AH525" s="281"/>
      <c r="AI525" s="281"/>
    </row>
    <row r="526" ht="12.75" customHeight="1">
      <c r="A526" s="281"/>
      <c r="B526" s="281"/>
      <c r="C526" s="281"/>
      <c r="D526" s="281"/>
      <c r="E526" s="281"/>
      <c r="F526" s="281"/>
      <c r="G526" s="281"/>
      <c r="H526" s="281"/>
      <c r="I526" s="281"/>
      <c r="J526" s="281"/>
      <c r="K526" s="281"/>
      <c r="L526" s="281"/>
      <c r="M526" s="281"/>
      <c r="N526" s="281"/>
      <c r="O526" s="281"/>
      <c r="P526" s="281"/>
      <c r="Q526" s="281"/>
      <c r="R526" s="281"/>
      <c r="S526" s="281"/>
      <c r="T526" s="281"/>
      <c r="U526" s="281"/>
      <c r="V526" s="281"/>
      <c r="W526" s="281"/>
      <c r="X526" s="281"/>
      <c r="Y526" s="281"/>
      <c r="Z526" s="281"/>
      <c r="AA526" s="281"/>
      <c r="AB526" s="281"/>
      <c r="AC526" s="281"/>
      <c r="AD526" s="281"/>
      <c r="AE526" s="281"/>
      <c r="AF526" s="281"/>
      <c r="AG526" s="281"/>
      <c r="AH526" s="281"/>
      <c r="AI526" s="281"/>
    </row>
    <row r="527" ht="12.75" customHeight="1">
      <c r="A527" s="281"/>
      <c r="B527" s="281"/>
      <c r="C527" s="281"/>
      <c r="D527" s="281"/>
      <c r="E527" s="281"/>
      <c r="F527" s="281"/>
      <c r="G527" s="281"/>
      <c r="H527" s="281"/>
      <c r="I527" s="281"/>
      <c r="J527" s="281"/>
      <c r="K527" s="281"/>
      <c r="L527" s="281"/>
      <c r="M527" s="281"/>
      <c r="N527" s="281"/>
      <c r="O527" s="281"/>
      <c r="P527" s="281"/>
      <c r="Q527" s="281"/>
      <c r="R527" s="281"/>
      <c r="S527" s="281"/>
      <c r="T527" s="281"/>
      <c r="U527" s="281"/>
      <c r="V527" s="281"/>
      <c r="W527" s="281"/>
      <c r="X527" s="281"/>
      <c r="Y527" s="281"/>
      <c r="Z527" s="281"/>
      <c r="AA527" s="281"/>
      <c r="AB527" s="281"/>
      <c r="AC527" s="281"/>
      <c r="AD527" s="281"/>
      <c r="AE527" s="281"/>
      <c r="AF527" s="281"/>
      <c r="AG527" s="281"/>
      <c r="AH527" s="281"/>
      <c r="AI527" s="281"/>
    </row>
    <row r="528" ht="12.75" customHeight="1">
      <c r="A528" s="281"/>
      <c r="B528" s="281"/>
      <c r="C528" s="281"/>
      <c r="D528" s="281"/>
      <c r="E528" s="281"/>
      <c r="F528" s="281"/>
      <c r="G528" s="281"/>
      <c r="H528" s="281"/>
      <c r="I528" s="281"/>
      <c r="J528" s="281"/>
      <c r="K528" s="281"/>
      <c r="L528" s="281"/>
      <c r="M528" s="281"/>
      <c r="N528" s="281"/>
      <c r="O528" s="281"/>
      <c r="P528" s="281"/>
      <c r="Q528" s="281"/>
      <c r="R528" s="281"/>
      <c r="S528" s="281"/>
      <c r="T528" s="281"/>
      <c r="U528" s="281"/>
      <c r="V528" s="281"/>
      <c r="W528" s="281"/>
      <c r="X528" s="281"/>
      <c r="Y528" s="281"/>
      <c r="Z528" s="281"/>
      <c r="AA528" s="281"/>
      <c r="AB528" s="281"/>
      <c r="AC528" s="281"/>
      <c r="AD528" s="281"/>
      <c r="AE528" s="281"/>
      <c r="AF528" s="281"/>
      <c r="AG528" s="281"/>
      <c r="AH528" s="281"/>
      <c r="AI528" s="281"/>
    </row>
    <row r="529" ht="12.75" customHeight="1">
      <c r="A529" s="281"/>
      <c r="B529" s="281"/>
      <c r="C529" s="281"/>
      <c r="D529" s="281"/>
      <c r="E529" s="281"/>
      <c r="F529" s="281"/>
      <c r="G529" s="281"/>
      <c r="H529" s="281"/>
      <c r="I529" s="281"/>
      <c r="J529" s="281"/>
      <c r="K529" s="281"/>
      <c r="L529" s="281"/>
      <c r="M529" s="281"/>
      <c r="N529" s="281"/>
      <c r="O529" s="281"/>
      <c r="P529" s="281"/>
      <c r="Q529" s="281"/>
      <c r="R529" s="281"/>
      <c r="S529" s="281"/>
      <c r="T529" s="281"/>
      <c r="U529" s="281"/>
      <c r="V529" s="281"/>
      <c r="W529" s="281"/>
      <c r="X529" s="281"/>
      <c r="Y529" s="281"/>
      <c r="Z529" s="281"/>
      <c r="AA529" s="281"/>
      <c r="AB529" s="281"/>
      <c r="AC529" s="281"/>
      <c r="AD529" s="281"/>
      <c r="AE529" s="281"/>
      <c r="AF529" s="281"/>
      <c r="AG529" s="281"/>
      <c r="AH529" s="281"/>
      <c r="AI529" s="281"/>
    </row>
    <row r="530" ht="12.75" customHeight="1">
      <c r="A530" s="281"/>
      <c r="B530" s="281"/>
      <c r="C530" s="281"/>
      <c r="D530" s="281"/>
      <c r="E530" s="281"/>
      <c r="F530" s="281"/>
      <c r="G530" s="281"/>
      <c r="H530" s="281"/>
      <c r="I530" s="281"/>
      <c r="J530" s="281"/>
      <c r="K530" s="281"/>
      <c r="L530" s="281"/>
      <c r="M530" s="281"/>
      <c r="N530" s="281"/>
      <c r="O530" s="281"/>
      <c r="P530" s="281"/>
      <c r="Q530" s="281"/>
      <c r="R530" s="281"/>
      <c r="S530" s="281"/>
      <c r="T530" s="281"/>
      <c r="U530" s="281"/>
      <c r="V530" s="281"/>
      <c r="W530" s="281"/>
      <c r="X530" s="281"/>
      <c r="Y530" s="281"/>
      <c r="Z530" s="281"/>
      <c r="AA530" s="281"/>
      <c r="AB530" s="281"/>
      <c r="AC530" s="281"/>
      <c r="AD530" s="281"/>
      <c r="AE530" s="281"/>
      <c r="AF530" s="281"/>
      <c r="AG530" s="281"/>
      <c r="AH530" s="281"/>
      <c r="AI530" s="281"/>
    </row>
    <row r="531" ht="12.75" customHeight="1">
      <c r="A531" s="281"/>
      <c r="B531" s="281"/>
      <c r="C531" s="281"/>
      <c r="D531" s="281"/>
      <c r="E531" s="281"/>
      <c r="F531" s="281"/>
      <c r="G531" s="281"/>
      <c r="H531" s="281"/>
      <c r="I531" s="281"/>
      <c r="J531" s="281"/>
      <c r="K531" s="281"/>
      <c r="L531" s="281"/>
      <c r="M531" s="281"/>
      <c r="N531" s="281"/>
      <c r="O531" s="281"/>
      <c r="P531" s="281"/>
      <c r="Q531" s="281"/>
      <c r="R531" s="281"/>
      <c r="S531" s="281"/>
      <c r="T531" s="281"/>
      <c r="U531" s="281"/>
      <c r="V531" s="281"/>
      <c r="W531" s="281"/>
      <c r="X531" s="281"/>
      <c r="Y531" s="281"/>
      <c r="Z531" s="281"/>
      <c r="AA531" s="281"/>
      <c r="AB531" s="281"/>
      <c r="AC531" s="281"/>
      <c r="AD531" s="281"/>
      <c r="AE531" s="281"/>
      <c r="AF531" s="281"/>
      <c r="AG531" s="281"/>
      <c r="AH531" s="281"/>
      <c r="AI531" s="281"/>
    </row>
    <row r="532" ht="12.75" customHeight="1">
      <c r="A532" s="281"/>
      <c r="B532" s="281"/>
      <c r="C532" s="281"/>
      <c r="D532" s="281"/>
      <c r="E532" s="281"/>
      <c r="F532" s="281"/>
      <c r="G532" s="281"/>
      <c r="H532" s="281"/>
      <c r="I532" s="281"/>
      <c r="J532" s="281"/>
      <c r="K532" s="281"/>
      <c r="L532" s="281"/>
      <c r="M532" s="281"/>
      <c r="N532" s="281"/>
      <c r="O532" s="281"/>
      <c r="P532" s="281"/>
      <c r="Q532" s="281"/>
      <c r="R532" s="281"/>
      <c r="S532" s="281"/>
      <c r="T532" s="281"/>
      <c r="U532" s="281"/>
      <c r="V532" s="281"/>
      <c r="W532" s="281"/>
      <c r="X532" s="281"/>
      <c r="Y532" s="281"/>
      <c r="Z532" s="281"/>
      <c r="AA532" s="281"/>
      <c r="AB532" s="281"/>
      <c r="AC532" s="281"/>
      <c r="AD532" s="281"/>
      <c r="AE532" s="281"/>
      <c r="AF532" s="281"/>
      <c r="AG532" s="281"/>
      <c r="AH532" s="281"/>
      <c r="AI532" s="281"/>
    </row>
    <row r="533" ht="12.75" customHeight="1">
      <c r="A533" s="281"/>
      <c r="B533" s="281"/>
      <c r="C533" s="281"/>
      <c r="D533" s="281"/>
      <c r="E533" s="281"/>
      <c r="F533" s="281"/>
      <c r="G533" s="281"/>
      <c r="H533" s="281"/>
      <c r="I533" s="281"/>
      <c r="J533" s="281"/>
      <c r="K533" s="281"/>
      <c r="L533" s="281"/>
      <c r="M533" s="281"/>
      <c r="N533" s="281"/>
      <c r="O533" s="281"/>
      <c r="P533" s="281"/>
      <c r="Q533" s="281"/>
      <c r="R533" s="281"/>
      <c r="S533" s="281"/>
      <c r="T533" s="281"/>
      <c r="U533" s="281"/>
      <c r="V533" s="281"/>
      <c r="W533" s="281"/>
      <c r="X533" s="281"/>
      <c r="Y533" s="281"/>
      <c r="Z533" s="281"/>
      <c r="AA533" s="281"/>
      <c r="AB533" s="281"/>
      <c r="AC533" s="281"/>
      <c r="AD533" s="281"/>
      <c r="AE533" s="281"/>
      <c r="AF533" s="281"/>
      <c r="AG533" s="281"/>
      <c r="AH533" s="281"/>
      <c r="AI533" s="281"/>
    </row>
    <row r="534" ht="12.75" customHeight="1">
      <c r="A534" s="281"/>
      <c r="B534" s="281"/>
      <c r="C534" s="281"/>
      <c r="D534" s="281"/>
      <c r="E534" s="281"/>
      <c r="F534" s="281"/>
      <c r="G534" s="281"/>
      <c r="H534" s="281"/>
      <c r="I534" s="281"/>
      <c r="J534" s="281"/>
      <c r="K534" s="281"/>
      <c r="L534" s="281"/>
      <c r="M534" s="281"/>
      <c r="N534" s="281"/>
      <c r="O534" s="281"/>
      <c r="P534" s="281"/>
      <c r="Q534" s="281"/>
      <c r="R534" s="281"/>
      <c r="S534" s="281"/>
      <c r="T534" s="281"/>
      <c r="U534" s="281"/>
      <c r="V534" s="281"/>
      <c r="W534" s="281"/>
      <c r="X534" s="281"/>
      <c r="Y534" s="281"/>
      <c r="Z534" s="281"/>
      <c r="AA534" s="281"/>
      <c r="AB534" s="281"/>
      <c r="AC534" s="281"/>
      <c r="AD534" s="281"/>
      <c r="AE534" s="281"/>
      <c r="AF534" s="281"/>
      <c r="AG534" s="281"/>
      <c r="AH534" s="281"/>
      <c r="AI534" s="281"/>
    </row>
    <row r="535" ht="12.75" customHeight="1">
      <c r="A535" s="281"/>
      <c r="B535" s="281"/>
      <c r="C535" s="281"/>
      <c r="D535" s="281"/>
      <c r="E535" s="281"/>
      <c r="F535" s="281"/>
      <c r="G535" s="281"/>
      <c r="H535" s="281"/>
      <c r="I535" s="281"/>
      <c r="J535" s="281"/>
      <c r="K535" s="281"/>
      <c r="L535" s="281"/>
      <c r="M535" s="281"/>
      <c r="N535" s="281"/>
      <c r="O535" s="281"/>
      <c r="P535" s="281"/>
      <c r="Q535" s="281"/>
      <c r="R535" s="281"/>
      <c r="S535" s="281"/>
      <c r="T535" s="281"/>
      <c r="U535" s="281"/>
      <c r="V535" s="281"/>
      <c r="W535" s="281"/>
      <c r="X535" s="281"/>
      <c r="Y535" s="281"/>
      <c r="Z535" s="281"/>
      <c r="AA535" s="281"/>
      <c r="AB535" s="281"/>
      <c r="AC535" s="281"/>
      <c r="AD535" s="281"/>
      <c r="AE535" s="281"/>
      <c r="AF535" s="281"/>
      <c r="AG535" s="281"/>
      <c r="AH535" s="281"/>
      <c r="AI535" s="281"/>
    </row>
    <row r="536" ht="12.75" customHeight="1">
      <c r="A536" s="281"/>
      <c r="B536" s="281"/>
      <c r="C536" s="281"/>
      <c r="D536" s="281"/>
      <c r="E536" s="281"/>
      <c r="F536" s="281"/>
      <c r="G536" s="281"/>
      <c r="H536" s="281"/>
      <c r="I536" s="281"/>
      <c r="J536" s="281"/>
      <c r="K536" s="281"/>
      <c r="L536" s="281"/>
      <c r="M536" s="281"/>
      <c r="N536" s="281"/>
      <c r="O536" s="281"/>
      <c r="P536" s="281"/>
      <c r="Q536" s="281"/>
      <c r="R536" s="281"/>
      <c r="S536" s="281"/>
      <c r="T536" s="281"/>
      <c r="U536" s="281"/>
      <c r="V536" s="281"/>
      <c r="W536" s="281"/>
      <c r="X536" s="281"/>
      <c r="Y536" s="281"/>
      <c r="Z536" s="281"/>
      <c r="AA536" s="281"/>
      <c r="AB536" s="281"/>
      <c r="AC536" s="281"/>
      <c r="AD536" s="281"/>
      <c r="AE536" s="281"/>
      <c r="AF536" s="281"/>
      <c r="AG536" s="281"/>
      <c r="AH536" s="281"/>
      <c r="AI536" s="281"/>
    </row>
    <row r="537" ht="12.75" customHeight="1">
      <c r="A537" s="281"/>
      <c r="B537" s="281"/>
      <c r="C537" s="281"/>
      <c r="D537" s="281"/>
      <c r="E537" s="281"/>
      <c r="F537" s="281"/>
      <c r="G537" s="281"/>
      <c r="H537" s="281"/>
      <c r="I537" s="281"/>
      <c r="J537" s="281"/>
      <c r="K537" s="281"/>
      <c r="L537" s="281"/>
      <c r="M537" s="281"/>
      <c r="N537" s="281"/>
      <c r="O537" s="281"/>
      <c r="P537" s="281"/>
      <c r="Q537" s="281"/>
      <c r="R537" s="281"/>
      <c r="S537" s="281"/>
      <c r="T537" s="281"/>
      <c r="U537" s="281"/>
      <c r="V537" s="281"/>
      <c r="W537" s="281"/>
      <c r="X537" s="281"/>
      <c r="Y537" s="281"/>
      <c r="Z537" s="281"/>
      <c r="AA537" s="281"/>
      <c r="AB537" s="281"/>
      <c r="AC537" s="281"/>
      <c r="AD537" s="281"/>
      <c r="AE537" s="281"/>
      <c r="AF537" s="281"/>
      <c r="AG537" s="281"/>
      <c r="AH537" s="281"/>
      <c r="AI537" s="281"/>
    </row>
    <row r="538" ht="12.75" customHeight="1">
      <c r="A538" s="281"/>
      <c r="B538" s="281"/>
      <c r="C538" s="281"/>
      <c r="D538" s="281"/>
      <c r="E538" s="281"/>
      <c r="F538" s="281"/>
      <c r="G538" s="281"/>
      <c r="H538" s="281"/>
      <c r="I538" s="281"/>
      <c r="J538" s="281"/>
      <c r="K538" s="281"/>
      <c r="L538" s="281"/>
      <c r="M538" s="281"/>
      <c r="N538" s="281"/>
      <c r="O538" s="281"/>
      <c r="P538" s="281"/>
      <c r="Q538" s="281"/>
      <c r="R538" s="281"/>
      <c r="S538" s="281"/>
      <c r="T538" s="281"/>
      <c r="U538" s="281"/>
      <c r="V538" s="281"/>
      <c r="W538" s="281"/>
      <c r="X538" s="281"/>
      <c r="Y538" s="281"/>
      <c r="Z538" s="281"/>
      <c r="AA538" s="281"/>
      <c r="AB538" s="281"/>
      <c r="AC538" s="281"/>
      <c r="AD538" s="281"/>
      <c r="AE538" s="281"/>
      <c r="AF538" s="281"/>
      <c r="AG538" s="281"/>
      <c r="AH538" s="281"/>
      <c r="AI538" s="281"/>
    </row>
    <row r="539" ht="12.75" customHeight="1">
      <c r="A539" s="281"/>
      <c r="B539" s="281"/>
      <c r="C539" s="281"/>
      <c r="D539" s="281"/>
      <c r="E539" s="281"/>
      <c r="F539" s="281"/>
      <c r="G539" s="281"/>
      <c r="H539" s="281"/>
      <c r="I539" s="281"/>
      <c r="J539" s="281"/>
      <c r="K539" s="281"/>
      <c r="L539" s="281"/>
      <c r="M539" s="281"/>
      <c r="N539" s="281"/>
      <c r="O539" s="281"/>
      <c r="P539" s="281"/>
      <c r="Q539" s="281"/>
      <c r="R539" s="281"/>
      <c r="S539" s="281"/>
      <c r="T539" s="281"/>
      <c r="U539" s="281"/>
      <c r="V539" s="281"/>
      <c r="W539" s="281"/>
      <c r="X539" s="281"/>
      <c r="Y539" s="281"/>
      <c r="Z539" s="281"/>
      <c r="AA539" s="281"/>
      <c r="AB539" s="281"/>
      <c r="AC539" s="281"/>
      <c r="AD539" s="281"/>
      <c r="AE539" s="281"/>
      <c r="AF539" s="281"/>
      <c r="AG539" s="281"/>
      <c r="AH539" s="281"/>
      <c r="AI539" s="281"/>
    </row>
    <row r="540" ht="12.75" customHeight="1">
      <c r="A540" s="281"/>
      <c r="B540" s="281"/>
      <c r="C540" s="281"/>
      <c r="D540" s="281"/>
      <c r="E540" s="281"/>
      <c r="F540" s="281"/>
      <c r="G540" s="281"/>
      <c r="H540" s="281"/>
      <c r="I540" s="281"/>
      <c r="J540" s="281"/>
      <c r="K540" s="281"/>
      <c r="L540" s="281"/>
      <c r="M540" s="281"/>
      <c r="N540" s="281"/>
      <c r="O540" s="281"/>
      <c r="P540" s="281"/>
      <c r="Q540" s="281"/>
      <c r="R540" s="281"/>
      <c r="S540" s="281"/>
      <c r="T540" s="281"/>
      <c r="U540" s="281"/>
      <c r="V540" s="281"/>
      <c r="W540" s="281"/>
      <c r="X540" s="281"/>
      <c r="Y540" s="281"/>
      <c r="Z540" s="281"/>
      <c r="AA540" s="281"/>
      <c r="AB540" s="281"/>
      <c r="AC540" s="281"/>
      <c r="AD540" s="281"/>
      <c r="AE540" s="281"/>
      <c r="AF540" s="281"/>
      <c r="AG540" s="281"/>
      <c r="AH540" s="281"/>
      <c r="AI540" s="281"/>
    </row>
    <row r="541" ht="12.75" customHeight="1">
      <c r="A541" s="281"/>
      <c r="B541" s="281"/>
      <c r="C541" s="281"/>
      <c r="D541" s="281"/>
      <c r="E541" s="281"/>
      <c r="F541" s="281"/>
      <c r="G541" s="281"/>
      <c r="H541" s="281"/>
      <c r="I541" s="281"/>
      <c r="J541" s="281"/>
      <c r="K541" s="281"/>
      <c r="L541" s="281"/>
      <c r="M541" s="281"/>
      <c r="N541" s="281"/>
      <c r="O541" s="281"/>
      <c r="P541" s="281"/>
      <c r="Q541" s="281"/>
      <c r="R541" s="281"/>
      <c r="S541" s="281"/>
      <c r="T541" s="281"/>
      <c r="U541" s="281"/>
      <c r="V541" s="281"/>
      <c r="W541" s="281"/>
      <c r="X541" s="281"/>
      <c r="Y541" s="281"/>
      <c r="Z541" s="281"/>
      <c r="AA541" s="281"/>
      <c r="AB541" s="281"/>
      <c r="AC541" s="281"/>
      <c r="AD541" s="281"/>
      <c r="AE541" s="281"/>
      <c r="AF541" s="281"/>
      <c r="AG541" s="281"/>
      <c r="AH541" s="281"/>
      <c r="AI541" s="281"/>
    </row>
    <row r="542" ht="12.75" customHeight="1">
      <c r="A542" s="281"/>
      <c r="B542" s="281"/>
      <c r="C542" s="281"/>
      <c r="D542" s="281"/>
      <c r="E542" s="281"/>
      <c r="F542" s="281"/>
      <c r="G542" s="281"/>
      <c r="H542" s="281"/>
      <c r="I542" s="281"/>
      <c r="J542" s="281"/>
      <c r="K542" s="281"/>
      <c r="L542" s="281"/>
      <c r="M542" s="281"/>
      <c r="N542" s="281"/>
      <c r="O542" s="281"/>
      <c r="P542" s="281"/>
      <c r="Q542" s="281"/>
      <c r="R542" s="281"/>
      <c r="S542" s="281"/>
      <c r="T542" s="281"/>
      <c r="U542" s="281"/>
      <c r="V542" s="281"/>
      <c r="W542" s="281"/>
      <c r="X542" s="281"/>
      <c r="Y542" s="281"/>
      <c r="Z542" s="281"/>
      <c r="AA542" s="281"/>
      <c r="AB542" s="281"/>
      <c r="AC542" s="281"/>
      <c r="AD542" s="281"/>
      <c r="AE542" s="281"/>
      <c r="AF542" s="281"/>
      <c r="AG542" s="281"/>
      <c r="AH542" s="281"/>
      <c r="AI542" s="281"/>
    </row>
    <row r="543" ht="12.75" customHeight="1">
      <c r="A543" s="281"/>
      <c r="B543" s="281"/>
      <c r="C543" s="281"/>
      <c r="D543" s="281"/>
      <c r="E543" s="281"/>
      <c r="F543" s="281"/>
      <c r="G543" s="281"/>
      <c r="H543" s="281"/>
      <c r="I543" s="281"/>
      <c r="J543" s="281"/>
      <c r="K543" s="281"/>
      <c r="L543" s="281"/>
      <c r="M543" s="281"/>
      <c r="N543" s="281"/>
      <c r="O543" s="281"/>
      <c r="P543" s="281"/>
      <c r="Q543" s="281"/>
      <c r="R543" s="281"/>
      <c r="S543" s="281"/>
      <c r="T543" s="281"/>
      <c r="U543" s="281"/>
      <c r="V543" s="281"/>
      <c r="W543" s="281"/>
      <c r="X543" s="281"/>
      <c r="Y543" s="281"/>
      <c r="Z543" s="281"/>
      <c r="AA543" s="281"/>
      <c r="AB543" s="281"/>
      <c r="AC543" s="281"/>
      <c r="AD543" s="281"/>
      <c r="AE543" s="281"/>
      <c r="AF543" s="281"/>
      <c r="AG543" s="281"/>
      <c r="AH543" s="281"/>
      <c r="AI543" s="281"/>
    </row>
    <row r="544" ht="12.75" customHeight="1">
      <c r="A544" s="281"/>
      <c r="B544" s="281"/>
      <c r="C544" s="281"/>
      <c r="D544" s="281"/>
      <c r="E544" s="281"/>
      <c r="F544" s="281"/>
      <c r="G544" s="281"/>
      <c r="H544" s="281"/>
      <c r="I544" s="281"/>
      <c r="J544" s="281"/>
      <c r="K544" s="281"/>
      <c r="L544" s="281"/>
      <c r="M544" s="281"/>
      <c r="N544" s="281"/>
      <c r="O544" s="281"/>
      <c r="P544" s="281"/>
      <c r="Q544" s="281"/>
      <c r="R544" s="281"/>
      <c r="S544" s="281"/>
      <c r="T544" s="281"/>
      <c r="U544" s="281"/>
      <c r="V544" s="281"/>
      <c r="W544" s="281"/>
      <c r="X544" s="281"/>
      <c r="Y544" s="281"/>
      <c r="Z544" s="281"/>
      <c r="AA544" s="281"/>
      <c r="AB544" s="281"/>
      <c r="AC544" s="281"/>
      <c r="AD544" s="281"/>
      <c r="AE544" s="281"/>
      <c r="AF544" s="281"/>
      <c r="AG544" s="281"/>
      <c r="AH544" s="281"/>
      <c r="AI544" s="281"/>
    </row>
    <row r="545" ht="12.75" customHeight="1">
      <c r="A545" s="281"/>
      <c r="B545" s="281"/>
      <c r="C545" s="281"/>
      <c r="D545" s="281"/>
      <c r="E545" s="281"/>
      <c r="F545" s="281"/>
      <c r="G545" s="281"/>
      <c r="H545" s="281"/>
      <c r="I545" s="281"/>
      <c r="J545" s="281"/>
      <c r="K545" s="281"/>
      <c r="L545" s="281"/>
      <c r="M545" s="281"/>
      <c r="N545" s="281"/>
      <c r="O545" s="281"/>
      <c r="P545" s="281"/>
      <c r="Q545" s="281"/>
      <c r="R545" s="281"/>
      <c r="S545" s="281"/>
      <c r="T545" s="281"/>
      <c r="U545" s="281"/>
      <c r="V545" s="281"/>
      <c r="W545" s="281"/>
      <c r="X545" s="281"/>
      <c r="Y545" s="281"/>
      <c r="Z545" s="281"/>
      <c r="AA545" s="281"/>
      <c r="AB545" s="281"/>
      <c r="AC545" s="281"/>
      <c r="AD545" s="281"/>
      <c r="AE545" s="281"/>
      <c r="AF545" s="281"/>
      <c r="AG545" s="281"/>
      <c r="AH545" s="281"/>
      <c r="AI545" s="281"/>
    </row>
    <row r="546" ht="12.75" customHeight="1">
      <c r="A546" s="281"/>
      <c r="B546" s="281"/>
      <c r="C546" s="281"/>
      <c r="D546" s="281"/>
      <c r="E546" s="281"/>
      <c r="F546" s="281"/>
      <c r="G546" s="281"/>
      <c r="H546" s="281"/>
      <c r="I546" s="281"/>
      <c r="J546" s="281"/>
      <c r="K546" s="281"/>
      <c r="L546" s="281"/>
      <c r="M546" s="281"/>
      <c r="N546" s="281"/>
      <c r="O546" s="281"/>
      <c r="P546" s="281"/>
      <c r="Q546" s="281"/>
      <c r="R546" s="281"/>
      <c r="S546" s="281"/>
      <c r="T546" s="281"/>
      <c r="U546" s="281"/>
      <c r="V546" s="281"/>
      <c r="W546" s="281"/>
      <c r="X546" s="281"/>
      <c r="Y546" s="281"/>
      <c r="Z546" s="281"/>
      <c r="AA546" s="281"/>
      <c r="AB546" s="281"/>
      <c r="AC546" s="281"/>
      <c r="AD546" s="281"/>
      <c r="AE546" s="281"/>
      <c r="AF546" s="281"/>
      <c r="AG546" s="281"/>
      <c r="AH546" s="281"/>
      <c r="AI546" s="281"/>
    </row>
    <row r="547" ht="12.75" customHeight="1">
      <c r="A547" s="281"/>
      <c r="B547" s="281"/>
      <c r="C547" s="281"/>
      <c r="D547" s="281"/>
      <c r="E547" s="281"/>
      <c r="F547" s="281"/>
      <c r="G547" s="281"/>
      <c r="H547" s="281"/>
      <c r="I547" s="281"/>
      <c r="J547" s="281"/>
      <c r="K547" s="281"/>
      <c r="L547" s="281"/>
      <c r="M547" s="281"/>
      <c r="N547" s="281"/>
      <c r="O547" s="281"/>
      <c r="P547" s="281"/>
      <c r="Q547" s="281"/>
      <c r="R547" s="281"/>
      <c r="S547" s="281"/>
      <c r="T547" s="281"/>
      <c r="U547" s="281"/>
      <c r="V547" s="281"/>
      <c r="W547" s="281"/>
      <c r="X547" s="281"/>
      <c r="Y547" s="281"/>
      <c r="Z547" s="281"/>
      <c r="AA547" s="281"/>
      <c r="AB547" s="281"/>
      <c r="AC547" s="281"/>
      <c r="AD547" s="281"/>
      <c r="AE547" s="281"/>
      <c r="AF547" s="281"/>
      <c r="AG547" s="281"/>
      <c r="AH547" s="281"/>
      <c r="AI547" s="281"/>
    </row>
    <row r="548" ht="12.75" customHeight="1">
      <c r="A548" s="281"/>
      <c r="B548" s="281"/>
      <c r="C548" s="281"/>
      <c r="D548" s="281"/>
      <c r="E548" s="281"/>
      <c r="F548" s="281"/>
      <c r="G548" s="281"/>
      <c r="H548" s="281"/>
      <c r="I548" s="281"/>
      <c r="J548" s="281"/>
      <c r="K548" s="281"/>
      <c r="L548" s="281"/>
      <c r="M548" s="281"/>
      <c r="N548" s="281"/>
      <c r="O548" s="281"/>
      <c r="P548" s="281"/>
      <c r="Q548" s="281"/>
      <c r="R548" s="281"/>
      <c r="S548" s="281"/>
      <c r="T548" s="281"/>
      <c r="U548" s="281"/>
      <c r="V548" s="281"/>
      <c r="W548" s="281"/>
      <c r="X548" s="281"/>
      <c r="Y548" s="281"/>
      <c r="Z548" s="281"/>
      <c r="AA548" s="281"/>
      <c r="AB548" s="281"/>
      <c r="AC548" s="281"/>
      <c r="AD548" s="281"/>
      <c r="AE548" s="281"/>
      <c r="AF548" s="281"/>
      <c r="AG548" s="281"/>
      <c r="AH548" s="281"/>
      <c r="AI548" s="281"/>
    </row>
    <row r="549" ht="12.75" customHeight="1">
      <c r="A549" s="281"/>
      <c r="B549" s="281"/>
      <c r="C549" s="281"/>
      <c r="D549" s="281"/>
      <c r="E549" s="281"/>
      <c r="F549" s="281"/>
      <c r="G549" s="281"/>
      <c r="H549" s="281"/>
      <c r="I549" s="281"/>
      <c r="J549" s="281"/>
      <c r="K549" s="281"/>
      <c r="L549" s="281"/>
      <c r="M549" s="281"/>
      <c r="N549" s="281"/>
      <c r="O549" s="281"/>
      <c r="P549" s="281"/>
      <c r="Q549" s="281"/>
      <c r="R549" s="281"/>
      <c r="S549" s="281"/>
      <c r="T549" s="281"/>
      <c r="U549" s="281"/>
      <c r="V549" s="281"/>
      <c r="W549" s="281"/>
      <c r="X549" s="281"/>
      <c r="Y549" s="281"/>
      <c r="Z549" s="281"/>
      <c r="AA549" s="281"/>
      <c r="AB549" s="281"/>
      <c r="AC549" s="281"/>
      <c r="AD549" s="281"/>
      <c r="AE549" s="281"/>
      <c r="AF549" s="281"/>
      <c r="AG549" s="281"/>
      <c r="AH549" s="281"/>
      <c r="AI549" s="281"/>
    </row>
    <row r="550" ht="12.75" customHeight="1">
      <c r="A550" s="281"/>
      <c r="B550" s="281"/>
      <c r="C550" s="281"/>
      <c r="D550" s="281"/>
      <c r="E550" s="281"/>
      <c r="F550" s="281"/>
      <c r="G550" s="281"/>
      <c r="H550" s="281"/>
      <c r="I550" s="281"/>
      <c r="J550" s="281"/>
      <c r="K550" s="281"/>
      <c r="L550" s="281"/>
      <c r="M550" s="281"/>
      <c r="N550" s="281"/>
      <c r="O550" s="281"/>
      <c r="P550" s="281"/>
      <c r="Q550" s="281"/>
      <c r="R550" s="281"/>
      <c r="S550" s="281"/>
      <c r="T550" s="281"/>
      <c r="U550" s="281"/>
      <c r="V550" s="281"/>
      <c r="W550" s="281"/>
      <c r="X550" s="281"/>
      <c r="Y550" s="281"/>
      <c r="Z550" s="281"/>
      <c r="AA550" s="281"/>
      <c r="AB550" s="281"/>
      <c r="AC550" s="281"/>
      <c r="AD550" s="281"/>
      <c r="AE550" s="281"/>
      <c r="AF550" s="281"/>
      <c r="AG550" s="281"/>
      <c r="AH550" s="281"/>
      <c r="AI550" s="281"/>
    </row>
    <row r="551" ht="12.75" customHeight="1">
      <c r="A551" s="281"/>
      <c r="B551" s="281"/>
      <c r="C551" s="281"/>
      <c r="D551" s="281"/>
      <c r="E551" s="281"/>
      <c r="F551" s="281"/>
      <c r="G551" s="281"/>
      <c r="H551" s="281"/>
      <c r="I551" s="281"/>
      <c r="J551" s="281"/>
      <c r="K551" s="281"/>
      <c r="L551" s="281"/>
      <c r="M551" s="281"/>
      <c r="N551" s="281"/>
      <c r="O551" s="281"/>
      <c r="P551" s="281"/>
      <c r="Q551" s="281"/>
      <c r="R551" s="281"/>
      <c r="S551" s="281"/>
      <c r="T551" s="281"/>
      <c r="U551" s="281"/>
      <c r="V551" s="281"/>
      <c r="W551" s="281"/>
      <c r="X551" s="281"/>
      <c r="Y551" s="281"/>
      <c r="Z551" s="281"/>
      <c r="AA551" s="281"/>
      <c r="AB551" s="281"/>
      <c r="AC551" s="281"/>
      <c r="AD551" s="281"/>
      <c r="AE551" s="281"/>
      <c r="AF551" s="281"/>
      <c r="AG551" s="281"/>
      <c r="AH551" s="281"/>
      <c r="AI551" s="281"/>
    </row>
    <row r="552" ht="12.75" customHeight="1">
      <c r="A552" s="281"/>
      <c r="B552" s="281"/>
      <c r="C552" s="281"/>
      <c r="D552" s="281"/>
      <c r="E552" s="281"/>
      <c r="F552" s="281"/>
      <c r="G552" s="281"/>
      <c r="H552" s="281"/>
      <c r="I552" s="281"/>
      <c r="J552" s="281"/>
      <c r="K552" s="281"/>
      <c r="L552" s="281"/>
      <c r="M552" s="281"/>
      <c r="N552" s="281"/>
      <c r="O552" s="281"/>
      <c r="P552" s="281"/>
      <c r="Q552" s="281"/>
      <c r="R552" s="281"/>
      <c r="S552" s="281"/>
      <c r="T552" s="281"/>
      <c r="U552" s="281"/>
      <c r="V552" s="281"/>
      <c r="W552" s="281"/>
      <c r="X552" s="281"/>
      <c r="Y552" s="281"/>
      <c r="Z552" s="281"/>
      <c r="AA552" s="281"/>
      <c r="AB552" s="281"/>
      <c r="AC552" s="281"/>
      <c r="AD552" s="281"/>
      <c r="AE552" s="281"/>
      <c r="AF552" s="281"/>
      <c r="AG552" s="281"/>
      <c r="AH552" s="281"/>
      <c r="AI552" s="281"/>
    </row>
    <row r="553" ht="12.75" customHeight="1">
      <c r="A553" s="281"/>
      <c r="B553" s="281"/>
      <c r="C553" s="281"/>
      <c r="D553" s="281"/>
      <c r="E553" s="281"/>
      <c r="F553" s="281"/>
      <c r="G553" s="281"/>
      <c r="H553" s="281"/>
      <c r="I553" s="281"/>
      <c r="J553" s="281"/>
      <c r="K553" s="281"/>
      <c r="L553" s="281"/>
      <c r="M553" s="281"/>
      <c r="N553" s="281"/>
      <c r="O553" s="281"/>
      <c r="P553" s="281"/>
      <c r="Q553" s="281"/>
      <c r="R553" s="281"/>
      <c r="S553" s="281"/>
      <c r="T553" s="281"/>
      <c r="U553" s="281"/>
      <c r="V553" s="281"/>
      <c r="W553" s="281"/>
      <c r="X553" s="281"/>
      <c r="Y553" s="281"/>
      <c r="Z553" s="281"/>
      <c r="AA553" s="281"/>
      <c r="AB553" s="281"/>
      <c r="AC553" s="281"/>
      <c r="AD553" s="281"/>
      <c r="AE553" s="281"/>
      <c r="AF553" s="281"/>
      <c r="AG553" s="281"/>
      <c r="AH553" s="281"/>
      <c r="AI553" s="281"/>
    </row>
    <row r="554" ht="12.75" customHeight="1">
      <c r="A554" s="281"/>
      <c r="B554" s="281"/>
      <c r="C554" s="281"/>
      <c r="D554" s="281"/>
      <c r="E554" s="281"/>
      <c r="F554" s="281"/>
      <c r="G554" s="281"/>
      <c r="H554" s="281"/>
      <c r="I554" s="281"/>
      <c r="J554" s="281"/>
      <c r="K554" s="281"/>
      <c r="L554" s="281"/>
      <c r="M554" s="281"/>
      <c r="N554" s="281"/>
      <c r="O554" s="281"/>
      <c r="P554" s="281"/>
      <c r="Q554" s="281"/>
      <c r="R554" s="281"/>
      <c r="S554" s="281"/>
      <c r="T554" s="281"/>
      <c r="U554" s="281"/>
      <c r="V554" s="281"/>
      <c r="W554" s="281"/>
      <c r="X554" s="281"/>
      <c r="Y554" s="281"/>
      <c r="Z554" s="281"/>
      <c r="AA554" s="281"/>
      <c r="AB554" s="281"/>
      <c r="AC554" s="281"/>
      <c r="AD554" s="281"/>
      <c r="AE554" s="281"/>
      <c r="AF554" s="281"/>
      <c r="AG554" s="281"/>
      <c r="AH554" s="281"/>
      <c r="AI554" s="281"/>
    </row>
    <row r="555" ht="12.75" customHeight="1">
      <c r="A555" s="281"/>
      <c r="B555" s="281"/>
      <c r="C555" s="281"/>
      <c r="D555" s="281"/>
      <c r="E555" s="281"/>
      <c r="F555" s="281"/>
      <c r="G555" s="281"/>
      <c r="H555" s="281"/>
      <c r="I555" s="281"/>
      <c r="J555" s="281"/>
      <c r="K555" s="281"/>
      <c r="L555" s="281"/>
      <c r="M555" s="281"/>
      <c r="N555" s="281"/>
      <c r="O555" s="281"/>
      <c r="P555" s="281"/>
      <c r="Q555" s="281"/>
      <c r="R555" s="281"/>
      <c r="S555" s="281"/>
      <c r="T555" s="281"/>
      <c r="U555" s="281"/>
      <c r="V555" s="281"/>
      <c r="W555" s="281"/>
      <c r="X555" s="281"/>
      <c r="Y555" s="281"/>
      <c r="Z555" s="281"/>
      <c r="AA555" s="281"/>
      <c r="AB555" s="281"/>
      <c r="AC555" s="281"/>
      <c r="AD555" s="281"/>
      <c r="AE555" s="281"/>
      <c r="AF555" s="281"/>
      <c r="AG555" s="281"/>
      <c r="AH555" s="281"/>
      <c r="AI555" s="281"/>
    </row>
    <row r="556" ht="12.75" customHeight="1">
      <c r="A556" s="281"/>
      <c r="B556" s="281"/>
      <c r="C556" s="281"/>
      <c r="D556" s="281"/>
      <c r="E556" s="281"/>
      <c r="F556" s="281"/>
      <c r="G556" s="281"/>
      <c r="H556" s="281"/>
      <c r="I556" s="281"/>
      <c r="J556" s="281"/>
      <c r="K556" s="281"/>
      <c r="L556" s="281"/>
      <c r="M556" s="281"/>
      <c r="N556" s="281"/>
      <c r="O556" s="281"/>
      <c r="P556" s="281"/>
      <c r="Q556" s="281"/>
      <c r="R556" s="281"/>
      <c r="S556" s="281"/>
      <c r="T556" s="281"/>
      <c r="U556" s="281"/>
      <c r="V556" s="281"/>
      <c r="W556" s="281"/>
      <c r="X556" s="281"/>
      <c r="Y556" s="281"/>
      <c r="Z556" s="281"/>
      <c r="AA556" s="281"/>
      <c r="AB556" s="281"/>
      <c r="AC556" s="281"/>
      <c r="AD556" s="281"/>
      <c r="AE556" s="281"/>
      <c r="AF556" s="281"/>
      <c r="AG556" s="281"/>
      <c r="AH556" s="281"/>
      <c r="AI556" s="281"/>
    </row>
    <row r="557" ht="12.75" customHeight="1">
      <c r="A557" s="281"/>
      <c r="B557" s="281"/>
      <c r="C557" s="281"/>
      <c r="D557" s="281"/>
      <c r="E557" s="281"/>
      <c r="F557" s="281"/>
      <c r="G557" s="281"/>
      <c r="H557" s="281"/>
      <c r="I557" s="281"/>
      <c r="J557" s="281"/>
      <c r="K557" s="281"/>
      <c r="L557" s="281"/>
      <c r="M557" s="281"/>
      <c r="N557" s="281"/>
      <c r="O557" s="281"/>
      <c r="P557" s="281"/>
      <c r="Q557" s="281"/>
      <c r="R557" s="281"/>
      <c r="S557" s="281"/>
      <c r="T557" s="281"/>
      <c r="U557" s="281"/>
      <c r="V557" s="281"/>
      <c r="W557" s="281"/>
      <c r="X557" s="281"/>
      <c r="Y557" s="281"/>
      <c r="Z557" s="281"/>
      <c r="AA557" s="281"/>
      <c r="AB557" s="281"/>
      <c r="AC557" s="281"/>
      <c r="AD557" s="281"/>
      <c r="AE557" s="281"/>
      <c r="AF557" s="281"/>
      <c r="AG557" s="281"/>
      <c r="AH557" s="281"/>
      <c r="AI557" s="281"/>
    </row>
    <row r="558" ht="12.75" customHeight="1">
      <c r="A558" s="281"/>
      <c r="B558" s="281"/>
      <c r="C558" s="281"/>
      <c r="D558" s="281"/>
      <c r="E558" s="281"/>
      <c r="F558" s="281"/>
      <c r="G558" s="281"/>
      <c r="H558" s="281"/>
      <c r="I558" s="281"/>
      <c r="J558" s="281"/>
      <c r="K558" s="281"/>
      <c r="L558" s="281"/>
      <c r="M558" s="281"/>
      <c r="N558" s="281"/>
      <c r="O558" s="281"/>
      <c r="P558" s="281"/>
      <c r="Q558" s="281"/>
      <c r="R558" s="281"/>
      <c r="S558" s="281"/>
      <c r="T558" s="281"/>
      <c r="U558" s="281"/>
      <c r="V558" s="281"/>
      <c r="W558" s="281"/>
      <c r="X558" s="281"/>
      <c r="Y558" s="281"/>
      <c r="Z558" s="281"/>
      <c r="AA558" s="281"/>
      <c r="AB558" s="281"/>
      <c r="AC558" s="281"/>
      <c r="AD558" s="281"/>
      <c r="AE558" s="281"/>
      <c r="AF558" s="281"/>
      <c r="AG558" s="281"/>
      <c r="AH558" s="281"/>
      <c r="AI558" s="281"/>
    </row>
    <row r="559" ht="12.75" customHeight="1">
      <c r="A559" s="281"/>
      <c r="B559" s="281"/>
      <c r="C559" s="281"/>
      <c r="D559" s="281"/>
      <c r="E559" s="281"/>
      <c r="F559" s="281"/>
      <c r="G559" s="281"/>
      <c r="H559" s="281"/>
      <c r="I559" s="281"/>
      <c r="J559" s="281"/>
      <c r="K559" s="281"/>
      <c r="L559" s="281"/>
      <c r="M559" s="281"/>
      <c r="N559" s="281"/>
      <c r="O559" s="281"/>
      <c r="P559" s="281"/>
      <c r="Q559" s="281"/>
      <c r="R559" s="281"/>
      <c r="S559" s="281"/>
      <c r="T559" s="281"/>
      <c r="U559" s="281"/>
      <c r="V559" s="281"/>
      <c r="W559" s="281"/>
      <c r="X559" s="281"/>
      <c r="Y559" s="281"/>
      <c r="Z559" s="281"/>
      <c r="AA559" s="281"/>
      <c r="AB559" s="281"/>
      <c r="AC559" s="281"/>
      <c r="AD559" s="281"/>
      <c r="AE559" s="281"/>
      <c r="AF559" s="281"/>
      <c r="AG559" s="281"/>
      <c r="AH559" s="281"/>
      <c r="AI559" s="281"/>
    </row>
    <row r="560" ht="12.75" customHeight="1">
      <c r="A560" s="281"/>
      <c r="B560" s="281"/>
      <c r="C560" s="281"/>
      <c r="D560" s="281"/>
      <c r="E560" s="281"/>
      <c r="F560" s="281"/>
      <c r="G560" s="281"/>
      <c r="H560" s="281"/>
      <c r="I560" s="281"/>
      <c r="J560" s="281"/>
      <c r="K560" s="281"/>
      <c r="L560" s="281"/>
      <c r="M560" s="281"/>
      <c r="N560" s="281"/>
      <c r="O560" s="281"/>
      <c r="P560" s="281"/>
      <c r="Q560" s="281"/>
      <c r="R560" s="281"/>
      <c r="S560" s="281"/>
      <c r="T560" s="281"/>
      <c r="U560" s="281"/>
      <c r="V560" s="281"/>
      <c r="W560" s="281"/>
      <c r="X560" s="281"/>
      <c r="Y560" s="281"/>
      <c r="Z560" s="281"/>
      <c r="AA560" s="281"/>
      <c r="AB560" s="281"/>
      <c r="AC560" s="281"/>
      <c r="AD560" s="281"/>
      <c r="AE560" s="281"/>
      <c r="AF560" s="281"/>
      <c r="AG560" s="281"/>
      <c r="AH560" s="281"/>
      <c r="AI560" s="281"/>
    </row>
    <row r="561" ht="12.75" customHeight="1">
      <c r="A561" s="281"/>
      <c r="B561" s="281"/>
      <c r="C561" s="281"/>
      <c r="D561" s="281"/>
      <c r="E561" s="281"/>
      <c r="F561" s="281"/>
      <c r="G561" s="281"/>
      <c r="H561" s="281"/>
      <c r="I561" s="281"/>
      <c r="J561" s="281"/>
      <c r="K561" s="281"/>
      <c r="L561" s="281"/>
      <c r="M561" s="281"/>
      <c r="N561" s="281"/>
      <c r="O561" s="281"/>
      <c r="P561" s="281"/>
      <c r="Q561" s="281"/>
      <c r="R561" s="281"/>
      <c r="S561" s="281"/>
      <c r="T561" s="281"/>
      <c r="U561" s="281"/>
      <c r="V561" s="281"/>
      <c r="W561" s="281"/>
      <c r="X561" s="281"/>
      <c r="Y561" s="281"/>
      <c r="Z561" s="281"/>
      <c r="AA561" s="281"/>
      <c r="AB561" s="281"/>
      <c r="AC561" s="281"/>
      <c r="AD561" s="281"/>
      <c r="AE561" s="281"/>
      <c r="AF561" s="281"/>
      <c r="AG561" s="281"/>
      <c r="AH561" s="281"/>
      <c r="AI561" s="281"/>
    </row>
    <row r="562" ht="12.75" customHeight="1">
      <c r="A562" s="281"/>
      <c r="B562" s="281"/>
      <c r="C562" s="281"/>
      <c r="D562" s="281"/>
      <c r="E562" s="281"/>
      <c r="F562" s="281"/>
      <c r="G562" s="281"/>
      <c r="H562" s="281"/>
      <c r="I562" s="281"/>
      <c r="J562" s="281"/>
      <c r="K562" s="281"/>
      <c r="L562" s="281"/>
      <c r="M562" s="281"/>
      <c r="N562" s="281"/>
      <c r="O562" s="281"/>
      <c r="P562" s="281"/>
      <c r="Q562" s="281"/>
      <c r="R562" s="281"/>
      <c r="S562" s="281"/>
      <c r="T562" s="281"/>
      <c r="U562" s="281"/>
      <c r="V562" s="281"/>
      <c r="W562" s="281"/>
      <c r="X562" s="281"/>
      <c r="Y562" s="281"/>
      <c r="Z562" s="281"/>
      <c r="AA562" s="281"/>
      <c r="AB562" s="281"/>
      <c r="AC562" s="281"/>
      <c r="AD562" s="281"/>
      <c r="AE562" s="281"/>
      <c r="AF562" s="281"/>
      <c r="AG562" s="281"/>
      <c r="AH562" s="281"/>
      <c r="AI562" s="281"/>
    </row>
    <row r="563" ht="12.75" customHeight="1">
      <c r="A563" s="281"/>
      <c r="B563" s="281"/>
      <c r="C563" s="281"/>
      <c r="D563" s="281"/>
      <c r="E563" s="281"/>
      <c r="F563" s="281"/>
      <c r="G563" s="281"/>
      <c r="H563" s="281"/>
      <c r="I563" s="281"/>
      <c r="J563" s="281"/>
      <c r="K563" s="281"/>
      <c r="L563" s="281"/>
      <c r="M563" s="281"/>
      <c r="N563" s="281"/>
      <c r="O563" s="281"/>
      <c r="P563" s="281"/>
      <c r="Q563" s="281"/>
      <c r="R563" s="281"/>
      <c r="S563" s="281"/>
      <c r="T563" s="281"/>
      <c r="U563" s="281"/>
      <c r="V563" s="281"/>
      <c r="W563" s="281"/>
      <c r="X563" s="281"/>
      <c r="Y563" s="281"/>
      <c r="Z563" s="281"/>
      <c r="AA563" s="281"/>
      <c r="AB563" s="281"/>
      <c r="AC563" s="281"/>
      <c r="AD563" s="281"/>
      <c r="AE563" s="281"/>
      <c r="AF563" s="281"/>
      <c r="AG563" s="281"/>
      <c r="AH563" s="281"/>
      <c r="AI563" s="281"/>
    </row>
    <row r="564" ht="12.75" customHeight="1">
      <c r="A564" s="281"/>
      <c r="B564" s="281"/>
      <c r="C564" s="281"/>
      <c r="D564" s="281"/>
      <c r="E564" s="281"/>
      <c r="F564" s="281"/>
      <c r="G564" s="281"/>
      <c r="H564" s="281"/>
      <c r="I564" s="281"/>
      <c r="J564" s="281"/>
      <c r="K564" s="281"/>
      <c r="L564" s="281"/>
      <c r="M564" s="281"/>
      <c r="N564" s="281"/>
      <c r="O564" s="281"/>
      <c r="P564" s="281"/>
      <c r="Q564" s="281"/>
      <c r="R564" s="281"/>
      <c r="S564" s="281"/>
      <c r="T564" s="281"/>
      <c r="U564" s="281"/>
      <c r="V564" s="281"/>
      <c r="W564" s="281"/>
      <c r="X564" s="281"/>
      <c r="Y564" s="281"/>
      <c r="Z564" s="281"/>
      <c r="AA564" s="281"/>
      <c r="AB564" s="281"/>
      <c r="AC564" s="281"/>
      <c r="AD564" s="281"/>
      <c r="AE564" s="281"/>
      <c r="AF564" s="281"/>
      <c r="AG564" s="281"/>
      <c r="AH564" s="281"/>
      <c r="AI564" s="281"/>
    </row>
    <row r="565" ht="12.75" customHeight="1">
      <c r="A565" s="281"/>
      <c r="B565" s="281"/>
      <c r="C565" s="281"/>
      <c r="D565" s="281"/>
      <c r="E565" s="281"/>
      <c r="F565" s="281"/>
      <c r="G565" s="281"/>
      <c r="H565" s="281"/>
      <c r="I565" s="281"/>
      <c r="J565" s="281"/>
      <c r="K565" s="281"/>
      <c r="L565" s="281"/>
      <c r="M565" s="281"/>
      <c r="N565" s="281"/>
      <c r="O565" s="281"/>
      <c r="P565" s="281"/>
      <c r="Q565" s="281"/>
      <c r="R565" s="281"/>
      <c r="S565" s="281"/>
      <c r="T565" s="281"/>
      <c r="U565" s="281"/>
      <c r="V565" s="281"/>
      <c r="W565" s="281"/>
      <c r="X565" s="281"/>
      <c r="Y565" s="281"/>
      <c r="Z565" s="281"/>
      <c r="AA565" s="281"/>
      <c r="AB565" s="281"/>
      <c r="AC565" s="281"/>
      <c r="AD565" s="281"/>
      <c r="AE565" s="281"/>
      <c r="AF565" s="281"/>
      <c r="AG565" s="281"/>
      <c r="AH565" s="281"/>
      <c r="AI565" s="281"/>
    </row>
    <row r="566" ht="12.75" customHeight="1">
      <c r="A566" s="281"/>
      <c r="B566" s="281"/>
      <c r="C566" s="281"/>
      <c r="D566" s="281"/>
      <c r="E566" s="281"/>
      <c r="F566" s="281"/>
      <c r="G566" s="281"/>
      <c r="H566" s="281"/>
      <c r="I566" s="281"/>
      <c r="J566" s="281"/>
      <c r="K566" s="281"/>
      <c r="L566" s="281"/>
      <c r="M566" s="281"/>
      <c r="N566" s="281"/>
      <c r="O566" s="281"/>
      <c r="P566" s="281"/>
      <c r="Q566" s="281"/>
      <c r="R566" s="281"/>
      <c r="S566" s="281"/>
      <c r="T566" s="281"/>
      <c r="U566" s="281"/>
      <c r="V566" s="281"/>
      <c r="W566" s="281"/>
      <c r="X566" s="281"/>
      <c r="Y566" s="281"/>
      <c r="Z566" s="281"/>
      <c r="AA566" s="281"/>
      <c r="AB566" s="281"/>
      <c r="AC566" s="281"/>
      <c r="AD566" s="281"/>
      <c r="AE566" s="281"/>
      <c r="AF566" s="281"/>
      <c r="AG566" s="281"/>
      <c r="AH566" s="281"/>
      <c r="AI566" s="281"/>
    </row>
    <row r="567" ht="12.75" customHeight="1">
      <c r="A567" s="281"/>
      <c r="B567" s="281"/>
      <c r="C567" s="281"/>
      <c r="D567" s="281"/>
      <c r="E567" s="281"/>
      <c r="F567" s="281"/>
      <c r="G567" s="281"/>
      <c r="H567" s="281"/>
      <c r="I567" s="281"/>
      <c r="J567" s="281"/>
      <c r="K567" s="281"/>
      <c r="L567" s="281"/>
      <c r="M567" s="281"/>
      <c r="N567" s="281"/>
      <c r="O567" s="281"/>
      <c r="P567" s="281"/>
      <c r="Q567" s="281"/>
      <c r="R567" s="281"/>
      <c r="S567" s="281"/>
      <c r="T567" s="281"/>
      <c r="U567" s="281"/>
      <c r="V567" s="281"/>
      <c r="W567" s="281"/>
      <c r="X567" s="281"/>
      <c r="Y567" s="281"/>
      <c r="Z567" s="281"/>
      <c r="AA567" s="281"/>
      <c r="AB567" s="281"/>
      <c r="AC567" s="281"/>
      <c r="AD567" s="281"/>
      <c r="AE567" s="281"/>
      <c r="AF567" s="281"/>
      <c r="AG567" s="281"/>
      <c r="AH567" s="281"/>
      <c r="AI567" s="281"/>
    </row>
    <row r="568" ht="12.75" customHeight="1">
      <c r="A568" s="281"/>
      <c r="B568" s="281"/>
      <c r="C568" s="281"/>
      <c r="D568" s="281"/>
      <c r="E568" s="281"/>
      <c r="F568" s="281"/>
      <c r="G568" s="281"/>
      <c r="H568" s="281"/>
      <c r="I568" s="281"/>
      <c r="J568" s="281"/>
      <c r="K568" s="281"/>
      <c r="L568" s="281"/>
      <c r="M568" s="281"/>
      <c r="N568" s="281"/>
      <c r="O568" s="281"/>
      <c r="P568" s="281"/>
      <c r="Q568" s="281"/>
      <c r="R568" s="281"/>
      <c r="S568" s="281"/>
      <c r="T568" s="281"/>
      <c r="U568" s="281"/>
      <c r="V568" s="281"/>
      <c r="W568" s="281"/>
      <c r="X568" s="281"/>
      <c r="Y568" s="281"/>
      <c r="Z568" s="281"/>
      <c r="AA568" s="281"/>
      <c r="AB568" s="281"/>
      <c r="AC568" s="281"/>
      <c r="AD568" s="281"/>
      <c r="AE568" s="281"/>
      <c r="AF568" s="281"/>
      <c r="AG568" s="281"/>
      <c r="AH568" s="281"/>
      <c r="AI568" s="281"/>
    </row>
    <row r="569" ht="12.75" customHeight="1">
      <c r="A569" s="281"/>
      <c r="B569" s="281"/>
      <c r="C569" s="281"/>
      <c r="D569" s="281"/>
      <c r="E569" s="281"/>
      <c r="F569" s="281"/>
      <c r="G569" s="281"/>
      <c r="H569" s="281"/>
      <c r="I569" s="281"/>
      <c r="J569" s="281"/>
      <c r="K569" s="281"/>
      <c r="L569" s="281"/>
      <c r="M569" s="281"/>
      <c r="N569" s="281"/>
      <c r="O569" s="281"/>
      <c r="P569" s="281"/>
      <c r="Q569" s="281"/>
      <c r="R569" s="281"/>
      <c r="S569" s="281"/>
      <c r="T569" s="281"/>
      <c r="U569" s="281"/>
      <c r="V569" s="281"/>
      <c r="W569" s="281"/>
      <c r="X569" s="281"/>
      <c r="Y569" s="281"/>
      <c r="Z569" s="281"/>
      <c r="AA569" s="281"/>
      <c r="AB569" s="281"/>
      <c r="AC569" s="281"/>
      <c r="AD569" s="281"/>
      <c r="AE569" s="281"/>
      <c r="AF569" s="281"/>
      <c r="AG569" s="281"/>
      <c r="AH569" s="281"/>
      <c r="AI569" s="281"/>
    </row>
    <row r="570" ht="12.75" customHeight="1">
      <c r="A570" s="281"/>
      <c r="B570" s="281"/>
      <c r="C570" s="281"/>
      <c r="D570" s="281"/>
      <c r="E570" s="281"/>
      <c r="F570" s="281"/>
      <c r="G570" s="281"/>
      <c r="H570" s="281"/>
      <c r="I570" s="281"/>
      <c r="J570" s="281"/>
      <c r="K570" s="281"/>
      <c r="L570" s="281"/>
      <c r="M570" s="281"/>
      <c r="N570" s="281"/>
      <c r="O570" s="281"/>
      <c r="P570" s="281"/>
      <c r="Q570" s="281"/>
      <c r="R570" s="281"/>
      <c r="S570" s="281"/>
      <c r="T570" s="281"/>
      <c r="U570" s="281"/>
      <c r="V570" s="281"/>
      <c r="W570" s="281"/>
      <c r="X570" s="281"/>
      <c r="Y570" s="281"/>
      <c r="Z570" s="281"/>
      <c r="AA570" s="281"/>
      <c r="AB570" s="281"/>
      <c r="AC570" s="281"/>
      <c r="AD570" s="281"/>
      <c r="AE570" s="281"/>
      <c r="AF570" s="281"/>
      <c r="AG570" s="281"/>
      <c r="AH570" s="281"/>
      <c r="AI570" s="281"/>
    </row>
    <row r="571" ht="12.75" customHeight="1">
      <c r="A571" s="281"/>
      <c r="B571" s="281"/>
      <c r="C571" s="281"/>
      <c r="D571" s="281"/>
      <c r="E571" s="281"/>
      <c r="F571" s="281"/>
      <c r="G571" s="281"/>
      <c r="H571" s="281"/>
      <c r="I571" s="281"/>
      <c r="J571" s="281"/>
      <c r="K571" s="281"/>
      <c r="L571" s="281"/>
      <c r="M571" s="281"/>
      <c r="N571" s="281"/>
      <c r="O571" s="281"/>
      <c r="P571" s="281"/>
      <c r="Q571" s="281"/>
      <c r="R571" s="281"/>
      <c r="S571" s="281"/>
      <c r="T571" s="281"/>
      <c r="U571" s="281"/>
      <c r="V571" s="281"/>
      <c r="W571" s="281"/>
      <c r="X571" s="281"/>
      <c r="Y571" s="281"/>
      <c r="Z571" s="281"/>
      <c r="AA571" s="281"/>
      <c r="AB571" s="281"/>
      <c r="AC571" s="281"/>
      <c r="AD571" s="281"/>
      <c r="AE571" s="281"/>
      <c r="AF571" s="281"/>
      <c r="AG571" s="281"/>
      <c r="AH571" s="281"/>
      <c r="AI571" s="281"/>
    </row>
    <row r="572" ht="12.75" customHeight="1">
      <c r="A572" s="281"/>
      <c r="B572" s="281"/>
      <c r="C572" s="281"/>
      <c r="D572" s="281"/>
      <c r="E572" s="281"/>
      <c r="F572" s="281"/>
      <c r="G572" s="281"/>
      <c r="H572" s="281"/>
      <c r="I572" s="281"/>
      <c r="J572" s="281"/>
      <c r="K572" s="281"/>
      <c r="L572" s="281"/>
      <c r="M572" s="281"/>
      <c r="N572" s="281"/>
      <c r="O572" s="281"/>
      <c r="P572" s="281"/>
      <c r="Q572" s="281"/>
      <c r="R572" s="281"/>
      <c r="S572" s="281"/>
      <c r="T572" s="281"/>
      <c r="U572" s="281"/>
      <c r="V572" s="281"/>
      <c r="W572" s="281"/>
      <c r="X572" s="281"/>
      <c r="Y572" s="281"/>
      <c r="Z572" s="281"/>
      <c r="AA572" s="281"/>
      <c r="AB572" s="281"/>
      <c r="AC572" s="281"/>
      <c r="AD572" s="281"/>
      <c r="AE572" s="281"/>
      <c r="AF572" s="281"/>
      <c r="AG572" s="281"/>
      <c r="AH572" s="281"/>
      <c r="AI572" s="281"/>
    </row>
    <row r="573" ht="12.75" customHeight="1">
      <c r="A573" s="281"/>
      <c r="B573" s="281"/>
      <c r="C573" s="281"/>
      <c r="D573" s="281"/>
      <c r="E573" s="281"/>
      <c r="F573" s="281"/>
      <c r="G573" s="281"/>
      <c r="H573" s="281"/>
      <c r="I573" s="281"/>
      <c r="J573" s="281"/>
      <c r="K573" s="281"/>
      <c r="L573" s="281"/>
      <c r="M573" s="281"/>
      <c r="N573" s="281"/>
      <c r="O573" s="281"/>
      <c r="P573" s="281"/>
      <c r="Q573" s="281"/>
      <c r="R573" s="281"/>
      <c r="S573" s="281"/>
      <c r="T573" s="281"/>
      <c r="U573" s="281"/>
      <c r="V573" s="281"/>
      <c r="W573" s="281"/>
      <c r="X573" s="281"/>
      <c r="Y573" s="281"/>
      <c r="Z573" s="281"/>
      <c r="AA573" s="281"/>
      <c r="AB573" s="281"/>
      <c r="AC573" s="281"/>
      <c r="AD573" s="281"/>
      <c r="AE573" s="281"/>
      <c r="AF573" s="281"/>
      <c r="AG573" s="281"/>
      <c r="AH573" s="281"/>
      <c r="AI573" s="281"/>
    </row>
    <row r="574" ht="12.75" customHeight="1">
      <c r="A574" s="281"/>
      <c r="B574" s="281"/>
      <c r="C574" s="281"/>
      <c r="D574" s="281"/>
      <c r="E574" s="281"/>
      <c r="F574" s="281"/>
      <c r="G574" s="281"/>
      <c r="H574" s="281"/>
      <c r="I574" s="281"/>
      <c r="J574" s="281"/>
      <c r="K574" s="281"/>
      <c r="L574" s="281"/>
      <c r="M574" s="281"/>
      <c r="N574" s="281"/>
      <c r="O574" s="281"/>
      <c r="P574" s="281"/>
      <c r="Q574" s="281"/>
      <c r="R574" s="281"/>
      <c r="S574" s="281"/>
      <c r="T574" s="281"/>
      <c r="U574" s="281"/>
      <c r="V574" s="281"/>
      <c r="W574" s="281"/>
      <c r="X574" s="281"/>
      <c r="Y574" s="281"/>
      <c r="Z574" s="281"/>
      <c r="AA574" s="281"/>
      <c r="AB574" s="281"/>
      <c r="AC574" s="281"/>
      <c r="AD574" s="281"/>
      <c r="AE574" s="281"/>
      <c r="AF574" s="281"/>
      <c r="AG574" s="281"/>
      <c r="AH574" s="281"/>
      <c r="AI574" s="281"/>
    </row>
    <row r="575" ht="12.75" customHeight="1">
      <c r="A575" s="281"/>
      <c r="B575" s="281"/>
      <c r="C575" s="281"/>
      <c r="D575" s="281"/>
      <c r="E575" s="281"/>
      <c r="F575" s="281"/>
      <c r="G575" s="281"/>
      <c r="H575" s="281"/>
      <c r="I575" s="281"/>
      <c r="J575" s="281"/>
      <c r="K575" s="281"/>
      <c r="L575" s="281"/>
      <c r="M575" s="281"/>
      <c r="N575" s="281"/>
      <c r="O575" s="281"/>
      <c r="P575" s="281"/>
      <c r="Q575" s="281"/>
      <c r="R575" s="281"/>
      <c r="S575" s="281"/>
      <c r="T575" s="281"/>
      <c r="U575" s="281"/>
      <c r="V575" s="281"/>
      <c r="W575" s="281"/>
      <c r="X575" s="281"/>
      <c r="Y575" s="281"/>
      <c r="Z575" s="281"/>
      <c r="AA575" s="281"/>
      <c r="AB575" s="281"/>
      <c r="AC575" s="281"/>
      <c r="AD575" s="281"/>
      <c r="AE575" s="281"/>
      <c r="AF575" s="281"/>
      <c r="AG575" s="281"/>
      <c r="AH575" s="281"/>
      <c r="AI575" s="281"/>
    </row>
    <row r="576" ht="12.75" customHeight="1">
      <c r="A576" s="281"/>
      <c r="B576" s="281"/>
      <c r="C576" s="281"/>
      <c r="D576" s="281"/>
      <c r="E576" s="281"/>
      <c r="F576" s="281"/>
      <c r="G576" s="281"/>
      <c r="H576" s="281"/>
      <c r="I576" s="281"/>
      <c r="J576" s="281"/>
      <c r="K576" s="281"/>
      <c r="L576" s="281"/>
      <c r="M576" s="281"/>
      <c r="N576" s="281"/>
      <c r="O576" s="281"/>
      <c r="P576" s="281"/>
      <c r="Q576" s="281"/>
      <c r="R576" s="281"/>
      <c r="S576" s="281"/>
      <c r="T576" s="281"/>
      <c r="U576" s="281"/>
      <c r="V576" s="281"/>
      <c r="W576" s="281"/>
      <c r="X576" s="281"/>
      <c r="Y576" s="281"/>
      <c r="Z576" s="281"/>
      <c r="AA576" s="281"/>
      <c r="AB576" s="281"/>
      <c r="AC576" s="281"/>
      <c r="AD576" s="281"/>
      <c r="AE576" s="281"/>
      <c r="AF576" s="281"/>
      <c r="AG576" s="281"/>
      <c r="AH576" s="281"/>
      <c r="AI576" s="281"/>
    </row>
    <row r="577" ht="12.75" customHeight="1">
      <c r="A577" s="281"/>
      <c r="B577" s="281"/>
      <c r="C577" s="281"/>
      <c r="D577" s="281"/>
      <c r="E577" s="281"/>
      <c r="F577" s="281"/>
      <c r="G577" s="281"/>
      <c r="H577" s="281"/>
      <c r="I577" s="281"/>
      <c r="J577" s="281"/>
      <c r="K577" s="281"/>
      <c r="L577" s="281"/>
      <c r="M577" s="281"/>
      <c r="N577" s="281"/>
      <c r="O577" s="281"/>
      <c r="P577" s="281"/>
      <c r="Q577" s="281"/>
      <c r="R577" s="281"/>
      <c r="S577" s="281"/>
      <c r="T577" s="281"/>
      <c r="U577" s="281"/>
      <c r="V577" s="281"/>
      <c r="W577" s="281"/>
      <c r="X577" s="281"/>
      <c r="Y577" s="281"/>
      <c r="Z577" s="281"/>
      <c r="AA577" s="281"/>
      <c r="AB577" s="281"/>
      <c r="AC577" s="281"/>
      <c r="AD577" s="281"/>
      <c r="AE577" s="281"/>
      <c r="AF577" s="281"/>
      <c r="AG577" s="281"/>
      <c r="AH577" s="281"/>
      <c r="AI577" s="281"/>
    </row>
    <row r="578" ht="12.75" customHeight="1">
      <c r="A578" s="281"/>
      <c r="B578" s="281"/>
      <c r="C578" s="281"/>
      <c r="D578" s="281"/>
      <c r="E578" s="281"/>
      <c r="F578" s="281"/>
      <c r="G578" s="281"/>
      <c r="H578" s="281"/>
      <c r="I578" s="281"/>
      <c r="J578" s="281"/>
      <c r="K578" s="281"/>
      <c r="L578" s="281"/>
      <c r="M578" s="281"/>
      <c r="N578" s="281"/>
      <c r="O578" s="281"/>
      <c r="P578" s="281"/>
      <c r="Q578" s="281"/>
      <c r="R578" s="281"/>
      <c r="S578" s="281"/>
      <c r="T578" s="281"/>
      <c r="U578" s="281"/>
      <c r="V578" s="281"/>
      <c r="W578" s="281"/>
      <c r="X578" s="281"/>
      <c r="Y578" s="281"/>
      <c r="Z578" s="281"/>
      <c r="AA578" s="281"/>
      <c r="AB578" s="281"/>
      <c r="AC578" s="281"/>
      <c r="AD578" s="281"/>
      <c r="AE578" s="281"/>
      <c r="AF578" s="281"/>
      <c r="AG578" s="281"/>
      <c r="AH578" s="281"/>
      <c r="AI578" s="281"/>
    </row>
    <row r="579" ht="12.75" customHeight="1">
      <c r="A579" s="281"/>
      <c r="B579" s="281"/>
      <c r="C579" s="281"/>
      <c r="D579" s="281"/>
      <c r="E579" s="281"/>
      <c r="F579" s="281"/>
      <c r="G579" s="281"/>
      <c r="H579" s="281"/>
      <c r="I579" s="281"/>
      <c r="J579" s="281"/>
      <c r="K579" s="281"/>
      <c r="L579" s="281"/>
      <c r="M579" s="281"/>
      <c r="N579" s="281"/>
      <c r="O579" s="281"/>
      <c r="P579" s="281"/>
      <c r="Q579" s="281"/>
      <c r="R579" s="281"/>
      <c r="S579" s="281"/>
      <c r="T579" s="281"/>
      <c r="U579" s="281"/>
      <c r="V579" s="281"/>
      <c r="W579" s="281"/>
      <c r="X579" s="281"/>
      <c r="Y579" s="281"/>
      <c r="Z579" s="281"/>
      <c r="AA579" s="281"/>
      <c r="AB579" s="281"/>
      <c r="AC579" s="281"/>
      <c r="AD579" s="281"/>
      <c r="AE579" s="281"/>
      <c r="AF579" s="281"/>
      <c r="AG579" s="281"/>
      <c r="AH579" s="281"/>
      <c r="AI579" s="281"/>
    </row>
    <row r="580" ht="12.75" customHeight="1">
      <c r="A580" s="281"/>
      <c r="B580" s="281"/>
      <c r="C580" s="281"/>
      <c r="D580" s="281"/>
      <c r="E580" s="281"/>
      <c r="F580" s="281"/>
      <c r="G580" s="281"/>
      <c r="H580" s="281"/>
      <c r="I580" s="281"/>
      <c r="J580" s="281"/>
      <c r="K580" s="281"/>
      <c r="L580" s="281"/>
      <c r="M580" s="281"/>
      <c r="N580" s="281"/>
      <c r="O580" s="281"/>
      <c r="P580" s="281"/>
      <c r="Q580" s="281"/>
      <c r="R580" s="281"/>
      <c r="S580" s="281"/>
      <c r="T580" s="281"/>
      <c r="U580" s="281"/>
      <c r="V580" s="281"/>
      <c r="W580" s="281"/>
      <c r="X580" s="281"/>
      <c r="Y580" s="281"/>
      <c r="Z580" s="281"/>
      <c r="AA580" s="281"/>
      <c r="AB580" s="281"/>
      <c r="AC580" s="281"/>
      <c r="AD580" s="281"/>
      <c r="AE580" s="281"/>
      <c r="AF580" s="281"/>
      <c r="AG580" s="281"/>
      <c r="AH580" s="281"/>
      <c r="AI580" s="281"/>
    </row>
    <row r="581" ht="12.75" customHeight="1">
      <c r="A581" s="281"/>
      <c r="B581" s="281"/>
      <c r="C581" s="281"/>
      <c r="D581" s="281"/>
      <c r="E581" s="281"/>
      <c r="F581" s="281"/>
      <c r="G581" s="281"/>
      <c r="H581" s="281"/>
      <c r="I581" s="281"/>
      <c r="J581" s="281"/>
      <c r="K581" s="281"/>
      <c r="L581" s="281"/>
      <c r="M581" s="281"/>
      <c r="N581" s="281"/>
      <c r="O581" s="281"/>
      <c r="P581" s="281"/>
      <c r="Q581" s="281"/>
      <c r="R581" s="281"/>
      <c r="S581" s="281"/>
      <c r="T581" s="281"/>
      <c r="U581" s="281"/>
      <c r="V581" s="281"/>
      <c r="W581" s="281"/>
      <c r="X581" s="281"/>
      <c r="Y581" s="281"/>
      <c r="Z581" s="281"/>
      <c r="AA581" s="281"/>
      <c r="AB581" s="281"/>
      <c r="AC581" s="281"/>
      <c r="AD581" s="281"/>
      <c r="AE581" s="281"/>
      <c r="AF581" s="281"/>
      <c r="AG581" s="281"/>
      <c r="AH581" s="281"/>
      <c r="AI581" s="281"/>
    </row>
    <row r="582" ht="12.75" customHeight="1">
      <c r="A582" s="281"/>
      <c r="B582" s="281"/>
      <c r="C582" s="281"/>
      <c r="D582" s="281"/>
      <c r="E582" s="281"/>
      <c r="F582" s="281"/>
      <c r="G582" s="281"/>
      <c r="H582" s="281"/>
      <c r="I582" s="281"/>
      <c r="J582" s="281"/>
      <c r="K582" s="281"/>
      <c r="L582" s="281"/>
      <c r="M582" s="281"/>
      <c r="N582" s="281"/>
      <c r="O582" s="281"/>
      <c r="P582" s="281"/>
      <c r="Q582" s="281"/>
      <c r="R582" s="281"/>
      <c r="S582" s="281"/>
      <c r="T582" s="281"/>
      <c r="U582" s="281"/>
      <c r="V582" s="281"/>
      <c r="W582" s="281"/>
      <c r="X582" s="281"/>
      <c r="Y582" s="281"/>
      <c r="Z582" s="281"/>
      <c r="AA582" s="281"/>
      <c r="AB582" s="281"/>
      <c r="AC582" s="281"/>
      <c r="AD582" s="281"/>
      <c r="AE582" s="281"/>
      <c r="AF582" s="281"/>
      <c r="AG582" s="281"/>
      <c r="AH582" s="281"/>
      <c r="AI582" s="281"/>
    </row>
    <row r="583" ht="12.75" customHeight="1">
      <c r="A583" s="281"/>
      <c r="B583" s="281"/>
      <c r="C583" s="281"/>
      <c r="D583" s="281"/>
      <c r="E583" s="281"/>
      <c r="F583" s="281"/>
      <c r="G583" s="281"/>
      <c r="H583" s="281"/>
      <c r="I583" s="281"/>
      <c r="J583" s="281"/>
      <c r="K583" s="281"/>
      <c r="L583" s="281"/>
      <c r="M583" s="281"/>
      <c r="N583" s="281"/>
      <c r="O583" s="281"/>
      <c r="P583" s="281"/>
      <c r="Q583" s="281"/>
      <c r="R583" s="281"/>
      <c r="S583" s="281"/>
      <c r="T583" s="281"/>
      <c r="U583" s="281"/>
      <c r="V583" s="281"/>
      <c r="W583" s="281"/>
      <c r="X583" s="281"/>
      <c r="Y583" s="281"/>
      <c r="Z583" s="281"/>
      <c r="AA583" s="281"/>
      <c r="AB583" s="281"/>
      <c r="AC583" s="281"/>
      <c r="AD583" s="281"/>
      <c r="AE583" s="281"/>
      <c r="AF583" s="281"/>
      <c r="AG583" s="281"/>
      <c r="AH583" s="281"/>
      <c r="AI583" s="281"/>
    </row>
    <row r="584" ht="12.75" customHeight="1">
      <c r="A584" s="281"/>
      <c r="B584" s="281"/>
      <c r="C584" s="281"/>
      <c r="D584" s="281"/>
      <c r="E584" s="281"/>
      <c r="F584" s="281"/>
      <c r="G584" s="281"/>
      <c r="H584" s="281"/>
      <c r="I584" s="281"/>
      <c r="J584" s="281"/>
      <c r="K584" s="281"/>
      <c r="L584" s="281"/>
      <c r="M584" s="281"/>
      <c r="N584" s="281"/>
      <c r="O584" s="281"/>
      <c r="P584" s="281"/>
      <c r="Q584" s="281"/>
      <c r="R584" s="281"/>
      <c r="S584" s="281"/>
      <c r="T584" s="281"/>
      <c r="U584" s="281"/>
      <c r="V584" s="281"/>
      <c r="W584" s="281"/>
      <c r="X584" s="281"/>
      <c r="Y584" s="281"/>
      <c r="Z584" s="281"/>
      <c r="AA584" s="281"/>
      <c r="AB584" s="281"/>
      <c r="AC584" s="281"/>
      <c r="AD584" s="281"/>
      <c r="AE584" s="281"/>
      <c r="AF584" s="281"/>
      <c r="AG584" s="281"/>
      <c r="AH584" s="281"/>
      <c r="AI584" s="281"/>
    </row>
    <row r="585" ht="12.75" customHeight="1">
      <c r="A585" s="281"/>
      <c r="B585" s="281"/>
      <c r="C585" s="281"/>
      <c r="D585" s="281"/>
      <c r="E585" s="281"/>
      <c r="F585" s="281"/>
      <c r="G585" s="281"/>
      <c r="H585" s="281"/>
      <c r="I585" s="281"/>
      <c r="J585" s="281"/>
      <c r="K585" s="281"/>
      <c r="L585" s="281"/>
      <c r="M585" s="281"/>
      <c r="N585" s="281"/>
      <c r="O585" s="281"/>
      <c r="P585" s="281"/>
      <c r="Q585" s="281"/>
      <c r="R585" s="281"/>
      <c r="S585" s="281"/>
      <c r="T585" s="281"/>
      <c r="U585" s="281"/>
      <c r="V585" s="281"/>
      <c r="W585" s="281"/>
      <c r="X585" s="281"/>
      <c r="Y585" s="281"/>
      <c r="Z585" s="281"/>
      <c r="AA585" s="281"/>
      <c r="AB585" s="281"/>
      <c r="AC585" s="281"/>
      <c r="AD585" s="281"/>
      <c r="AE585" s="281"/>
      <c r="AF585" s="281"/>
      <c r="AG585" s="281"/>
      <c r="AH585" s="281"/>
      <c r="AI585" s="281"/>
    </row>
    <row r="586" ht="12.75" customHeight="1">
      <c r="A586" s="281"/>
      <c r="B586" s="281"/>
      <c r="C586" s="281"/>
      <c r="D586" s="281"/>
      <c r="E586" s="281"/>
      <c r="F586" s="281"/>
      <c r="G586" s="281"/>
      <c r="H586" s="281"/>
      <c r="I586" s="281"/>
      <c r="J586" s="281"/>
      <c r="K586" s="281"/>
      <c r="L586" s="281"/>
      <c r="M586" s="281"/>
      <c r="N586" s="281"/>
      <c r="O586" s="281"/>
      <c r="P586" s="281"/>
      <c r="Q586" s="281"/>
      <c r="R586" s="281"/>
      <c r="S586" s="281"/>
      <c r="T586" s="281"/>
      <c r="U586" s="281"/>
      <c r="V586" s="281"/>
      <c r="W586" s="281"/>
      <c r="X586" s="281"/>
      <c r="Y586" s="281"/>
      <c r="Z586" s="281"/>
      <c r="AA586" s="281"/>
      <c r="AB586" s="281"/>
      <c r="AC586" s="281"/>
      <c r="AD586" s="281"/>
      <c r="AE586" s="281"/>
      <c r="AF586" s="281"/>
      <c r="AG586" s="281"/>
      <c r="AH586" s="281"/>
      <c r="AI586" s="281"/>
    </row>
    <row r="587" ht="12.75" customHeight="1">
      <c r="A587" s="281"/>
      <c r="B587" s="281"/>
      <c r="C587" s="281"/>
      <c r="D587" s="281"/>
      <c r="E587" s="281"/>
      <c r="F587" s="281"/>
      <c r="G587" s="281"/>
      <c r="H587" s="281"/>
      <c r="I587" s="281"/>
      <c r="J587" s="281"/>
      <c r="K587" s="281"/>
      <c r="L587" s="281"/>
      <c r="M587" s="281"/>
      <c r="N587" s="281"/>
      <c r="O587" s="281"/>
      <c r="P587" s="281"/>
      <c r="Q587" s="281"/>
      <c r="R587" s="281"/>
      <c r="S587" s="281"/>
      <c r="T587" s="281"/>
      <c r="U587" s="281"/>
      <c r="V587" s="281"/>
      <c r="W587" s="281"/>
      <c r="X587" s="281"/>
      <c r="Y587" s="281"/>
      <c r="Z587" s="281"/>
      <c r="AA587" s="281"/>
      <c r="AB587" s="281"/>
      <c r="AC587" s="281"/>
      <c r="AD587" s="281"/>
      <c r="AE587" s="281"/>
      <c r="AF587" s="281"/>
      <c r="AG587" s="281"/>
      <c r="AH587" s="281"/>
      <c r="AI587" s="281"/>
    </row>
    <row r="588" ht="12.75" customHeight="1">
      <c r="A588" s="281"/>
      <c r="B588" s="281"/>
      <c r="C588" s="281"/>
      <c r="D588" s="281"/>
      <c r="E588" s="281"/>
      <c r="F588" s="281"/>
      <c r="G588" s="281"/>
      <c r="H588" s="281"/>
      <c r="I588" s="281"/>
      <c r="J588" s="281"/>
      <c r="K588" s="281"/>
      <c r="L588" s="281"/>
      <c r="M588" s="281"/>
      <c r="N588" s="281"/>
      <c r="O588" s="281"/>
      <c r="P588" s="281"/>
      <c r="Q588" s="281"/>
      <c r="R588" s="281"/>
      <c r="S588" s="281"/>
      <c r="T588" s="281"/>
      <c r="U588" s="281"/>
      <c r="V588" s="281"/>
      <c r="W588" s="281"/>
      <c r="X588" s="281"/>
      <c r="Y588" s="281"/>
      <c r="Z588" s="281"/>
      <c r="AA588" s="281"/>
      <c r="AB588" s="281"/>
      <c r="AC588" s="281"/>
      <c r="AD588" s="281"/>
      <c r="AE588" s="281"/>
      <c r="AF588" s="281"/>
      <c r="AG588" s="281"/>
      <c r="AH588" s="281"/>
      <c r="AI588" s="281"/>
    </row>
    <row r="589" ht="12.75" customHeight="1">
      <c r="A589" s="281"/>
      <c r="B589" s="281"/>
      <c r="C589" s="281"/>
      <c r="D589" s="281"/>
      <c r="E589" s="281"/>
      <c r="F589" s="281"/>
      <c r="G589" s="281"/>
      <c r="H589" s="281"/>
      <c r="I589" s="281"/>
      <c r="J589" s="281"/>
      <c r="K589" s="281"/>
      <c r="L589" s="281"/>
      <c r="M589" s="281"/>
      <c r="N589" s="281"/>
      <c r="O589" s="281"/>
      <c r="P589" s="281"/>
      <c r="Q589" s="281"/>
      <c r="R589" s="281"/>
      <c r="S589" s="281"/>
      <c r="T589" s="281"/>
      <c r="U589" s="281"/>
      <c r="V589" s="281"/>
      <c r="W589" s="281"/>
      <c r="X589" s="281"/>
      <c r="Y589" s="281"/>
      <c r="Z589" s="281"/>
      <c r="AA589" s="281"/>
      <c r="AB589" s="281"/>
      <c r="AC589" s="281"/>
      <c r="AD589" s="281"/>
      <c r="AE589" s="281"/>
      <c r="AF589" s="281"/>
      <c r="AG589" s="281"/>
      <c r="AH589" s="281"/>
      <c r="AI589" s="281"/>
    </row>
    <row r="590" ht="12.75" customHeight="1">
      <c r="A590" s="281"/>
      <c r="B590" s="281"/>
      <c r="C590" s="281"/>
      <c r="D590" s="281"/>
      <c r="E590" s="281"/>
      <c r="F590" s="281"/>
      <c r="G590" s="281"/>
      <c r="H590" s="281"/>
      <c r="I590" s="281"/>
      <c r="J590" s="281"/>
      <c r="K590" s="281"/>
      <c r="L590" s="281"/>
      <c r="M590" s="281"/>
      <c r="N590" s="281"/>
      <c r="O590" s="281"/>
      <c r="P590" s="281"/>
      <c r="Q590" s="281"/>
      <c r="R590" s="281"/>
      <c r="S590" s="281"/>
      <c r="T590" s="281"/>
      <c r="U590" s="281"/>
      <c r="V590" s="281"/>
      <c r="W590" s="281"/>
      <c r="X590" s="281"/>
      <c r="Y590" s="281"/>
      <c r="Z590" s="281"/>
      <c r="AA590" s="281"/>
      <c r="AB590" s="281"/>
      <c r="AC590" s="281"/>
      <c r="AD590" s="281"/>
      <c r="AE590" s="281"/>
      <c r="AF590" s="281"/>
      <c r="AG590" s="281"/>
      <c r="AH590" s="281"/>
      <c r="AI590" s="281"/>
    </row>
    <row r="591" ht="12.75" customHeight="1">
      <c r="A591" s="281"/>
      <c r="B591" s="281"/>
      <c r="C591" s="281"/>
      <c r="D591" s="281"/>
      <c r="E591" s="281"/>
      <c r="F591" s="281"/>
      <c r="G591" s="281"/>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281"/>
      <c r="AD591" s="281"/>
      <c r="AE591" s="281"/>
      <c r="AF591" s="281"/>
      <c r="AG591" s="281"/>
      <c r="AH591" s="281"/>
      <c r="AI591" s="281"/>
    </row>
    <row r="592" ht="12.75" customHeight="1">
      <c r="A592" s="281"/>
      <c r="B592" s="281"/>
      <c r="C592" s="281"/>
      <c r="D592" s="281"/>
      <c r="E592" s="281"/>
      <c r="F592" s="281"/>
      <c r="G592" s="281"/>
      <c r="H592" s="281"/>
      <c r="I592" s="281"/>
      <c r="J592" s="281"/>
      <c r="K592" s="281"/>
      <c r="L592" s="281"/>
      <c r="M592" s="281"/>
      <c r="N592" s="281"/>
      <c r="O592" s="281"/>
      <c r="P592" s="281"/>
      <c r="Q592" s="281"/>
      <c r="R592" s="281"/>
      <c r="S592" s="281"/>
      <c r="T592" s="281"/>
      <c r="U592" s="281"/>
      <c r="V592" s="281"/>
      <c r="W592" s="281"/>
      <c r="X592" s="281"/>
      <c r="Y592" s="281"/>
      <c r="Z592" s="281"/>
      <c r="AA592" s="281"/>
      <c r="AB592" s="281"/>
      <c r="AC592" s="281"/>
      <c r="AD592" s="281"/>
      <c r="AE592" s="281"/>
      <c r="AF592" s="281"/>
      <c r="AG592" s="281"/>
      <c r="AH592" s="281"/>
      <c r="AI592" s="281"/>
    </row>
    <row r="593" ht="12.75" customHeight="1">
      <c r="A593" s="281"/>
      <c r="B593" s="281"/>
      <c r="C593" s="281"/>
      <c r="D593" s="281"/>
      <c r="E593" s="281"/>
      <c r="F593" s="281"/>
      <c r="G593" s="281"/>
      <c r="H593" s="281"/>
      <c r="I593" s="281"/>
      <c r="J593" s="281"/>
      <c r="K593" s="281"/>
      <c r="L593" s="281"/>
      <c r="M593" s="281"/>
      <c r="N593" s="281"/>
      <c r="O593" s="281"/>
      <c r="P593" s="281"/>
      <c r="Q593" s="281"/>
      <c r="R593" s="281"/>
      <c r="S593" s="281"/>
      <c r="T593" s="281"/>
      <c r="U593" s="281"/>
      <c r="V593" s="281"/>
      <c r="W593" s="281"/>
      <c r="X593" s="281"/>
      <c r="Y593" s="281"/>
      <c r="Z593" s="281"/>
      <c r="AA593" s="281"/>
      <c r="AB593" s="281"/>
      <c r="AC593" s="281"/>
      <c r="AD593" s="281"/>
      <c r="AE593" s="281"/>
      <c r="AF593" s="281"/>
      <c r="AG593" s="281"/>
      <c r="AH593" s="281"/>
      <c r="AI593" s="281"/>
    </row>
    <row r="594" ht="12.75" customHeight="1">
      <c r="A594" s="281"/>
      <c r="B594" s="281"/>
      <c r="C594" s="281"/>
      <c r="D594" s="281"/>
      <c r="E594" s="281"/>
      <c r="F594" s="281"/>
      <c r="G594" s="281"/>
      <c r="H594" s="281"/>
      <c r="I594" s="281"/>
      <c r="J594" s="281"/>
      <c r="K594" s="281"/>
      <c r="L594" s="281"/>
      <c r="M594" s="281"/>
      <c r="N594" s="281"/>
      <c r="O594" s="281"/>
      <c r="P594" s="281"/>
      <c r="Q594" s="281"/>
      <c r="R594" s="281"/>
      <c r="S594" s="281"/>
      <c r="T594" s="281"/>
      <c r="U594" s="281"/>
      <c r="V594" s="281"/>
      <c r="W594" s="281"/>
      <c r="X594" s="281"/>
      <c r="Y594" s="281"/>
      <c r="Z594" s="281"/>
      <c r="AA594" s="281"/>
      <c r="AB594" s="281"/>
      <c r="AC594" s="281"/>
      <c r="AD594" s="281"/>
      <c r="AE594" s="281"/>
      <c r="AF594" s="281"/>
      <c r="AG594" s="281"/>
      <c r="AH594" s="281"/>
      <c r="AI594" s="281"/>
    </row>
    <row r="595" ht="12.75" customHeight="1">
      <c r="A595" s="281"/>
      <c r="B595" s="281"/>
      <c r="C595" s="281"/>
      <c r="D595" s="281"/>
      <c r="E595" s="281"/>
      <c r="F595" s="281"/>
      <c r="G595" s="281"/>
      <c r="H595" s="281"/>
      <c r="I595" s="281"/>
      <c r="J595" s="281"/>
      <c r="K595" s="281"/>
      <c r="L595" s="281"/>
      <c r="M595" s="281"/>
      <c r="N595" s="281"/>
      <c r="O595" s="281"/>
      <c r="P595" s="281"/>
      <c r="Q595" s="281"/>
      <c r="R595" s="281"/>
      <c r="S595" s="281"/>
      <c r="T595" s="281"/>
      <c r="U595" s="281"/>
      <c r="V595" s="281"/>
      <c r="W595" s="281"/>
      <c r="X595" s="281"/>
      <c r="Y595" s="281"/>
      <c r="Z595" s="281"/>
      <c r="AA595" s="281"/>
      <c r="AB595" s="281"/>
      <c r="AC595" s="281"/>
      <c r="AD595" s="281"/>
      <c r="AE595" s="281"/>
      <c r="AF595" s="281"/>
      <c r="AG595" s="281"/>
      <c r="AH595" s="281"/>
      <c r="AI595" s="281"/>
    </row>
    <row r="596" ht="12.75" customHeight="1">
      <c r="A596" s="281"/>
      <c r="B596" s="281"/>
      <c r="C596" s="281"/>
      <c r="D596" s="281"/>
      <c r="E596" s="281"/>
      <c r="F596" s="281"/>
      <c r="G596" s="281"/>
      <c r="H596" s="281"/>
      <c r="I596" s="281"/>
      <c r="J596" s="281"/>
      <c r="K596" s="281"/>
      <c r="L596" s="281"/>
      <c r="M596" s="281"/>
      <c r="N596" s="281"/>
      <c r="O596" s="281"/>
      <c r="P596" s="281"/>
      <c r="Q596" s="281"/>
      <c r="R596" s="281"/>
      <c r="S596" s="281"/>
      <c r="T596" s="281"/>
      <c r="U596" s="281"/>
      <c r="V596" s="281"/>
      <c r="W596" s="281"/>
      <c r="X596" s="281"/>
      <c r="Y596" s="281"/>
      <c r="Z596" s="281"/>
      <c r="AA596" s="281"/>
      <c r="AB596" s="281"/>
      <c r="AC596" s="281"/>
      <c r="AD596" s="281"/>
      <c r="AE596" s="281"/>
      <c r="AF596" s="281"/>
      <c r="AG596" s="281"/>
      <c r="AH596" s="281"/>
      <c r="AI596" s="281"/>
    </row>
    <row r="597" ht="12.75" customHeight="1">
      <c r="A597" s="281"/>
      <c r="B597" s="281"/>
      <c r="C597" s="281"/>
      <c r="D597" s="281"/>
      <c r="E597" s="281"/>
      <c r="F597" s="281"/>
      <c r="G597" s="281"/>
      <c r="H597" s="281"/>
      <c r="I597" s="281"/>
      <c r="J597" s="281"/>
      <c r="K597" s="281"/>
      <c r="L597" s="281"/>
      <c r="M597" s="281"/>
      <c r="N597" s="281"/>
      <c r="O597" s="281"/>
      <c r="P597" s="281"/>
      <c r="Q597" s="281"/>
      <c r="R597" s="281"/>
      <c r="S597" s="281"/>
      <c r="T597" s="281"/>
      <c r="U597" s="281"/>
      <c r="V597" s="281"/>
      <c r="W597" s="281"/>
      <c r="X597" s="281"/>
      <c r="Y597" s="281"/>
      <c r="Z597" s="281"/>
      <c r="AA597" s="281"/>
      <c r="AB597" s="281"/>
      <c r="AC597" s="281"/>
      <c r="AD597" s="281"/>
      <c r="AE597" s="281"/>
      <c r="AF597" s="281"/>
      <c r="AG597" s="281"/>
      <c r="AH597" s="281"/>
      <c r="AI597" s="281"/>
    </row>
    <row r="598" ht="12.75" customHeight="1">
      <c r="A598" s="281"/>
      <c r="B598" s="281"/>
      <c r="C598" s="281"/>
      <c r="D598" s="281"/>
      <c r="E598" s="281"/>
      <c r="F598" s="281"/>
      <c r="G598" s="281"/>
      <c r="H598" s="281"/>
      <c r="I598" s="281"/>
      <c r="J598" s="281"/>
      <c r="K598" s="281"/>
      <c r="L598" s="281"/>
      <c r="M598" s="281"/>
      <c r="N598" s="281"/>
      <c r="O598" s="281"/>
      <c r="P598" s="281"/>
      <c r="Q598" s="281"/>
      <c r="R598" s="281"/>
      <c r="S598" s="281"/>
      <c r="T598" s="281"/>
      <c r="U598" s="281"/>
      <c r="V598" s="281"/>
      <c r="W598" s="281"/>
      <c r="X598" s="281"/>
      <c r="Y598" s="281"/>
      <c r="Z598" s="281"/>
      <c r="AA598" s="281"/>
      <c r="AB598" s="281"/>
      <c r="AC598" s="281"/>
      <c r="AD598" s="281"/>
      <c r="AE598" s="281"/>
      <c r="AF598" s="281"/>
      <c r="AG598" s="281"/>
      <c r="AH598" s="281"/>
      <c r="AI598" s="281"/>
    </row>
    <row r="599" ht="12.75" customHeight="1">
      <c r="A599" s="281"/>
      <c r="B599" s="281"/>
      <c r="C599" s="281"/>
      <c r="D599" s="281"/>
      <c r="E599" s="281"/>
      <c r="F599" s="281"/>
      <c r="G599" s="281"/>
      <c r="H599" s="281"/>
      <c r="I599" s="281"/>
      <c r="J599" s="281"/>
      <c r="K599" s="281"/>
      <c r="L599" s="281"/>
      <c r="M599" s="281"/>
      <c r="N599" s="281"/>
      <c r="O599" s="281"/>
      <c r="P599" s="281"/>
      <c r="Q599" s="281"/>
      <c r="R599" s="281"/>
      <c r="S599" s="281"/>
      <c r="T599" s="281"/>
      <c r="U599" s="281"/>
      <c r="V599" s="281"/>
      <c r="W599" s="281"/>
      <c r="X599" s="281"/>
      <c r="Y599" s="281"/>
      <c r="Z599" s="281"/>
      <c r="AA599" s="281"/>
      <c r="AB599" s="281"/>
      <c r="AC599" s="281"/>
      <c r="AD599" s="281"/>
      <c r="AE599" s="281"/>
      <c r="AF599" s="281"/>
      <c r="AG599" s="281"/>
      <c r="AH599" s="281"/>
      <c r="AI599" s="281"/>
    </row>
    <row r="600" ht="12.75" customHeight="1">
      <c r="A600" s="281"/>
      <c r="B600" s="281"/>
      <c r="C600" s="281"/>
      <c r="D600" s="281"/>
      <c r="E600" s="281"/>
      <c r="F600" s="281"/>
      <c r="G600" s="281"/>
      <c r="H600" s="281"/>
      <c r="I600" s="281"/>
      <c r="J600" s="281"/>
      <c r="K600" s="281"/>
      <c r="L600" s="281"/>
      <c r="M600" s="281"/>
      <c r="N600" s="281"/>
      <c r="O600" s="281"/>
      <c r="P600" s="281"/>
      <c r="Q600" s="281"/>
      <c r="R600" s="281"/>
      <c r="S600" s="281"/>
      <c r="T600" s="281"/>
      <c r="U600" s="281"/>
      <c r="V600" s="281"/>
      <c r="W600" s="281"/>
      <c r="X600" s="281"/>
      <c r="Y600" s="281"/>
      <c r="Z600" s="281"/>
      <c r="AA600" s="281"/>
      <c r="AB600" s="281"/>
      <c r="AC600" s="281"/>
      <c r="AD600" s="281"/>
      <c r="AE600" s="281"/>
      <c r="AF600" s="281"/>
      <c r="AG600" s="281"/>
      <c r="AH600" s="281"/>
      <c r="AI600" s="281"/>
    </row>
    <row r="601" ht="12.75" customHeight="1">
      <c r="A601" s="281"/>
      <c r="B601" s="281"/>
      <c r="C601" s="281"/>
      <c r="D601" s="281"/>
      <c r="E601" s="281"/>
      <c r="F601" s="281"/>
      <c r="G601" s="281"/>
      <c r="H601" s="281"/>
      <c r="I601" s="281"/>
      <c r="J601" s="281"/>
      <c r="K601" s="281"/>
      <c r="L601" s="281"/>
      <c r="M601" s="281"/>
      <c r="N601" s="281"/>
      <c r="O601" s="281"/>
      <c r="P601" s="281"/>
      <c r="Q601" s="281"/>
      <c r="R601" s="281"/>
      <c r="S601" s="281"/>
      <c r="T601" s="281"/>
      <c r="U601" s="281"/>
      <c r="V601" s="281"/>
      <c r="W601" s="281"/>
      <c r="X601" s="281"/>
      <c r="Y601" s="281"/>
      <c r="Z601" s="281"/>
      <c r="AA601" s="281"/>
      <c r="AB601" s="281"/>
      <c r="AC601" s="281"/>
      <c r="AD601" s="281"/>
      <c r="AE601" s="281"/>
      <c r="AF601" s="281"/>
      <c r="AG601" s="281"/>
      <c r="AH601" s="281"/>
      <c r="AI601" s="281"/>
    </row>
    <row r="602" ht="12.75" customHeight="1">
      <c r="A602" s="281"/>
      <c r="B602" s="281"/>
      <c r="C602" s="281"/>
      <c r="D602" s="281"/>
      <c r="E602" s="281"/>
      <c r="F602" s="281"/>
      <c r="G602" s="281"/>
      <c r="H602" s="281"/>
      <c r="I602" s="281"/>
      <c r="J602" s="281"/>
      <c r="K602" s="281"/>
      <c r="L602" s="281"/>
      <c r="M602" s="281"/>
      <c r="N602" s="281"/>
      <c r="O602" s="281"/>
      <c r="P602" s="281"/>
      <c r="Q602" s="281"/>
      <c r="R602" s="281"/>
      <c r="S602" s="281"/>
      <c r="T602" s="281"/>
      <c r="U602" s="281"/>
      <c r="V602" s="281"/>
      <c r="W602" s="281"/>
      <c r="X602" s="281"/>
      <c r="Y602" s="281"/>
      <c r="Z602" s="281"/>
      <c r="AA602" s="281"/>
      <c r="AB602" s="281"/>
      <c r="AC602" s="281"/>
      <c r="AD602" s="281"/>
      <c r="AE602" s="281"/>
      <c r="AF602" s="281"/>
      <c r="AG602" s="281"/>
      <c r="AH602" s="281"/>
      <c r="AI602" s="281"/>
    </row>
    <row r="603" ht="12.75" customHeight="1">
      <c r="A603" s="281"/>
      <c r="B603" s="281"/>
      <c r="C603" s="281"/>
      <c r="D603" s="281"/>
      <c r="E603" s="281"/>
      <c r="F603" s="281"/>
      <c r="G603" s="281"/>
      <c r="H603" s="281"/>
      <c r="I603" s="281"/>
      <c r="J603" s="281"/>
      <c r="K603" s="281"/>
      <c r="L603" s="281"/>
      <c r="M603" s="281"/>
      <c r="N603" s="281"/>
      <c r="O603" s="281"/>
      <c r="P603" s="281"/>
      <c r="Q603" s="281"/>
      <c r="R603" s="281"/>
      <c r="S603" s="281"/>
      <c r="T603" s="281"/>
      <c r="U603" s="281"/>
      <c r="V603" s="281"/>
      <c r="W603" s="281"/>
      <c r="X603" s="281"/>
      <c r="Y603" s="281"/>
      <c r="Z603" s="281"/>
      <c r="AA603" s="281"/>
      <c r="AB603" s="281"/>
      <c r="AC603" s="281"/>
      <c r="AD603" s="281"/>
      <c r="AE603" s="281"/>
      <c r="AF603" s="281"/>
      <c r="AG603" s="281"/>
      <c r="AH603" s="281"/>
      <c r="AI603" s="281"/>
    </row>
    <row r="604" ht="12.75" customHeight="1">
      <c r="A604" s="281"/>
      <c r="B604" s="281"/>
      <c r="C604" s="281"/>
      <c r="D604" s="281"/>
      <c r="E604" s="281"/>
      <c r="F604" s="281"/>
      <c r="G604" s="281"/>
      <c r="H604" s="281"/>
      <c r="I604" s="281"/>
      <c r="J604" s="281"/>
      <c r="K604" s="281"/>
      <c r="L604" s="281"/>
      <c r="M604" s="281"/>
      <c r="N604" s="281"/>
      <c r="O604" s="281"/>
      <c r="P604" s="281"/>
      <c r="Q604" s="281"/>
      <c r="R604" s="281"/>
      <c r="S604" s="281"/>
      <c r="T604" s="281"/>
      <c r="U604" s="281"/>
      <c r="V604" s="281"/>
      <c r="W604" s="281"/>
      <c r="X604" s="281"/>
      <c r="Y604" s="281"/>
      <c r="Z604" s="281"/>
      <c r="AA604" s="281"/>
      <c r="AB604" s="281"/>
      <c r="AC604" s="281"/>
      <c r="AD604" s="281"/>
      <c r="AE604" s="281"/>
      <c r="AF604" s="281"/>
      <c r="AG604" s="281"/>
      <c r="AH604" s="281"/>
      <c r="AI604" s="281"/>
    </row>
    <row r="605" ht="12.75" customHeight="1">
      <c r="A605" s="281"/>
      <c r="B605" s="281"/>
      <c r="C605" s="281"/>
      <c r="D605" s="281"/>
      <c r="E605" s="281"/>
      <c r="F605" s="281"/>
      <c r="G605" s="281"/>
      <c r="H605" s="281"/>
      <c r="I605" s="281"/>
      <c r="J605" s="281"/>
      <c r="K605" s="281"/>
      <c r="L605" s="281"/>
      <c r="M605" s="281"/>
      <c r="N605" s="281"/>
      <c r="O605" s="281"/>
      <c r="P605" s="281"/>
      <c r="Q605" s="281"/>
      <c r="R605" s="281"/>
      <c r="S605" s="281"/>
      <c r="T605" s="281"/>
      <c r="U605" s="281"/>
      <c r="V605" s="281"/>
      <c r="W605" s="281"/>
      <c r="X605" s="281"/>
      <c r="Y605" s="281"/>
      <c r="Z605" s="281"/>
      <c r="AA605" s="281"/>
      <c r="AB605" s="281"/>
      <c r="AC605" s="281"/>
      <c r="AD605" s="281"/>
      <c r="AE605" s="281"/>
      <c r="AF605" s="281"/>
      <c r="AG605" s="281"/>
      <c r="AH605" s="281"/>
      <c r="AI605" s="281"/>
    </row>
    <row r="606" ht="12.75" customHeight="1">
      <c r="A606" s="281"/>
      <c r="B606" s="281"/>
      <c r="C606" s="281"/>
      <c r="D606" s="281"/>
      <c r="E606" s="281"/>
      <c r="F606" s="281"/>
      <c r="G606" s="281"/>
      <c r="H606" s="281"/>
      <c r="I606" s="281"/>
      <c r="J606" s="281"/>
      <c r="K606" s="281"/>
      <c r="L606" s="281"/>
      <c r="M606" s="281"/>
      <c r="N606" s="281"/>
      <c r="O606" s="281"/>
      <c r="P606" s="281"/>
      <c r="Q606" s="281"/>
      <c r="R606" s="281"/>
      <c r="S606" s="281"/>
      <c r="T606" s="281"/>
      <c r="U606" s="281"/>
      <c r="V606" s="281"/>
      <c r="W606" s="281"/>
      <c r="X606" s="281"/>
      <c r="Y606" s="281"/>
      <c r="Z606" s="281"/>
      <c r="AA606" s="281"/>
      <c r="AB606" s="281"/>
      <c r="AC606" s="281"/>
      <c r="AD606" s="281"/>
      <c r="AE606" s="281"/>
      <c r="AF606" s="281"/>
      <c r="AG606" s="281"/>
      <c r="AH606" s="281"/>
      <c r="AI606" s="281"/>
    </row>
    <row r="607" ht="12.75" customHeight="1">
      <c r="A607" s="281"/>
      <c r="B607" s="281"/>
      <c r="C607" s="281"/>
      <c r="D607" s="281"/>
      <c r="E607" s="281"/>
      <c r="F607" s="281"/>
      <c r="G607" s="281"/>
      <c r="H607" s="281"/>
      <c r="I607" s="281"/>
      <c r="J607" s="281"/>
      <c r="K607" s="281"/>
      <c r="L607" s="281"/>
      <c r="M607" s="281"/>
      <c r="N607" s="281"/>
      <c r="O607" s="281"/>
      <c r="P607" s="281"/>
      <c r="Q607" s="281"/>
      <c r="R607" s="281"/>
      <c r="S607" s="281"/>
      <c r="T607" s="281"/>
      <c r="U607" s="281"/>
      <c r="V607" s="281"/>
      <c r="W607" s="281"/>
      <c r="X607" s="281"/>
      <c r="Y607" s="281"/>
      <c r="Z607" s="281"/>
      <c r="AA607" s="281"/>
      <c r="AB607" s="281"/>
      <c r="AC607" s="281"/>
      <c r="AD607" s="281"/>
      <c r="AE607" s="281"/>
      <c r="AF607" s="281"/>
      <c r="AG607" s="281"/>
      <c r="AH607" s="281"/>
      <c r="AI607" s="281"/>
    </row>
    <row r="608" ht="12.75" customHeight="1">
      <c r="A608" s="281"/>
      <c r="B608" s="281"/>
      <c r="C608" s="281"/>
      <c r="D608" s="281"/>
      <c r="E608" s="281"/>
      <c r="F608" s="281"/>
      <c r="G608" s="281"/>
      <c r="H608" s="281"/>
      <c r="I608" s="281"/>
      <c r="J608" s="281"/>
      <c r="K608" s="281"/>
      <c r="L608" s="281"/>
      <c r="M608" s="281"/>
      <c r="N608" s="281"/>
      <c r="O608" s="281"/>
      <c r="P608" s="281"/>
      <c r="Q608" s="281"/>
      <c r="R608" s="281"/>
      <c r="S608" s="281"/>
      <c r="T608" s="281"/>
      <c r="U608" s="281"/>
      <c r="V608" s="281"/>
      <c r="W608" s="281"/>
      <c r="X608" s="281"/>
      <c r="Y608" s="281"/>
      <c r="Z608" s="281"/>
      <c r="AA608" s="281"/>
      <c r="AB608" s="281"/>
      <c r="AC608" s="281"/>
      <c r="AD608" s="281"/>
      <c r="AE608" s="281"/>
      <c r="AF608" s="281"/>
      <c r="AG608" s="281"/>
      <c r="AH608" s="281"/>
      <c r="AI608" s="281"/>
    </row>
    <row r="609" ht="12.75" customHeight="1">
      <c r="A609" s="281"/>
      <c r="B609" s="281"/>
      <c r="C609" s="281"/>
      <c r="D609" s="281"/>
      <c r="E609" s="281"/>
      <c r="F609" s="281"/>
      <c r="G609" s="281"/>
      <c r="H609" s="281"/>
      <c r="I609" s="281"/>
      <c r="J609" s="281"/>
      <c r="K609" s="281"/>
      <c r="L609" s="281"/>
      <c r="M609" s="281"/>
      <c r="N609" s="281"/>
      <c r="O609" s="281"/>
      <c r="P609" s="281"/>
      <c r="Q609" s="281"/>
      <c r="R609" s="281"/>
      <c r="S609" s="281"/>
      <c r="T609" s="281"/>
      <c r="U609" s="281"/>
      <c r="V609" s="281"/>
      <c r="W609" s="281"/>
      <c r="X609" s="281"/>
      <c r="Y609" s="281"/>
      <c r="Z609" s="281"/>
      <c r="AA609" s="281"/>
      <c r="AB609" s="281"/>
      <c r="AC609" s="281"/>
      <c r="AD609" s="281"/>
      <c r="AE609" s="281"/>
      <c r="AF609" s="281"/>
      <c r="AG609" s="281"/>
      <c r="AH609" s="281"/>
      <c r="AI609" s="281"/>
    </row>
    <row r="610" ht="12.75" customHeight="1">
      <c r="A610" s="281"/>
      <c r="B610" s="281"/>
      <c r="C610" s="281"/>
      <c r="D610" s="281"/>
      <c r="E610" s="281"/>
      <c r="F610" s="281"/>
      <c r="G610" s="281"/>
      <c r="H610" s="281"/>
      <c r="I610" s="281"/>
      <c r="J610" s="281"/>
      <c r="K610" s="281"/>
      <c r="L610" s="281"/>
      <c r="M610" s="281"/>
      <c r="N610" s="281"/>
      <c r="O610" s="281"/>
      <c r="P610" s="281"/>
      <c r="Q610" s="281"/>
      <c r="R610" s="281"/>
      <c r="S610" s="281"/>
      <c r="T610" s="281"/>
      <c r="U610" s="281"/>
      <c r="V610" s="281"/>
      <c r="W610" s="281"/>
      <c r="X610" s="281"/>
      <c r="Y610" s="281"/>
      <c r="Z610" s="281"/>
      <c r="AA610" s="281"/>
      <c r="AB610" s="281"/>
      <c r="AC610" s="281"/>
      <c r="AD610" s="281"/>
      <c r="AE610" s="281"/>
      <c r="AF610" s="281"/>
      <c r="AG610" s="281"/>
      <c r="AH610" s="281"/>
      <c r="AI610" s="281"/>
    </row>
    <row r="611" ht="12.75" customHeight="1">
      <c r="A611" s="281"/>
      <c r="B611" s="281"/>
      <c r="C611" s="281"/>
      <c r="D611" s="281"/>
      <c r="E611" s="281"/>
      <c r="F611" s="281"/>
      <c r="G611" s="281"/>
      <c r="H611" s="281"/>
      <c r="I611" s="281"/>
      <c r="J611" s="281"/>
      <c r="K611" s="281"/>
      <c r="L611" s="281"/>
      <c r="M611" s="281"/>
      <c r="N611" s="281"/>
      <c r="O611" s="281"/>
      <c r="P611" s="281"/>
      <c r="Q611" s="281"/>
      <c r="R611" s="281"/>
      <c r="S611" s="281"/>
      <c r="T611" s="281"/>
      <c r="U611" s="281"/>
      <c r="V611" s="281"/>
      <c r="W611" s="281"/>
      <c r="X611" s="281"/>
      <c r="Y611" s="281"/>
      <c r="Z611" s="281"/>
      <c r="AA611" s="281"/>
      <c r="AB611" s="281"/>
      <c r="AC611" s="281"/>
      <c r="AD611" s="281"/>
      <c r="AE611" s="281"/>
      <c r="AF611" s="281"/>
      <c r="AG611" s="281"/>
      <c r="AH611" s="281"/>
      <c r="AI611" s="281"/>
    </row>
    <row r="612" ht="12.75" customHeight="1">
      <c r="A612" s="281"/>
      <c r="B612" s="281"/>
      <c r="C612" s="281"/>
      <c r="D612" s="281"/>
      <c r="E612" s="281"/>
      <c r="F612" s="281"/>
      <c r="G612" s="281"/>
      <c r="H612" s="281"/>
      <c r="I612" s="281"/>
      <c r="J612" s="281"/>
      <c r="K612" s="281"/>
      <c r="L612" s="281"/>
      <c r="M612" s="281"/>
      <c r="N612" s="281"/>
      <c r="O612" s="281"/>
      <c r="P612" s="281"/>
      <c r="Q612" s="281"/>
      <c r="R612" s="281"/>
      <c r="S612" s="281"/>
      <c r="T612" s="281"/>
      <c r="U612" s="281"/>
      <c r="V612" s="281"/>
      <c r="W612" s="281"/>
      <c r="X612" s="281"/>
      <c r="Y612" s="281"/>
      <c r="Z612" s="281"/>
      <c r="AA612" s="281"/>
      <c r="AB612" s="281"/>
      <c r="AC612" s="281"/>
      <c r="AD612" s="281"/>
      <c r="AE612" s="281"/>
      <c r="AF612" s="281"/>
      <c r="AG612" s="281"/>
      <c r="AH612" s="281"/>
      <c r="AI612" s="281"/>
    </row>
    <row r="613" ht="12.75" customHeight="1">
      <c r="A613" s="281"/>
      <c r="B613" s="281"/>
      <c r="C613" s="281"/>
      <c r="D613" s="281"/>
      <c r="E613" s="281"/>
      <c r="F613" s="281"/>
      <c r="G613" s="281"/>
      <c r="H613" s="281"/>
      <c r="I613" s="281"/>
      <c r="J613" s="281"/>
      <c r="K613" s="281"/>
      <c r="L613" s="281"/>
      <c r="M613" s="281"/>
      <c r="N613" s="281"/>
      <c r="O613" s="281"/>
      <c r="P613" s="281"/>
      <c r="Q613" s="281"/>
      <c r="R613" s="281"/>
      <c r="S613" s="281"/>
      <c r="T613" s="281"/>
      <c r="U613" s="281"/>
      <c r="V613" s="281"/>
      <c r="W613" s="281"/>
      <c r="X613" s="281"/>
      <c r="Y613" s="281"/>
      <c r="Z613" s="281"/>
      <c r="AA613" s="281"/>
      <c r="AB613" s="281"/>
      <c r="AC613" s="281"/>
      <c r="AD613" s="281"/>
      <c r="AE613" s="281"/>
      <c r="AF613" s="281"/>
      <c r="AG613" s="281"/>
      <c r="AH613" s="281"/>
      <c r="AI613" s="281"/>
    </row>
    <row r="614" ht="12.75" customHeight="1">
      <c r="A614" s="281"/>
      <c r="B614" s="281"/>
      <c r="C614" s="281"/>
      <c r="D614" s="281"/>
      <c r="E614" s="281"/>
      <c r="F614" s="281"/>
      <c r="G614" s="281"/>
      <c r="H614" s="281"/>
      <c r="I614" s="281"/>
      <c r="J614" s="281"/>
      <c r="K614" s="281"/>
      <c r="L614" s="281"/>
      <c r="M614" s="281"/>
      <c r="N614" s="281"/>
      <c r="O614" s="281"/>
      <c r="P614" s="281"/>
      <c r="Q614" s="281"/>
      <c r="R614" s="281"/>
      <c r="S614" s="281"/>
      <c r="T614" s="281"/>
      <c r="U614" s="281"/>
      <c r="V614" s="281"/>
      <c r="W614" s="281"/>
      <c r="X614" s="281"/>
      <c r="Y614" s="281"/>
      <c r="Z614" s="281"/>
      <c r="AA614" s="281"/>
      <c r="AB614" s="281"/>
      <c r="AC614" s="281"/>
      <c r="AD614" s="281"/>
      <c r="AE614" s="281"/>
      <c r="AF614" s="281"/>
      <c r="AG614" s="281"/>
      <c r="AH614" s="281"/>
      <c r="AI614" s="281"/>
    </row>
    <row r="615" ht="12.75" customHeight="1">
      <c r="A615" s="281"/>
      <c r="B615" s="281"/>
      <c r="C615" s="281"/>
      <c r="D615" s="281"/>
      <c r="E615" s="281"/>
      <c r="F615" s="281"/>
      <c r="G615" s="281"/>
      <c r="H615" s="281"/>
      <c r="I615" s="281"/>
      <c r="J615" s="281"/>
      <c r="K615" s="281"/>
      <c r="L615" s="281"/>
      <c r="M615" s="281"/>
      <c r="N615" s="281"/>
      <c r="O615" s="281"/>
      <c r="P615" s="281"/>
      <c r="Q615" s="281"/>
      <c r="R615" s="281"/>
      <c r="S615" s="281"/>
      <c r="T615" s="281"/>
      <c r="U615" s="281"/>
      <c r="V615" s="281"/>
      <c r="W615" s="281"/>
      <c r="X615" s="281"/>
      <c r="Y615" s="281"/>
      <c r="Z615" s="281"/>
      <c r="AA615" s="281"/>
      <c r="AB615" s="281"/>
      <c r="AC615" s="281"/>
      <c r="AD615" s="281"/>
      <c r="AE615" s="281"/>
      <c r="AF615" s="281"/>
      <c r="AG615" s="281"/>
      <c r="AH615" s="281"/>
      <c r="AI615" s="281"/>
    </row>
    <row r="616" ht="12.75" customHeight="1">
      <c r="A616" s="281"/>
      <c r="B616" s="281"/>
      <c r="C616" s="281"/>
      <c r="D616" s="281"/>
      <c r="E616" s="281"/>
      <c r="F616" s="281"/>
      <c r="G616" s="281"/>
      <c r="H616" s="281"/>
      <c r="I616" s="281"/>
      <c r="J616" s="281"/>
      <c r="K616" s="281"/>
      <c r="L616" s="281"/>
      <c r="M616" s="281"/>
      <c r="N616" s="281"/>
      <c r="O616" s="281"/>
      <c r="P616" s="281"/>
      <c r="Q616" s="281"/>
      <c r="R616" s="281"/>
      <c r="S616" s="281"/>
      <c r="T616" s="281"/>
      <c r="U616" s="281"/>
      <c r="V616" s="281"/>
      <c r="W616" s="281"/>
      <c r="X616" s="281"/>
      <c r="Y616" s="281"/>
      <c r="Z616" s="281"/>
      <c r="AA616" s="281"/>
      <c r="AB616" s="281"/>
      <c r="AC616" s="281"/>
      <c r="AD616" s="281"/>
      <c r="AE616" s="281"/>
      <c r="AF616" s="281"/>
      <c r="AG616" s="281"/>
      <c r="AH616" s="281"/>
      <c r="AI616" s="281"/>
    </row>
    <row r="617" ht="12.75" customHeight="1">
      <c r="A617" s="281"/>
      <c r="B617" s="281"/>
      <c r="C617" s="281"/>
      <c r="D617" s="281"/>
      <c r="E617" s="281"/>
      <c r="F617" s="281"/>
      <c r="G617" s="281"/>
      <c r="H617" s="281"/>
      <c r="I617" s="281"/>
      <c r="J617" s="281"/>
      <c r="K617" s="281"/>
      <c r="L617" s="281"/>
      <c r="M617" s="281"/>
      <c r="N617" s="281"/>
      <c r="O617" s="281"/>
      <c r="P617" s="281"/>
      <c r="Q617" s="281"/>
      <c r="R617" s="281"/>
      <c r="S617" s="281"/>
      <c r="T617" s="281"/>
      <c r="U617" s="281"/>
      <c r="V617" s="281"/>
      <c r="W617" s="281"/>
      <c r="X617" s="281"/>
      <c r="Y617" s="281"/>
      <c r="Z617" s="281"/>
      <c r="AA617" s="281"/>
      <c r="AB617" s="281"/>
      <c r="AC617" s="281"/>
      <c r="AD617" s="281"/>
      <c r="AE617" s="281"/>
      <c r="AF617" s="281"/>
      <c r="AG617" s="281"/>
      <c r="AH617" s="281"/>
      <c r="AI617" s="281"/>
    </row>
    <row r="618" ht="12.75" customHeight="1">
      <c r="A618" s="281"/>
      <c r="B618" s="281"/>
      <c r="C618" s="281"/>
      <c r="D618" s="281"/>
      <c r="E618" s="281"/>
      <c r="F618" s="281"/>
      <c r="G618" s="281"/>
      <c r="H618" s="281"/>
      <c r="I618" s="281"/>
      <c r="J618" s="281"/>
      <c r="K618" s="281"/>
      <c r="L618" s="281"/>
      <c r="M618" s="281"/>
      <c r="N618" s="281"/>
      <c r="O618" s="281"/>
      <c r="P618" s="281"/>
      <c r="Q618" s="281"/>
      <c r="R618" s="281"/>
      <c r="S618" s="281"/>
      <c r="T618" s="281"/>
      <c r="U618" s="281"/>
      <c r="V618" s="281"/>
      <c r="W618" s="281"/>
      <c r="X618" s="281"/>
      <c r="Y618" s="281"/>
      <c r="Z618" s="281"/>
      <c r="AA618" s="281"/>
      <c r="AB618" s="281"/>
      <c r="AC618" s="281"/>
      <c r="AD618" s="281"/>
      <c r="AE618" s="281"/>
      <c r="AF618" s="281"/>
      <c r="AG618" s="281"/>
      <c r="AH618" s="281"/>
      <c r="AI618" s="281"/>
    </row>
    <row r="619" ht="12.75" customHeight="1">
      <c r="A619" s="281"/>
      <c r="B619" s="281"/>
      <c r="C619" s="281"/>
      <c r="D619" s="281"/>
      <c r="E619" s="281"/>
      <c r="F619" s="281"/>
      <c r="G619" s="281"/>
      <c r="H619" s="281"/>
      <c r="I619" s="281"/>
      <c r="J619" s="281"/>
      <c r="K619" s="281"/>
      <c r="L619" s="281"/>
      <c r="M619" s="281"/>
      <c r="N619" s="281"/>
      <c r="O619" s="281"/>
      <c r="P619" s="281"/>
      <c r="Q619" s="281"/>
      <c r="R619" s="281"/>
      <c r="S619" s="281"/>
      <c r="T619" s="281"/>
      <c r="U619" s="281"/>
      <c r="V619" s="281"/>
      <c r="W619" s="281"/>
      <c r="X619" s="281"/>
      <c r="Y619" s="281"/>
      <c r="Z619" s="281"/>
      <c r="AA619" s="281"/>
      <c r="AB619" s="281"/>
      <c r="AC619" s="281"/>
      <c r="AD619" s="281"/>
      <c r="AE619" s="281"/>
      <c r="AF619" s="281"/>
      <c r="AG619" s="281"/>
      <c r="AH619" s="281"/>
      <c r="AI619" s="281"/>
    </row>
    <row r="620" ht="12.75" customHeight="1">
      <c r="A620" s="281"/>
      <c r="B620" s="281"/>
      <c r="C620" s="281"/>
      <c r="D620" s="281"/>
      <c r="E620" s="281"/>
      <c r="F620" s="281"/>
      <c r="G620" s="281"/>
      <c r="H620" s="281"/>
      <c r="I620" s="281"/>
      <c r="J620" s="281"/>
      <c r="K620" s="281"/>
      <c r="L620" s="281"/>
      <c r="M620" s="281"/>
      <c r="N620" s="281"/>
      <c r="O620" s="281"/>
      <c r="P620" s="281"/>
      <c r="Q620" s="281"/>
      <c r="R620" s="281"/>
      <c r="S620" s="281"/>
      <c r="T620" s="281"/>
      <c r="U620" s="281"/>
      <c r="V620" s="281"/>
      <c r="W620" s="281"/>
      <c r="X620" s="281"/>
      <c r="Y620" s="281"/>
      <c r="Z620" s="281"/>
      <c r="AA620" s="281"/>
      <c r="AB620" s="281"/>
      <c r="AC620" s="281"/>
      <c r="AD620" s="281"/>
      <c r="AE620" s="281"/>
      <c r="AF620" s="281"/>
      <c r="AG620" s="281"/>
      <c r="AH620" s="281"/>
      <c r="AI620" s="281"/>
    </row>
    <row r="621" ht="12.75" customHeight="1">
      <c r="A621" s="281"/>
      <c r="B621" s="281"/>
      <c r="C621" s="281"/>
      <c r="D621" s="281"/>
      <c r="E621" s="281"/>
      <c r="F621" s="281"/>
      <c r="G621" s="281"/>
      <c r="H621" s="281"/>
      <c r="I621" s="281"/>
      <c r="J621" s="281"/>
      <c r="K621" s="281"/>
      <c r="L621" s="281"/>
      <c r="M621" s="281"/>
      <c r="N621" s="281"/>
      <c r="O621" s="281"/>
      <c r="P621" s="281"/>
      <c r="Q621" s="281"/>
      <c r="R621" s="281"/>
      <c r="S621" s="281"/>
      <c r="T621" s="281"/>
      <c r="U621" s="281"/>
      <c r="V621" s="281"/>
      <c r="W621" s="281"/>
      <c r="X621" s="281"/>
      <c r="Y621" s="281"/>
      <c r="Z621" s="281"/>
      <c r="AA621" s="281"/>
      <c r="AB621" s="281"/>
      <c r="AC621" s="281"/>
      <c r="AD621" s="281"/>
      <c r="AE621" s="281"/>
      <c r="AF621" s="281"/>
      <c r="AG621" s="281"/>
      <c r="AH621" s="281"/>
      <c r="AI621" s="281"/>
    </row>
    <row r="622" ht="12.75" customHeight="1">
      <c r="A622" s="281"/>
      <c r="B622" s="281"/>
      <c r="C622" s="281"/>
      <c r="D622" s="281"/>
      <c r="E622" s="281"/>
      <c r="F622" s="281"/>
      <c r="G622" s="281"/>
      <c r="H622" s="281"/>
      <c r="I622" s="281"/>
      <c r="J622" s="281"/>
      <c r="K622" s="281"/>
      <c r="L622" s="281"/>
      <c r="M622" s="281"/>
      <c r="N622" s="281"/>
      <c r="O622" s="281"/>
      <c r="P622" s="281"/>
      <c r="Q622" s="281"/>
      <c r="R622" s="281"/>
      <c r="S622" s="281"/>
      <c r="T622" s="281"/>
      <c r="U622" s="281"/>
      <c r="V622" s="281"/>
      <c r="W622" s="281"/>
      <c r="X622" s="281"/>
      <c r="Y622" s="281"/>
      <c r="Z622" s="281"/>
      <c r="AA622" s="281"/>
      <c r="AB622" s="281"/>
      <c r="AC622" s="281"/>
      <c r="AD622" s="281"/>
      <c r="AE622" s="281"/>
      <c r="AF622" s="281"/>
      <c r="AG622" s="281"/>
      <c r="AH622" s="281"/>
      <c r="AI622" s="281"/>
    </row>
    <row r="623" ht="12.75" customHeight="1">
      <c r="A623" s="281"/>
      <c r="B623" s="281"/>
      <c r="C623" s="281"/>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c r="AA623" s="281"/>
      <c r="AB623" s="281"/>
      <c r="AC623" s="281"/>
      <c r="AD623" s="281"/>
      <c r="AE623" s="281"/>
      <c r="AF623" s="281"/>
      <c r="AG623" s="281"/>
      <c r="AH623" s="281"/>
      <c r="AI623" s="281"/>
    </row>
    <row r="624" ht="12.75" customHeight="1">
      <c r="A624" s="281"/>
      <c r="B624" s="281"/>
      <c r="C624" s="281"/>
      <c r="D624" s="281"/>
      <c r="E624" s="281"/>
      <c r="F624" s="281"/>
      <c r="G624" s="281"/>
      <c r="H624" s="281"/>
      <c r="I624" s="281"/>
      <c r="J624" s="281"/>
      <c r="K624" s="281"/>
      <c r="L624" s="281"/>
      <c r="M624" s="281"/>
      <c r="N624" s="281"/>
      <c r="O624" s="281"/>
      <c r="P624" s="281"/>
      <c r="Q624" s="281"/>
      <c r="R624" s="281"/>
      <c r="S624" s="281"/>
      <c r="T624" s="281"/>
      <c r="U624" s="281"/>
      <c r="V624" s="281"/>
      <c r="W624" s="281"/>
      <c r="X624" s="281"/>
      <c r="Y624" s="281"/>
      <c r="Z624" s="281"/>
      <c r="AA624" s="281"/>
      <c r="AB624" s="281"/>
      <c r="AC624" s="281"/>
      <c r="AD624" s="281"/>
      <c r="AE624" s="281"/>
      <c r="AF624" s="281"/>
      <c r="AG624" s="281"/>
      <c r="AH624" s="281"/>
      <c r="AI624" s="281"/>
    </row>
    <row r="625" ht="12.75" customHeight="1">
      <c r="A625" s="281"/>
      <c r="B625" s="281"/>
      <c r="C625" s="281"/>
      <c r="D625" s="281"/>
      <c r="E625" s="281"/>
      <c r="F625" s="281"/>
      <c r="G625" s="281"/>
      <c r="H625" s="281"/>
      <c r="I625" s="281"/>
      <c r="J625" s="281"/>
      <c r="K625" s="281"/>
      <c r="L625" s="281"/>
      <c r="M625" s="281"/>
      <c r="N625" s="281"/>
      <c r="O625" s="281"/>
      <c r="P625" s="281"/>
      <c r="Q625" s="281"/>
      <c r="R625" s="281"/>
      <c r="S625" s="281"/>
      <c r="T625" s="281"/>
      <c r="U625" s="281"/>
      <c r="V625" s="281"/>
      <c r="W625" s="281"/>
      <c r="X625" s="281"/>
      <c r="Y625" s="281"/>
      <c r="Z625" s="281"/>
      <c r="AA625" s="281"/>
      <c r="AB625" s="281"/>
      <c r="AC625" s="281"/>
      <c r="AD625" s="281"/>
      <c r="AE625" s="281"/>
      <c r="AF625" s="281"/>
      <c r="AG625" s="281"/>
      <c r="AH625" s="281"/>
      <c r="AI625" s="281"/>
    </row>
    <row r="626" ht="12.75" customHeight="1">
      <c r="A626" s="281"/>
      <c r="B626" s="281"/>
      <c r="C626" s="281"/>
      <c r="D626" s="281"/>
      <c r="E626" s="281"/>
      <c r="F626" s="281"/>
      <c r="G626" s="281"/>
      <c r="H626" s="281"/>
      <c r="I626" s="281"/>
      <c r="J626" s="281"/>
      <c r="K626" s="281"/>
      <c r="L626" s="281"/>
      <c r="M626" s="281"/>
      <c r="N626" s="281"/>
      <c r="O626" s="281"/>
      <c r="P626" s="281"/>
      <c r="Q626" s="281"/>
      <c r="R626" s="281"/>
      <c r="S626" s="281"/>
      <c r="T626" s="281"/>
      <c r="U626" s="281"/>
      <c r="V626" s="281"/>
      <c r="W626" s="281"/>
      <c r="X626" s="281"/>
      <c r="Y626" s="281"/>
      <c r="Z626" s="281"/>
      <c r="AA626" s="281"/>
      <c r="AB626" s="281"/>
      <c r="AC626" s="281"/>
      <c r="AD626" s="281"/>
      <c r="AE626" s="281"/>
      <c r="AF626" s="281"/>
      <c r="AG626" s="281"/>
      <c r="AH626" s="281"/>
      <c r="AI626" s="281"/>
    </row>
    <row r="627" ht="12.75" customHeight="1">
      <c r="A627" s="281"/>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row>
    <row r="628" ht="12.75" customHeight="1">
      <c r="A628" s="281"/>
      <c r="B628" s="281"/>
      <c r="C628" s="281"/>
      <c r="D628" s="281"/>
      <c r="E628" s="281"/>
      <c r="F628" s="281"/>
      <c r="G628" s="281"/>
      <c r="H628" s="281"/>
      <c r="I628" s="281"/>
      <c r="J628" s="281"/>
      <c r="K628" s="281"/>
      <c r="L628" s="281"/>
      <c r="M628" s="281"/>
      <c r="N628" s="281"/>
      <c r="O628" s="281"/>
      <c r="P628" s="281"/>
      <c r="Q628" s="281"/>
      <c r="R628" s="281"/>
      <c r="S628" s="281"/>
      <c r="T628" s="281"/>
      <c r="U628" s="281"/>
      <c r="V628" s="281"/>
      <c r="W628" s="281"/>
      <c r="X628" s="281"/>
      <c r="Y628" s="281"/>
      <c r="Z628" s="281"/>
      <c r="AA628" s="281"/>
      <c r="AB628" s="281"/>
      <c r="AC628" s="281"/>
      <c r="AD628" s="281"/>
      <c r="AE628" s="281"/>
      <c r="AF628" s="281"/>
      <c r="AG628" s="281"/>
      <c r="AH628" s="281"/>
      <c r="AI628" s="281"/>
    </row>
    <row r="629" ht="12.75" customHeight="1">
      <c r="A629" s="281"/>
      <c r="B629" s="281"/>
      <c r="C629" s="281"/>
      <c r="D629" s="281"/>
      <c r="E629" s="281"/>
      <c r="F629" s="281"/>
      <c r="G629" s="281"/>
      <c r="H629" s="281"/>
      <c r="I629" s="281"/>
      <c r="J629" s="281"/>
      <c r="K629" s="281"/>
      <c r="L629" s="281"/>
      <c r="M629" s="281"/>
      <c r="N629" s="281"/>
      <c r="O629" s="281"/>
      <c r="P629" s="281"/>
      <c r="Q629" s="281"/>
      <c r="R629" s="281"/>
      <c r="S629" s="281"/>
      <c r="T629" s="281"/>
      <c r="U629" s="281"/>
      <c r="V629" s="281"/>
      <c r="W629" s="281"/>
      <c r="X629" s="281"/>
      <c r="Y629" s="281"/>
      <c r="Z629" s="281"/>
      <c r="AA629" s="281"/>
      <c r="AB629" s="281"/>
      <c r="AC629" s="281"/>
      <c r="AD629" s="281"/>
      <c r="AE629" s="281"/>
      <c r="AF629" s="281"/>
      <c r="AG629" s="281"/>
      <c r="AH629" s="281"/>
      <c r="AI629" s="281"/>
    </row>
    <row r="630" ht="12.75" customHeight="1">
      <c r="A630" s="281"/>
      <c r="B630" s="281"/>
      <c r="C630" s="281"/>
      <c r="D630" s="281"/>
      <c r="E630" s="281"/>
      <c r="F630" s="281"/>
      <c r="G630" s="281"/>
      <c r="H630" s="281"/>
      <c r="I630" s="281"/>
      <c r="J630" s="281"/>
      <c r="K630" s="281"/>
      <c r="L630" s="281"/>
      <c r="M630" s="281"/>
      <c r="N630" s="281"/>
      <c r="O630" s="281"/>
      <c r="P630" s="281"/>
      <c r="Q630" s="281"/>
      <c r="R630" s="281"/>
      <c r="S630" s="281"/>
      <c r="T630" s="281"/>
      <c r="U630" s="281"/>
      <c r="V630" s="281"/>
      <c r="W630" s="281"/>
      <c r="X630" s="281"/>
      <c r="Y630" s="281"/>
      <c r="Z630" s="281"/>
      <c r="AA630" s="281"/>
      <c r="AB630" s="281"/>
      <c r="AC630" s="281"/>
      <c r="AD630" s="281"/>
      <c r="AE630" s="281"/>
      <c r="AF630" s="281"/>
      <c r="AG630" s="281"/>
      <c r="AH630" s="281"/>
      <c r="AI630" s="281"/>
    </row>
    <row r="631" ht="12.75" customHeight="1">
      <c r="A631" s="281"/>
      <c r="B631" s="281"/>
      <c r="C631" s="281"/>
      <c r="D631" s="281"/>
      <c r="E631" s="281"/>
      <c r="F631" s="281"/>
      <c r="G631" s="281"/>
      <c r="H631" s="281"/>
      <c r="I631" s="281"/>
      <c r="J631" s="281"/>
      <c r="K631" s="281"/>
      <c r="L631" s="281"/>
      <c r="M631" s="281"/>
      <c r="N631" s="281"/>
      <c r="O631" s="281"/>
      <c r="P631" s="281"/>
      <c r="Q631" s="281"/>
      <c r="R631" s="281"/>
      <c r="S631" s="281"/>
      <c r="T631" s="281"/>
      <c r="U631" s="281"/>
      <c r="V631" s="281"/>
      <c r="W631" s="281"/>
      <c r="X631" s="281"/>
      <c r="Y631" s="281"/>
      <c r="Z631" s="281"/>
      <c r="AA631" s="281"/>
      <c r="AB631" s="281"/>
      <c r="AC631" s="281"/>
      <c r="AD631" s="281"/>
      <c r="AE631" s="281"/>
      <c r="AF631" s="281"/>
      <c r="AG631" s="281"/>
      <c r="AH631" s="281"/>
      <c r="AI631" s="281"/>
    </row>
    <row r="632" ht="12.75" customHeight="1">
      <c r="A632" s="281"/>
      <c r="B632" s="281"/>
      <c r="C632" s="281"/>
      <c r="D632" s="281"/>
      <c r="E632" s="281"/>
      <c r="F632" s="281"/>
      <c r="G632" s="281"/>
      <c r="H632" s="281"/>
      <c r="I632" s="281"/>
      <c r="J632" s="281"/>
      <c r="K632" s="281"/>
      <c r="L632" s="281"/>
      <c r="M632" s="281"/>
      <c r="N632" s="281"/>
      <c r="O632" s="281"/>
      <c r="P632" s="281"/>
      <c r="Q632" s="281"/>
      <c r="R632" s="281"/>
      <c r="S632" s="281"/>
      <c r="T632" s="281"/>
      <c r="U632" s="281"/>
      <c r="V632" s="281"/>
      <c r="W632" s="281"/>
      <c r="X632" s="281"/>
      <c r="Y632" s="281"/>
      <c r="Z632" s="281"/>
      <c r="AA632" s="281"/>
      <c r="AB632" s="281"/>
      <c r="AC632" s="281"/>
      <c r="AD632" s="281"/>
      <c r="AE632" s="281"/>
      <c r="AF632" s="281"/>
      <c r="AG632" s="281"/>
      <c r="AH632" s="281"/>
      <c r="AI632" s="281"/>
    </row>
    <row r="633" ht="12.75" customHeight="1">
      <c r="A633" s="281"/>
      <c r="B633" s="281"/>
      <c r="C633" s="281"/>
      <c r="D633" s="281"/>
      <c r="E633" s="281"/>
      <c r="F633" s="281"/>
      <c r="G633" s="281"/>
      <c r="H633" s="281"/>
      <c r="I633" s="281"/>
      <c r="J633" s="281"/>
      <c r="K633" s="281"/>
      <c r="L633" s="281"/>
      <c r="M633" s="281"/>
      <c r="N633" s="281"/>
      <c r="O633" s="281"/>
      <c r="P633" s="281"/>
      <c r="Q633" s="281"/>
      <c r="R633" s="281"/>
      <c r="S633" s="281"/>
      <c r="T633" s="281"/>
      <c r="U633" s="281"/>
      <c r="V633" s="281"/>
      <c r="W633" s="281"/>
      <c r="X633" s="281"/>
      <c r="Y633" s="281"/>
      <c r="Z633" s="281"/>
      <c r="AA633" s="281"/>
      <c r="AB633" s="281"/>
      <c r="AC633" s="281"/>
      <c r="AD633" s="281"/>
      <c r="AE633" s="281"/>
      <c r="AF633" s="281"/>
      <c r="AG633" s="281"/>
      <c r="AH633" s="281"/>
      <c r="AI633" s="281"/>
    </row>
    <row r="634" ht="12.75" customHeight="1">
      <c r="A634" s="281"/>
      <c r="B634" s="281"/>
      <c r="C634" s="281"/>
      <c r="D634" s="281"/>
      <c r="E634" s="281"/>
      <c r="F634" s="281"/>
      <c r="G634" s="281"/>
      <c r="H634" s="281"/>
      <c r="I634" s="281"/>
      <c r="J634" s="281"/>
      <c r="K634" s="281"/>
      <c r="L634" s="281"/>
      <c r="M634" s="281"/>
      <c r="N634" s="281"/>
      <c r="O634" s="281"/>
      <c r="P634" s="281"/>
      <c r="Q634" s="281"/>
      <c r="R634" s="281"/>
      <c r="S634" s="281"/>
      <c r="T634" s="281"/>
      <c r="U634" s="281"/>
      <c r="V634" s="281"/>
      <c r="W634" s="281"/>
      <c r="X634" s="281"/>
      <c r="Y634" s="281"/>
      <c r="Z634" s="281"/>
      <c r="AA634" s="281"/>
      <c r="AB634" s="281"/>
      <c r="AC634" s="281"/>
      <c r="AD634" s="281"/>
      <c r="AE634" s="281"/>
      <c r="AF634" s="281"/>
      <c r="AG634" s="281"/>
      <c r="AH634" s="281"/>
      <c r="AI634" s="281"/>
    </row>
    <row r="635" ht="12.75" customHeight="1">
      <c r="A635" s="281"/>
      <c r="B635" s="281"/>
      <c r="C635" s="281"/>
      <c r="D635" s="281"/>
      <c r="E635" s="281"/>
      <c r="F635" s="281"/>
      <c r="G635" s="281"/>
      <c r="H635" s="281"/>
      <c r="I635" s="281"/>
      <c r="J635" s="281"/>
      <c r="K635" s="281"/>
      <c r="L635" s="281"/>
      <c r="M635" s="281"/>
      <c r="N635" s="281"/>
      <c r="O635" s="281"/>
      <c r="P635" s="281"/>
      <c r="Q635" s="281"/>
      <c r="R635" s="281"/>
      <c r="S635" s="281"/>
      <c r="T635" s="281"/>
      <c r="U635" s="281"/>
      <c r="V635" s="281"/>
      <c r="W635" s="281"/>
      <c r="X635" s="281"/>
      <c r="Y635" s="281"/>
      <c r="Z635" s="281"/>
      <c r="AA635" s="281"/>
      <c r="AB635" s="281"/>
      <c r="AC635" s="281"/>
      <c r="AD635" s="281"/>
      <c r="AE635" s="281"/>
      <c r="AF635" s="281"/>
      <c r="AG635" s="281"/>
      <c r="AH635" s="281"/>
      <c r="AI635" s="281"/>
    </row>
    <row r="636" ht="12.75" customHeight="1">
      <c r="A636" s="281"/>
      <c r="B636" s="281"/>
      <c r="C636" s="281"/>
      <c r="D636" s="281"/>
      <c r="E636" s="281"/>
      <c r="F636" s="281"/>
      <c r="G636" s="281"/>
      <c r="H636" s="281"/>
      <c r="I636" s="281"/>
      <c r="J636" s="281"/>
      <c r="K636" s="281"/>
      <c r="L636" s="281"/>
      <c r="M636" s="281"/>
      <c r="N636" s="281"/>
      <c r="O636" s="281"/>
      <c r="P636" s="281"/>
      <c r="Q636" s="281"/>
      <c r="R636" s="281"/>
      <c r="S636" s="281"/>
      <c r="T636" s="281"/>
      <c r="U636" s="281"/>
      <c r="V636" s="281"/>
      <c r="W636" s="281"/>
      <c r="X636" s="281"/>
      <c r="Y636" s="281"/>
      <c r="Z636" s="281"/>
      <c r="AA636" s="281"/>
      <c r="AB636" s="281"/>
      <c r="AC636" s="281"/>
      <c r="AD636" s="281"/>
      <c r="AE636" s="281"/>
      <c r="AF636" s="281"/>
      <c r="AG636" s="281"/>
      <c r="AH636" s="281"/>
      <c r="AI636" s="281"/>
    </row>
    <row r="637" ht="12.75" customHeight="1">
      <c r="A637" s="281"/>
      <c r="B637" s="281"/>
      <c r="C637" s="281"/>
      <c r="D637" s="281"/>
      <c r="E637" s="281"/>
      <c r="F637" s="281"/>
      <c r="G637" s="281"/>
      <c r="H637" s="281"/>
      <c r="I637" s="281"/>
      <c r="J637" s="281"/>
      <c r="K637" s="281"/>
      <c r="L637" s="281"/>
      <c r="M637" s="281"/>
      <c r="N637" s="281"/>
      <c r="O637" s="281"/>
      <c r="P637" s="281"/>
      <c r="Q637" s="281"/>
      <c r="R637" s="281"/>
      <c r="S637" s="281"/>
      <c r="T637" s="281"/>
      <c r="U637" s="281"/>
      <c r="V637" s="281"/>
      <c r="W637" s="281"/>
      <c r="X637" s="281"/>
      <c r="Y637" s="281"/>
      <c r="Z637" s="281"/>
      <c r="AA637" s="281"/>
      <c r="AB637" s="281"/>
      <c r="AC637" s="281"/>
      <c r="AD637" s="281"/>
      <c r="AE637" s="281"/>
      <c r="AF637" s="281"/>
      <c r="AG637" s="281"/>
      <c r="AH637" s="281"/>
      <c r="AI637" s="281"/>
    </row>
    <row r="638" ht="12.75" customHeight="1">
      <c r="A638" s="281"/>
      <c r="B638" s="281"/>
      <c r="C638" s="281"/>
      <c r="D638" s="281"/>
      <c r="E638" s="281"/>
      <c r="F638" s="281"/>
      <c r="G638" s="281"/>
      <c r="H638" s="281"/>
      <c r="I638" s="281"/>
      <c r="J638" s="281"/>
      <c r="K638" s="281"/>
      <c r="L638" s="281"/>
      <c r="M638" s="281"/>
      <c r="N638" s="281"/>
      <c r="O638" s="281"/>
      <c r="P638" s="281"/>
      <c r="Q638" s="281"/>
      <c r="R638" s="281"/>
      <c r="S638" s="281"/>
      <c r="T638" s="281"/>
      <c r="U638" s="281"/>
      <c r="V638" s="281"/>
      <c r="W638" s="281"/>
      <c r="X638" s="281"/>
      <c r="Y638" s="281"/>
      <c r="Z638" s="281"/>
      <c r="AA638" s="281"/>
      <c r="AB638" s="281"/>
      <c r="AC638" s="281"/>
      <c r="AD638" s="281"/>
      <c r="AE638" s="281"/>
      <c r="AF638" s="281"/>
      <c r="AG638" s="281"/>
      <c r="AH638" s="281"/>
      <c r="AI638" s="281"/>
    </row>
    <row r="639" ht="12.75" customHeight="1">
      <c r="A639" s="281"/>
      <c r="B639" s="281"/>
      <c r="C639" s="281"/>
      <c r="D639" s="281"/>
      <c r="E639" s="281"/>
      <c r="F639" s="281"/>
      <c r="G639" s="281"/>
      <c r="H639" s="281"/>
      <c r="I639" s="281"/>
      <c r="J639" s="281"/>
      <c r="K639" s="281"/>
      <c r="L639" s="281"/>
      <c r="M639" s="281"/>
      <c r="N639" s="281"/>
      <c r="O639" s="281"/>
      <c r="P639" s="281"/>
      <c r="Q639" s="281"/>
      <c r="R639" s="281"/>
      <c r="S639" s="281"/>
      <c r="T639" s="281"/>
      <c r="U639" s="281"/>
      <c r="V639" s="281"/>
      <c r="W639" s="281"/>
      <c r="X639" s="281"/>
      <c r="Y639" s="281"/>
      <c r="Z639" s="281"/>
      <c r="AA639" s="281"/>
      <c r="AB639" s="281"/>
      <c r="AC639" s="281"/>
      <c r="AD639" s="281"/>
      <c r="AE639" s="281"/>
      <c r="AF639" s="281"/>
      <c r="AG639" s="281"/>
      <c r="AH639" s="281"/>
      <c r="AI639" s="281"/>
    </row>
    <row r="640" ht="12.75" customHeight="1">
      <c r="A640" s="281"/>
      <c r="B640" s="281"/>
      <c r="C640" s="281"/>
      <c r="D640" s="281"/>
      <c r="E640" s="281"/>
      <c r="F640" s="281"/>
      <c r="G640" s="281"/>
      <c r="H640" s="281"/>
      <c r="I640" s="281"/>
      <c r="J640" s="281"/>
      <c r="K640" s="281"/>
      <c r="L640" s="281"/>
      <c r="M640" s="281"/>
      <c r="N640" s="281"/>
      <c r="O640" s="281"/>
      <c r="P640" s="281"/>
      <c r="Q640" s="281"/>
      <c r="R640" s="281"/>
      <c r="S640" s="281"/>
      <c r="T640" s="281"/>
      <c r="U640" s="281"/>
      <c r="V640" s="281"/>
      <c r="W640" s="281"/>
      <c r="X640" s="281"/>
      <c r="Y640" s="281"/>
      <c r="Z640" s="281"/>
      <c r="AA640" s="281"/>
      <c r="AB640" s="281"/>
      <c r="AC640" s="281"/>
      <c r="AD640" s="281"/>
      <c r="AE640" s="281"/>
      <c r="AF640" s="281"/>
      <c r="AG640" s="281"/>
      <c r="AH640" s="281"/>
      <c r="AI640" s="281"/>
    </row>
    <row r="641" ht="12.75" customHeight="1">
      <c r="A641" s="281"/>
      <c r="B641" s="281"/>
      <c r="C641" s="281"/>
      <c r="D641" s="281"/>
      <c r="E641" s="281"/>
      <c r="F641" s="281"/>
      <c r="G641" s="281"/>
      <c r="H641" s="281"/>
      <c r="I641" s="281"/>
      <c r="J641" s="281"/>
      <c r="K641" s="281"/>
      <c r="L641" s="281"/>
      <c r="M641" s="281"/>
      <c r="N641" s="281"/>
      <c r="O641" s="281"/>
      <c r="P641" s="281"/>
      <c r="Q641" s="281"/>
      <c r="R641" s="281"/>
      <c r="S641" s="281"/>
      <c r="T641" s="281"/>
      <c r="U641" s="281"/>
      <c r="V641" s="281"/>
      <c r="W641" s="281"/>
      <c r="X641" s="281"/>
      <c r="Y641" s="281"/>
      <c r="Z641" s="281"/>
      <c r="AA641" s="281"/>
      <c r="AB641" s="281"/>
      <c r="AC641" s="281"/>
      <c r="AD641" s="281"/>
      <c r="AE641" s="281"/>
      <c r="AF641" s="281"/>
      <c r="AG641" s="281"/>
      <c r="AH641" s="281"/>
      <c r="AI641" s="281"/>
    </row>
    <row r="642" ht="12.75" customHeight="1">
      <c r="A642" s="281"/>
      <c r="B642" s="281"/>
      <c r="C642" s="281"/>
      <c r="D642" s="281"/>
      <c r="E642" s="281"/>
      <c r="F642" s="281"/>
      <c r="G642" s="281"/>
      <c r="H642" s="281"/>
      <c r="I642" s="281"/>
      <c r="J642" s="281"/>
      <c r="K642" s="281"/>
      <c r="L642" s="281"/>
      <c r="M642" s="281"/>
      <c r="N642" s="281"/>
      <c r="O642" s="281"/>
      <c r="P642" s="281"/>
      <c r="Q642" s="281"/>
      <c r="R642" s="281"/>
      <c r="S642" s="281"/>
      <c r="T642" s="281"/>
      <c r="U642" s="281"/>
      <c r="V642" s="281"/>
      <c r="W642" s="281"/>
      <c r="X642" s="281"/>
      <c r="Y642" s="281"/>
      <c r="Z642" s="281"/>
      <c r="AA642" s="281"/>
      <c r="AB642" s="281"/>
      <c r="AC642" s="281"/>
      <c r="AD642" s="281"/>
      <c r="AE642" s="281"/>
      <c r="AF642" s="281"/>
      <c r="AG642" s="281"/>
      <c r="AH642" s="281"/>
      <c r="AI642" s="281"/>
    </row>
    <row r="643" ht="12.75" customHeight="1">
      <c r="A643" s="281"/>
      <c r="B643" s="281"/>
      <c r="C643" s="281"/>
      <c r="D643" s="281"/>
      <c r="E643" s="281"/>
      <c r="F643" s="281"/>
      <c r="G643" s="281"/>
      <c r="H643" s="281"/>
      <c r="I643" s="281"/>
      <c r="J643" s="281"/>
      <c r="K643" s="281"/>
      <c r="L643" s="281"/>
      <c r="M643" s="281"/>
      <c r="N643" s="281"/>
      <c r="O643" s="281"/>
      <c r="P643" s="281"/>
      <c r="Q643" s="281"/>
      <c r="R643" s="281"/>
      <c r="S643" s="281"/>
      <c r="T643" s="281"/>
      <c r="U643" s="281"/>
      <c r="V643" s="281"/>
      <c r="W643" s="281"/>
      <c r="X643" s="281"/>
      <c r="Y643" s="281"/>
      <c r="Z643" s="281"/>
      <c r="AA643" s="281"/>
      <c r="AB643" s="281"/>
      <c r="AC643" s="281"/>
      <c r="AD643" s="281"/>
      <c r="AE643" s="281"/>
      <c r="AF643" s="281"/>
      <c r="AG643" s="281"/>
      <c r="AH643" s="281"/>
      <c r="AI643" s="281"/>
    </row>
    <row r="644" ht="12.75" customHeight="1">
      <c r="A644" s="281"/>
      <c r="B644" s="281"/>
      <c r="C644" s="281"/>
      <c r="D644" s="281"/>
      <c r="E644" s="281"/>
      <c r="F644" s="281"/>
      <c r="G644" s="281"/>
      <c r="H644" s="281"/>
      <c r="I644" s="281"/>
      <c r="J644" s="281"/>
      <c r="K644" s="281"/>
      <c r="L644" s="281"/>
      <c r="M644" s="281"/>
      <c r="N644" s="281"/>
      <c r="O644" s="281"/>
      <c r="P644" s="281"/>
      <c r="Q644" s="281"/>
      <c r="R644" s="281"/>
      <c r="S644" s="281"/>
      <c r="T644" s="281"/>
      <c r="U644" s="281"/>
      <c r="V644" s="281"/>
      <c r="W644" s="281"/>
      <c r="X644" s="281"/>
      <c r="Y644" s="281"/>
      <c r="Z644" s="281"/>
      <c r="AA644" s="281"/>
      <c r="AB644" s="281"/>
      <c r="AC644" s="281"/>
      <c r="AD644" s="281"/>
      <c r="AE644" s="281"/>
      <c r="AF644" s="281"/>
      <c r="AG644" s="281"/>
      <c r="AH644" s="281"/>
      <c r="AI644" s="281"/>
    </row>
    <row r="645" ht="12.75" customHeight="1">
      <c r="A645" s="281"/>
      <c r="B645" s="281"/>
      <c r="C645" s="281"/>
      <c r="D645" s="281"/>
      <c r="E645" s="281"/>
      <c r="F645" s="281"/>
      <c r="G645" s="281"/>
      <c r="H645" s="281"/>
      <c r="I645" s="281"/>
      <c r="J645" s="281"/>
      <c r="K645" s="281"/>
      <c r="L645" s="281"/>
      <c r="M645" s="281"/>
      <c r="N645" s="281"/>
      <c r="O645" s="281"/>
      <c r="P645" s="281"/>
      <c r="Q645" s="281"/>
      <c r="R645" s="281"/>
      <c r="S645" s="281"/>
      <c r="T645" s="281"/>
      <c r="U645" s="281"/>
      <c r="V645" s="281"/>
      <c r="W645" s="281"/>
      <c r="X645" s="281"/>
      <c r="Y645" s="281"/>
      <c r="Z645" s="281"/>
      <c r="AA645" s="281"/>
      <c r="AB645" s="281"/>
      <c r="AC645" s="281"/>
      <c r="AD645" s="281"/>
      <c r="AE645" s="281"/>
      <c r="AF645" s="281"/>
      <c r="AG645" s="281"/>
      <c r="AH645" s="281"/>
      <c r="AI645" s="281"/>
    </row>
    <row r="646" ht="12.75" customHeight="1">
      <c r="A646" s="281"/>
      <c r="B646" s="281"/>
      <c r="C646" s="281"/>
      <c r="D646" s="281"/>
      <c r="E646" s="281"/>
      <c r="F646" s="281"/>
      <c r="G646" s="281"/>
      <c r="H646" s="281"/>
      <c r="I646" s="281"/>
      <c r="J646" s="281"/>
      <c r="K646" s="281"/>
      <c r="L646" s="281"/>
      <c r="M646" s="281"/>
      <c r="N646" s="281"/>
      <c r="O646" s="281"/>
      <c r="P646" s="281"/>
      <c r="Q646" s="281"/>
      <c r="R646" s="281"/>
      <c r="S646" s="281"/>
      <c r="T646" s="281"/>
      <c r="U646" s="281"/>
      <c r="V646" s="281"/>
      <c r="W646" s="281"/>
      <c r="X646" s="281"/>
      <c r="Y646" s="281"/>
      <c r="Z646" s="281"/>
      <c r="AA646" s="281"/>
      <c r="AB646" s="281"/>
      <c r="AC646" s="281"/>
      <c r="AD646" s="281"/>
      <c r="AE646" s="281"/>
      <c r="AF646" s="281"/>
      <c r="AG646" s="281"/>
      <c r="AH646" s="281"/>
      <c r="AI646" s="281"/>
    </row>
    <row r="647" ht="12.75" customHeight="1">
      <c r="A647" s="281"/>
      <c r="B647" s="281"/>
      <c r="C647" s="281"/>
      <c r="D647" s="281"/>
      <c r="E647" s="281"/>
      <c r="F647" s="281"/>
      <c r="G647" s="281"/>
      <c r="H647" s="281"/>
      <c r="I647" s="281"/>
      <c r="J647" s="281"/>
      <c r="K647" s="281"/>
      <c r="L647" s="281"/>
      <c r="M647" s="281"/>
      <c r="N647" s="281"/>
      <c r="O647" s="281"/>
      <c r="P647" s="281"/>
      <c r="Q647" s="281"/>
      <c r="R647" s="281"/>
      <c r="S647" s="281"/>
      <c r="T647" s="281"/>
      <c r="U647" s="281"/>
      <c r="V647" s="281"/>
      <c r="W647" s="281"/>
      <c r="X647" s="281"/>
      <c r="Y647" s="281"/>
      <c r="Z647" s="281"/>
      <c r="AA647" s="281"/>
      <c r="AB647" s="281"/>
      <c r="AC647" s="281"/>
      <c r="AD647" s="281"/>
      <c r="AE647" s="281"/>
      <c r="AF647" s="281"/>
      <c r="AG647" s="281"/>
      <c r="AH647" s="281"/>
      <c r="AI647" s="281"/>
    </row>
    <row r="648" ht="12.75" customHeight="1">
      <c r="A648" s="281"/>
      <c r="B648" s="281"/>
      <c r="C648" s="281"/>
      <c r="D648" s="281"/>
      <c r="E648" s="281"/>
      <c r="F648" s="281"/>
      <c r="G648" s="281"/>
      <c r="H648" s="281"/>
      <c r="I648" s="281"/>
      <c r="J648" s="281"/>
      <c r="K648" s="281"/>
      <c r="L648" s="281"/>
      <c r="M648" s="281"/>
      <c r="N648" s="281"/>
      <c r="O648" s="281"/>
      <c r="P648" s="281"/>
      <c r="Q648" s="281"/>
      <c r="R648" s="281"/>
      <c r="S648" s="281"/>
      <c r="T648" s="281"/>
      <c r="U648" s="281"/>
      <c r="V648" s="281"/>
      <c r="W648" s="281"/>
      <c r="X648" s="281"/>
      <c r="Y648" s="281"/>
      <c r="Z648" s="281"/>
      <c r="AA648" s="281"/>
      <c r="AB648" s="281"/>
      <c r="AC648" s="281"/>
      <c r="AD648" s="281"/>
      <c r="AE648" s="281"/>
      <c r="AF648" s="281"/>
      <c r="AG648" s="281"/>
      <c r="AH648" s="281"/>
      <c r="AI648" s="281"/>
    </row>
    <row r="649" ht="12.75" customHeight="1">
      <c r="A649" s="281"/>
      <c r="B649" s="281"/>
      <c r="C649" s="281"/>
      <c r="D649" s="281"/>
      <c r="E649" s="281"/>
      <c r="F649" s="281"/>
      <c r="G649" s="281"/>
      <c r="H649" s="281"/>
      <c r="I649" s="281"/>
      <c r="J649" s="281"/>
      <c r="K649" s="281"/>
      <c r="L649" s="281"/>
      <c r="M649" s="281"/>
      <c r="N649" s="281"/>
      <c r="O649" s="281"/>
      <c r="P649" s="281"/>
      <c r="Q649" s="281"/>
      <c r="R649" s="281"/>
      <c r="S649" s="281"/>
      <c r="T649" s="281"/>
      <c r="U649" s="281"/>
      <c r="V649" s="281"/>
      <c r="W649" s="281"/>
      <c r="X649" s="281"/>
      <c r="Y649" s="281"/>
      <c r="Z649" s="281"/>
      <c r="AA649" s="281"/>
      <c r="AB649" s="281"/>
      <c r="AC649" s="281"/>
      <c r="AD649" s="281"/>
      <c r="AE649" s="281"/>
      <c r="AF649" s="281"/>
      <c r="AG649" s="281"/>
      <c r="AH649" s="281"/>
      <c r="AI649" s="281"/>
    </row>
    <row r="650" ht="12.75" customHeight="1">
      <c r="A650" s="281"/>
      <c r="B650" s="281"/>
      <c r="C650" s="281"/>
      <c r="D650" s="281"/>
      <c r="E650" s="281"/>
      <c r="F650" s="281"/>
      <c r="G650" s="281"/>
      <c r="H650" s="281"/>
      <c r="I650" s="281"/>
      <c r="J650" s="281"/>
      <c r="K650" s="281"/>
      <c r="L650" s="281"/>
      <c r="M650" s="281"/>
      <c r="N650" s="281"/>
      <c r="O650" s="281"/>
      <c r="P650" s="281"/>
      <c r="Q650" s="281"/>
      <c r="R650" s="281"/>
      <c r="S650" s="281"/>
      <c r="T650" s="281"/>
      <c r="U650" s="281"/>
      <c r="V650" s="281"/>
      <c r="W650" s="281"/>
      <c r="X650" s="281"/>
      <c r="Y650" s="281"/>
      <c r="Z650" s="281"/>
      <c r="AA650" s="281"/>
      <c r="AB650" s="281"/>
      <c r="AC650" s="281"/>
      <c r="AD650" s="281"/>
      <c r="AE650" s="281"/>
      <c r="AF650" s="281"/>
      <c r="AG650" s="281"/>
      <c r="AH650" s="281"/>
      <c r="AI650" s="281"/>
    </row>
    <row r="651" ht="12.75" customHeight="1">
      <c r="A651" s="281"/>
      <c r="B651" s="281"/>
      <c r="C651" s="281"/>
      <c r="D651" s="281"/>
      <c r="E651" s="281"/>
      <c r="F651" s="281"/>
      <c r="G651" s="281"/>
      <c r="H651" s="281"/>
      <c r="I651" s="281"/>
      <c r="J651" s="281"/>
      <c r="K651" s="281"/>
      <c r="L651" s="281"/>
      <c r="M651" s="281"/>
      <c r="N651" s="281"/>
      <c r="O651" s="281"/>
      <c r="P651" s="281"/>
      <c r="Q651" s="281"/>
      <c r="R651" s="281"/>
      <c r="S651" s="281"/>
      <c r="T651" s="281"/>
      <c r="U651" s="281"/>
      <c r="V651" s="281"/>
      <c r="W651" s="281"/>
      <c r="X651" s="281"/>
      <c r="Y651" s="281"/>
      <c r="Z651" s="281"/>
      <c r="AA651" s="281"/>
      <c r="AB651" s="281"/>
      <c r="AC651" s="281"/>
      <c r="AD651" s="281"/>
      <c r="AE651" s="281"/>
      <c r="AF651" s="281"/>
      <c r="AG651" s="281"/>
      <c r="AH651" s="281"/>
      <c r="AI651" s="281"/>
    </row>
    <row r="652" ht="12.75" customHeight="1">
      <c r="A652" s="281"/>
      <c r="B652" s="281"/>
      <c r="C652" s="281"/>
      <c r="D652" s="281"/>
      <c r="E652" s="281"/>
      <c r="F652" s="281"/>
      <c r="G652" s="281"/>
      <c r="H652" s="281"/>
      <c r="I652" s="281"/>
      <c r="J652" s="281"/>
      <c r="K652" s="281"/>
      <c r="L652" s="281"/>
      <c r="M652" s="281"/>
      <c r="N652" s="281"/>
      <c r="O652" s="281"/>
      <c r="P652" s="281"/>
      <c r="Q652" s="281"/>
      <c r="R652" s="281"/>
      <c r="S652" s="281"/>
      <c r="T652" s="281"/>
      <c r="U652" s="281"/>
      <c r="V652" s="281"/>
      <c r="W652" s="281"/>
      <c r="X652" s="281"/>
      <c r="Y652" s="281"/>
      <c r="Z652" s="281"/>
      <c r="AA652" s="281"/>
      <c r="AB652" s="281"/>
      <c r="AC652" s="281"/>
      <c r="AD652" s="281"/>
      <c r="AE652" s="281"/>
      <c r="AF652" s="281"/>
      <c r="AG652" s="281"/>
      <c r="AH652" s="281"/>
      <c r="AI652" s="281"/>
    </row>
    <row r="653" ht="12.75" customHeight="1">
      <c r="A653" s="281"/>
      <c r="B653" s="281"/>
      <c r="C653" s="281"/>
      <c r="D653" s="281"/>
      <c r="E653" s="281"/>
      <c r="F653" s="281"/>
      <c r="G653" s="281"/>
      <c r="H653" s="281"/>
      <c r="I653" s="281"/>
      <c r="J653" s="281"/>
      <c r="K653" s="281"/>
      <c r="L653" s="281"/>
      <c r="M653" s="281"/>
      <c r="N653" s="281"/>
      <c r="O653" s="281"/>
      <c r="P653" s="281"/>
      <c r="Q653" s="281"/>
      <c r="R653" s="281"/>
      <c r="S653" s="281"/>
      <c r="T653" s="281"/>
      <c r="U653" s="281"/>
      <c r="V653" s="281"/>
      <c r="W653" s="281"/>
      <c r="X653" s="281"/>
      <c r="Y653" s="281"/>
      <c r="Z653" s="281"/>
      <c r="AA653" s="281"/>
      <c r="AB653" s="281"/>
      <c r="AC653" s="281"/>
      <c r="AD653" s="281"/>
      <c r="AE653" s="281"/>
      <c r="AF653" s="281"/>
      <c r="AG653" s="281"/>
      <c r="AH653" s="281"/>
      <c r="AI653" s="281"/>
    </row>
    <row r="654" ht="12.75" customHeight="1">
      <c r="A654" s="281"/>
      <c r="B654" s="281"/>
      <c r="C654" s="281"/>
      <c r="D654" s="281"/>
      <c r="E654" s="281"/>
      <c r="F654" s="281"/>
      <c r="G654" s="281"/>
      <c r="H654" s="281"/>
      <c r="I654" s="281"/>
      <c r="J654" s="281"/>
      <c r="K654" s="281"/>
      <c r="L654" s="281"/>
      <c r="M654" s="281"/>
      <c r="N654" s="281"/>
      <c r="O654" s="281"/>
      <c r="P654" s="281"/>
      <c r="Q654" s="281"/>
      <c r="R654" s="281"/>
      <c r="S654" s="281"/>
      <c r="T654" s="281"/>
      <c r="U654" s="281"/>
      <c r="V654" s="281"/>
      <c r="W654" s="281"/>
      <c r="X654" s="281"/>
      <c r="Y654" s="281"/>
      <c r="Z654" s="281"/>
      <c r="AA654" s="281"/>
      <c r="AB654" s="281"/>
      <c r="AC654" s="281"/>
      <c r="AD654" s="281"/>
      <c r="AE654" s="281"/>
      <c r="AF654" s="281"/>
      <c r="AG654" s="281"/>
      <c r="AH654" s="281"/>
      <c r="AI654" s="281"/>
    </row>
    <row r="655" ht="12.75" customHeight="1">
      <c r="A655" s="281"/>
      <c r="B655" s="281"/>
      <c r="C655" s="281"/>
      <c r="D655" s="281"/>
      <c r="E655" s="281"/>
      <c r="F655" s="281"/>
      <c r="G655" s="281"/>
      <c r="H655" s="281"/>
      <c r="I655" s="281"/>
      <c r="J655" s="281"/>
      <c r="K655" s="281"/>
      <c r="L655" s="281"/>
      <c r="M655" s="281"/>
      <c r="N655" s="281"/>
      <c r="O655" s="281"/>
      <c r="P655" s="281"/>
      <c r="Q655" s="281"/>
      <c r="R655" s="281"/>
      <c r="S655" s="281"/>
      <c r="T655" s="281"/>
      <c r="U655" s="281"/>
      <c r="V655" s="281"/>
      <c r="W655" s="281"/>
      <c r="X655" s="281"/>
      <c r="Y655" s="281"/>
      <c r="Z655" s="281"/>
      <c r="AA655" s="281"/>
      <c r="AB655" s="281"/>
      <c r="AC655" s="281"/>
      <c r="AD655" s="281"/>
      <c r="AE655" s="281"/>
      <c r="AF655" s="281"/>
      <c r="AG655" s="281"/>
      <c r="AH655" s="281"/>
      <c r="AI655" s="281"/>
    </row>
    <row r="656" ht="12.75" customHeight="1">
      <c r="A656" s="281"/>
      <c r="B656" s="281"/>
      <c r="C656" s="281"/>
      <c r="D656" s="281"/>
      <c r="E656" s="281"/>
      <c r="F656" s="281"/>
      <c r="G656" s="281"/>
      <c r="H656" s="281"/>
      <c r="I656" s="281"/>
      <c r="J656" s="281"/>
      <c r="K656" s="281"/>
      <c r="L656" s="281"/>
      <c r="M656" s="281"/>
      <c r="N656" s="281"/>
      <c r="O656" s="281"/>
      <c r="P656" s="281"/>
      <c r="Q656" s="281"/>
      <c r="R656" s="281"/>
      <c r="S656" s="281"/>
      <c r="T656" s="281"/>
      <c r="U656" s="281"/>
      <c r="V656" s="281"/>
      <c r="W656" s="281"/>
      <c r="X656" s="281"/>
      <c r="Y656" s="281"/>
      <c r="Z656" s="281"/>
      <c r="AA656" s="281"/>
      <c r="AB656" s="281"/>
      <c r="AC656" s="281"/>
      <c r="AD656" s="281"/>
      <c r="AE656" s="281"/>
      <c r="AF656" s="281"/>
      <c r="AG656" s="281"/>
      <c r="AH656" s="281"/>
      <c r="AI656" s="281"/>
    </row>
    <row r="657" ht="12.75" customHeight="1">
      <c r="A657" s="281"/>
      <c r="B657" s="281"/>
      <c r="C657" s="281"/>
      <c r="D657" s="281"/>
      <c r="E657" s="281"/>
      <c r="F657" s="281"/>
      <c r="G657" s="281"/>
      <c r="H657" s="281"/>
      <c r="I657" s="281"/>
      <c r="J657" s="281"/>
      <c r="K657" s="281"/>
      <c r="L657" s="281"/>
      <c r="M657" s="281"/>
      <c r="N657" s="281"/>
      <c r="O657" s="281"/>
      <c r="P657" s="281"/>
      <c r="Q657" s="281"/>
      <c r="R657" s="281"/>
      <c r="S657" s="281"/>
      <c r="T657" s="281"/>
      <c r="U657" s="281"/>
      <c r="V657" s="281"/>
      <c r="W657" s="281"/>
      <c r="X657" s="281"/>
      <c r="Y657" s="281"/>
      <c r="Z657" s="281"/>
      <c r="AA657" s="281"/>
      <c r="AB657" s="281"/>
      <c r="AC657" s="281"/>
      <c r="AD657" s="281"/>
      <c r="AE657" s="281"/>
      <c r="AF657" s="281"/>
      <c r="AG657" s="281"/>
      <c r="AH657" s="281"/>
      <c r="AI657" s="281"/>
    </row>
    <row r="658" ht="12.75" customHeight="1">
      <c r="A658" s="281"/>
      <c r="B658" s="281"/>
      <c r="C658" s="281"/>
      <c r="D658" s="281"/>
      <c r="E658" s="281"/>
      <c r="F658" s="281"/>
      <c r="G658" s="281"/>
      <c r="H658" s="281"/>
      <c r="I658" s="281"/>
      <c r="J658" s="281"/>
      <c r="K658" s="281"/>
      <c r="L658" s="281"/>
      <c r="M658" s="281"/>
      <c r="N658" s="281"/>
      <c r="O658" s="281"/>
      <c r="P658" s="281"/>
      <c r="Q658" s="281"/>
      <c r="R658" s="281"/>
      <c r="S658" s="281"/>
      <c r="T658" s="281"/>
      <c r="U658" s="281"/>
      <c r="V658" s="281"/>
      <c r="W658" s="281"/>
      <c r="X658" s="281"/>
      <c r="Y658" s="281"/>
      <c r="Z658" s="281"/>
      <c r="AA658" s="281"/>
      <c r="AB658" s="281"/>
      <c r="AC658" s="281"/>
      <c r="AD658" s="281"/>
      <c r="AE658" s="281"/>
      <c r="AF658" s="281"/>
      <c r="AG658" s="281"/>
      <c r="AH658" s="281"/>
      <c r="AI658" s="281"/>
    </row>
    <row r="659" ht="12.75" customHeight="1">
      <c r="A659" s="281"/>
      <c r="B659" s="281"/>
      <c r="C659" s="281"/>
      <c r="D659" s="281"/>
      <c r="E659" s="281"/>
      <c r="F659" s="281"/>
      <c r="G659" s="281"/>
      <c r="H659" s="281"/>
      <c r="I659" s="281"/>
      <c r="J659" s="281"/>
      <c r="K659" s="281"/>
      <c r="L659" s="281"/>
      <c r="M659" s="281"/>
      <c r="N659" s="281"/>
      <c r="O659" s="281"/>
      <c r="P659" s="281"/>
      <c r="Q659" s="281"/>
      <c r="R659" s="281"/>
      <c r="S659" s="281"/>
      <c r="T659" s="281"/>
      <c r="U659" s="281"/>
      <c r="V659" s="281"/>
      <c r="W659" s="281"/>
      <c r="X659" s="281"/>
      <c r="Y659" s="281"/>
      <c r="Z659" s="281"/>
      <c r="AA659" s="281"/>
      <c r="AB659" s="281"/>
      <c r="AC659" s="281"/>
      <c r="AD659" s="281"/>
      <c r="AE659" s="281"/>
      <c r="AF659" s="281"/>
      <c r="AG659" s="281"/>
      <c r="AH659" s="281"/>
      <c r="AI659" s="281"/>
    </row>
    <row r="660" ht="12.75" customHeight="1">
      <c r="A660" s="281"/>
      <c r="B660" s="281"/>
      <c r="C660" s="281"/>
      <c r="D660" s="281"/>
      <c r="E660" s="281"/>
      <c r="F660" s="281"/>
      <c r="G660" s="281"/>
      <c r="H660" s="281"/>
      <c r="I660" s="281"/>
      <c r="J660" s="281"/>
      <c r="K660" s="281"/>
      <c r="L660" s="281"/>
      <c r="M660" s="281"/>
      <c r="N660" s="281"/>
      <c r="O660" s="281"/>
      <c r="P660" s="281"/>
      <c r="Q660" s="281"/>
      <c r="R660" s="281"/>
      <c r="S660" s="281"/>
      <c r="T660" s="281"/>
      <c r="U660" s="281"/>
      <c r="V660" s="281"/>
      <c r="W660" s="281"/>
      <c r="X660" s="281"/>
      <c r="Y660" s="281"/>
      <c r="Z660" s="281"/>
      <c r="AA660" s="281"/>
      <c r="AB660" s="281"/>
      <c r="AC660" s="281"/>
      <c r="AD660" s="281"/>
      <c r="AE660" s="281"/>
      <c r="AF660" s="281"/>
      <c r="AG660" s="281"/>
      <c r="AH660" s="281"/>
      <c r="AI660" s="281"/>
    </row>
    <row r="661" ht="12.75" customHeight="1">
      <c r="A661" s="281"/>
      <c r="B661" s="281"/>
      <c r="C661" s="281"/>
      <c r="D661" s="281"/>
      <c r="E661" s="281"/>
      <c r="F661" s="281"/>
      <c r="G661" s="281"/>
      <c r="H661" s="281"/>
      <c r="I661" s="281"/>
      <c r="J661" s="281"/>
      <c r="K661" s="281"/>
      <c r="L661" s="281"/>
      <c r="M661" s="281"/>
      <c r="N661" s="281"/>
      <c r="O661" s="281"/>
      <c r="P661" s="281"/>
      <c r="Q661" s="281"/>
      <c r="R661" s="281"/>
      <c r="S661" s="281"/>
      <c r="T661" s="281"/>
      <c r="U661" s="281"/>
      <c r="V661" s="281"/>
      <c r="W661" s="281"/>
      <c r="X661" s="281"/>
      <c r="Y661" s="281"/>
      <c r="Z661" s="281"/>
      <c r="AA661" s="281"/>
      <c r="AB661" s="281"/>
      <c r="AC661" s="281"/>
      <c r="AD661" s="281"/>
      <c r="AE661" s="281"/>
      <c r="AF661" s="281"/>
      <c r="AG661" s="281"/>
      <c r="AH661" s="281"/>
      <c r="AI661" s="281"/>
    </row>
    <row r="662" ht="12.75" customHeight="1">
      <c r="A662" s="281"/>
      <c r="B662" s="281"/>
      <c r="C662" s="281"/>
      <c r="D662" s="281"/>
      <c r="E662" s="281"/>
      <c r="F662" s="281"/>
      <c r="G662" s="281"/>
      <c r="H662" s="281"/>
      <c r="I662" s="281"/>
      <c r="J662" s="281"/>
      <c r="K662" s="281"/>
      <c r="L662" s="281"/>
      <c r="M662" s="281"/>
      <c r="N662" s="281"/>
      <c r="O662" s="281"/>
      <c r="P662" s="281"/>
      <c r="Q662" s="281"/>
      <c r="R662" s="281"/>
      <c r="S662" s="281"/>
      <c r="T662" s="281"/>
      <c r="U662" s="281"/>
      <c r="V662" s="281"/>
      <c r="W662" s="281"/>
      <c r="X662" s="281"/>
      <c r="Y662" s="281"/>
      <c r="Z662" s="281"/>
      <c r="AA662" s="281"/>
      <c r="AB662" s="281"/>
      <c r="AC662" s="281"/>
      <c r="AD662" s="281"/>
      <c r="AE662" s="281"/>
      <c r="AF662" s="281"/>
      <c r="AG662" s="281"/>
      <c r="AH662" s="281"/>
      <c r="AI662" s="281"/>
    </row>
    <row r="663" ht="12.75" customHeight="1">
      <c r="A663" s="281"/>
      <c r="B663" s="281"/>
      <c r="C663" s="281"/>
      <c r="D663" s="281"/>
      <c r="E663" s="281"/>
      <c r="F663" s="281"/>
      <c r="G663" s="281"/>
      <c r="H663" s="281"/>
      <c r="I663" s="281"/>
      <c r="J663" s="281"/>
      <c r="K663" s="281"/>
      <c r="L663" s="281"/>
      <c r="M663" s="281"/>
      <c r="N663" s="281"/>
      <c r="O663" s="281"/>
      <c r="P663" s="281"/>
      <c r="Q663" s="281"/>
      <c r="R663" s="281"/>
      <c r="S663" s="281"/>
      <c r="T663" s="281"/>
      <c r="U663" s="281"/>
      <c r="V663" s="281"/>
      <c r="W663" s="281"/>
      <c r="X663" s="281"/>
      <c r="Y663" s="281"/>
      <c r="Z663" s="281"/>
      <c r="AA663" s="281"/>
      <c r="AB663" s="281"/>
      <c r="AC663" s="281"/>
      <c r="AD663" s="281"/>
      <c r="AE663" s="281"/>
      <c r="AF663" s="281"/>
      <c r="AG663" s="281"/>
      <c r="AH663" s="281"/>
      <c r="AI663" s="281"/>
    </row>
    <row r="664" ht="12.75" customHeight="1">
      <c r="A664" s="281"/>
      <c r="B664" s="281"/>
      <c r="C664" s="281"/>
      <c r="D664" s="281"/>
      <c r="E664" s="281"/>
      <c r="F664" s="281"/>
      <c r="G664" s="281"/>
      <c r="H664" s="281"/>
      <c r="I664" s="281"/>
      <c r="J664" s="281"/>
      <c r="K664" s="281"/>
      <c r="L664" s="281"/>
      <c r="M664" s="281"/>
      <c r="N664" s="281"/>
      <c r="O664" s="281"/>
      <c r="P664" s="281"/>
      <c r="Q664" s="281"/>
      <c r="R664" s="281"/>
      <c r="S664" s="281"/>
      <c r="T664" s="281"/>
      <c r="U664" s="281"/>
      <c r="V664" s="281"/>
      <c r="W664" s="281"/>
      <c r="X664" s="281"/>
      <c r="Y664" s="281"/>
      <c r="Z664" s="281"/>
      <c r="AA664" s="281"/>
      <c r="AB664" s="281"/>
      <c r="AC664" s="281"/>
      <c r="AD664" s="281"/>
      <c r="AE664" s="281"/>
      <c r="AF664" s="281"/>
      <c r="AG664" s="281"/>
      <c r="AH664" s="281"/>
      <c r="AI664" s="281"/>
    </row>
    <row r="665" ht="12.75" customHeight="1">
      <c r="A665" s="281"/>
      <c r="B665" s="281"/>
      <c r="C665" s="281"/>
      <c r="D665" s="281"/>
      <c r="E665" s="281"/>
      <c r="F665" s="281"/>
      <c r="G665" s="281"/>
      <c r="H665" s="281"/>
      <c r="I665" s="281"/>
      <c r="J665" s="281"/>
      <c r="K665" s="281"/>
      <c r="L665" s="281"/>
      <c r="M665" s="281"/>
      <c r="N665" s="281"/>
      <c r="O665" s="281"/>
      <c r="P665" s="281"/>
      <c r="Q665" s="281"/>
      <c r="R665" s="281"/>
      <c r="S665" s="281"/>
      <c r="T665" s="281"/>
      <c r="U665" s="281"/>
      <c r="V665" s="281"/>
      <c r="W665" s="281"/>
      <c r="X665" s="281"/>
      <c r="Y665" s="281"/>
      <c r="Z665" s="281"/>
      <c r="AA665" s="281"/>
      <c r="AB665" s="281"/>
      <c r="AC665" s="281"/>
      <c r="AD665" s="281"/>
      <c r="AE665" s="281"/>
      <c r="AF665" s="281"/>
      <c r="AG665" s="281"/>
      <c r="AH665" s="281"/>
      <c r="AI665" s="281"/>
    </row>
    <row r="666" ht="12.75" customHeight="1">
      <c r="A666" s="281"/>
      <c r="B666" s="281"/>
      <c r="C666" s="281"/>
      <c r="D666" s="281"/>
      <c r="E666" s="281"/>
      <c r="F666" s="281"/>
      <c r="G666" s="281"/>
      <c r="H666" s="281"/>
      <c r="I666" s="281"/>
      <c r="J666" s="281"/>
      <c r="K666" s="281"/>
      <c r="L666" s="281"/>
      <c r="M666" s="281"/>
      <c r="N666" s="281"/>
      <c r="O666" s="281"/>
      <c r="P666" s="281"/>
      <c r="Q666" s="281"/>
      <c r="R666" s="281"/>
      <c r="S666" s="281"/>
      <c r="T666" s="281"/>
      <c r="U666" s="281"/>
      <c r="V666" s="281"/>
      <c r="W666" s="281"/>
      <c r="X666" s="281"/>
      <c r="Y666" s="281"/>
      <c r="Z666" s="281"/>
      <c r="AA666" s="281"/>
      <c r="AB666" s="281"/>
      <c r="AC666" s="281"/>
      <c r="AD666" s="281"/>
      <c r="AE666" s="281"/>
      <c r="AF666" s="281"/>
      <c r="AG666" s="281"/>
      <c r="AH666" s="281"/>
      <c r="AI666" s="281"/>
    </row>
    <row r="667" ht="12.75" customHeight="1">
      <c r="A667" s="281"/>
      <c r="B667" s="281"/>
      <c r="C667" s="281"/>
      <c r="D667" s="281"/>
      <c r="E667" s="281"/>
      <c r="F667" s="281"/>
      <c r="G667" s="281"/>
      <c r="H667" s="281"/>
      <c r="I667" s="281"/>
      <c r="J667" s="281"/>
      <c r="K667" s="281"/>
      <c r="L667" s="281"/>
      <c r="M667" s="281"/>
      <c r="N667" s="281"/>
      <c r="O667" s="281"/>
      <c r="P667" s="281"/>
      <c r="Q667" s="281"/>
      <c r="R667" s="281"/>
      <c r="S667" s="281"/>
      <c r="T667" s="281"/>
      <c r="U667" s="281"/>
      <c r="V667" s="281"/>
      <c r="W667" s="281"/>
      <c r="X667" s="281"/>
      <c r="Y667" s="281"/>
      <c r="Z667" s="281"/>
      <c r="AA667" s="281"/>
      <c r="AB667" s="281"/>
      <c r="AC667" s="281"/>
      <c r="AD667" s="281"/>
      <c r="AE667" s="281"/>
      <c r="AF667" s="281"/>
      <c r="AG667" s="281"/>
      <c r="AH667" s="281"/>
      <c r="AI667" s="281"/>
    </row>
    <row r="668" ht="12.75" customHeight="1">
      <c r="A668" s="281"/>
      <c r="B668" s="281"/>
      <c r="C668" s="281"/>
      <c r="D668" s="281"/>
      <c r="E668" s="281"/>
      <c r="F668" s="281"/>
      <c r="G668" s="281"/>
      <c r="H668" s="281"/>
      <c r="I668" s="281"/>
      <c r="J668" s="281"/>
      <c r="K668" s="281"/>
      <c r="L668" s="281"/>
      <c r="M668" s="281"/>
      <c r="N668" s="281"/>
      <c r="O668" s="281"/>
      <c r="P668" s="281"/>
      <c r="Q668" s="281"/>
      <c r="R668" s="281"/>
      <c r="S668" s="281"/>
      <c r="T668" s="281"/>
      <c r="U668" s="281"/>
      <c r="V668" s="281"/>
      <c r="W668" s="281"/>
      <c r="X668" s="281"/>
      <c r="Y668" s="281"/>
      <c r="Z668" s="281"/>
      <c r="AA668" s="281"/>
      <c r="AB668" s="281"/>
      <c r="AC668" s="281"/>
      <c r="AD668" s="281"/>
      <c r="AE668" s="281"/>
      <c r="AF668" s="281"/>
      <c r="AG668" s="281"/>
      <c r="AH668" s="281"/>
      <c r="AI668" s="281"/>
    </row>
    <row r="669" ht="12.75" customHeight="1">
      <c r="A669" s="281"/>
      <c r="B669" s="281"/>
      <c r="C669" s="281"/>
      <c r="D669" s="281"/>
      <c r="E669" s="281"/>
      <c r="F669" s="281"/>
      <c r="G669" s="281"/>
      <c r="H669" s="281"/>
      <c r="I669" s="281"/>
      <c r="J669" s="281"/>
      <c r="K669" s="281"/>
      <c r="L669" s="281"/>
      <c r="M669" s="281"/>
      <c r="N669" s="281"/>
      <c r="O669" s="281"/>
      <c r="P669" s="281"/>
      <c r="Q669" s="281"/>
      <c r="R669" s="281"/>
      <c r="S669" s="281"/>
      <c r="T669" s="281"/>
      <c r="U669" s="281"/>
      <c r="V669" s="281"/>
      <c r="W669" s="281"/>
      <c r="X669" s="281"/>
      <c r="Y669" s="281"/>
      <c r="Z669" s="281"/>
      <c r="AA669" s="281"/>
      <c r="AB669" s="281"/>
      <c r="AC669" s="281"/>
      <c r="AD669" s="281"/>
      <c r="AE669" s="281"/>
      <c r="AF669" s="281"/>
      <c r="AG669" s="281"/>
      <c r="AH669" s="281"/>
      <c r="AI669" s="281"/>
    </row>
    <row r="670" ht="12.75" customHeight="1">
      <c r="A670" s="281"/>
      <c r="B670" s="281"/>
      <c r="C670" s="281"/>
      <c r="D670" s="281"/>
      <c r="E670" s="281"/>
      <c r="F670" s="281"/>
      <c r="G670" s="281"/>
      <c r="H670" s="281"/>
      <c r="I670" s="281"/>
      <c r="J670" s="281"/>
      <c r="K670" s="281"/>
      <c r="L670" s="281"/>
      <c r="M670" s="281"/>
      <c r="N670" s="281"/>
      <c r="O670" s="281"/>
      <c r="P670" s="281"/>
      <c r="Q670" s="281"/>
      <c r="R670" s="281"/>
      <c r="S670" s="281"/>
      <c r="T670" s="281"/>
      <c r="U670" s="281"/>
      <c r="V670" s="281"/>
      <c r="W670" s="281"/>
      <c r="X670" s="281"/>
      <c r="Y670" s="281"/>
      <c r="Z670" s="281"/>
      <c r="AA670" s="281"/>
      <c r="AB670" s="281"/>
      <c r="AC670" s="281"/>
      <c r="AD670" s="281"/>
      <c r="AE670" s="281"/>
      <c r="AF670" s="281"/>
      <c r="AG670" s="281"/>
      <c r="AH670" s="281"/>
      <c r="AI670" s="281"/>
    </row>
    <row r="671" ht="12.75" customHeight="1">
      <c r="A671" s="281"/>
      <c r="B671" s="281"/>
      <c r="C671" s="281"/>
      <c r="D671" s="281"/>
      <c r="E671" s="281"/>
      <c r="F671" s="281"/>
      <c r="G671" s="281"/>
      <c r="H671" s="281"/>
      <c r="I671" s="281"/>
      <c r="J671" s="281"/>
      <c r="K671" s="281"/>
      <c r="L671" s="281"/>
      <c r="M671" s="281"/>
      <c r="N671" s="281"/>
      <c r="O671" s="281"/>
      <c r="P671" s="281"/>
      <c r="Q671" s="281"/>
      <c r="R671" s="281"/>
      <c r="S671" s="281"/>
      <c r="T671" s="281"/>
      <c r="U671" s="281"/>
      <c r="V671" s="281"/>
      <c r="W671" s="281"/>
      <c r="X671" s="281"/>
      <c r="Y671" s="281"/>
      <c r="Z671" s="281"/>
      <c r="AA671" s="281"/>
      <c r="AB671" s="281"/>
      <c r="AC671" s="281"/>
      <c r="AD671" s="281"/>
      <c r="AE671" s="281"/>
      <c r="AF671" s="281"/>
      <c r="AG671" s="281"/>
      <c r="AH671" s="281"/>
      <c r="AI671" s="281"/>
    </row>
    <row r="672" ht="12.75" customHeight="1">
      <c r="A672" s="281"/>
      <c r="B672" s="281"/>
      <c r="C672" s="281"/>
      <c r="D672" s="281"/>
      <c r="E672" s="281"/>
      <c r="F672" s="281"/>
      <c r="G672" s="281"/>
      <c r="H672" s="281"/>
      <c r="I672" s="281"/>
      <c r="J672" s="281"/>
      <c r="K672" s="281"/>
      <c r="L672" s="281"/>
      <c r="M672" s="281"/>
      <c r="N672" s="281"/>
      <c r="O672" s="281"/>
      <c r="P672" s="281"/>
      <c r="Q672" s="281"/>
      <c r="R672" s="281"/>
      <c r="S672" s="281"/>
      <c r="T672" s="281"/>
      <c r="U672" s="281"/>
      <c r="V672" s="281"/>
      <c r="W672" s="281"/>
      <c r="X672" s="281"/>
      <c r="Y672" s="281"/>
      <c r="Z672" s="281"/>
      <c r="AA672" s="281"/>
      <c r="AB672" s="281"/>
      <c r="AC672" s="281"/>
      <c r="AD672" s="281"/>
      <c r="AE672" s="281"/>
      <c r="AF672" s="281"/>
      <c r="AG672" s="281"/>
      <c r="AH672" s="281"/>
      <c r="AI672" s="281"/>
    </row>
    <row r="673" ht="12.75" customHeight="1">
      <c r="A673" s="281"/>
      <c r="B673" s="281"/>
      <c r="C673" s="281"/>
      <c r="D673" s="281"/>
      <c r="E673" s="281"/>
      <c r="F673" s="281"/>
      <c r="G673" s="281"/>
      <c r="H673" s="281"/>
      <c r="I673" s="281"/>
      <c r="J673" s="281"/>
      <c r="K673" s="281"/>
      <c r="L673" s="281"/>
      <c r="M673" s="281"/>
      <c r="N673" s="281"/>
      <c r="O673" s="281"/>
      <c r="P673" s="281"/>
      <c r="Q673" s="281"/>
      <c r="R673" s="281"/>
      <c r="S673" s="281"/>
      <c r="T673" s="281"/>
      <c r="U673" s="281"/>
      <c r="V673" s="281"/>
      <c r="W673" s="281"/>
      <c r="X673" s="281"/>
      <c r="Y673" s="281"/>
      <c r="Z673" s="281"/>
      <c r="AA673" s="281"/>
      <c r="AB673" s="281"/>
      <c r="AC673" s="281"/>
      <c r="AD673" s="281"/>
      <c r="AE673" s="281"/>
      <c r="AF673" s="281"/>
      <c r="AG673" s="281"/>
      <c r="AH673" s="281"/>
      <c r="AI673" s="281"/>
    </row>
    <row r="674" ht="12.75" customHeight="1">
      <c r="A674" s="281"/>
      <c r="B674" s="281"/>
      <c r="C674" s="281"/>
      <c r="D674" s="281"/>
      <c r="E674" s="281"/>
      <c r="F674" s="281"/>
      <c r="G674" s="281"/>
      <c r="H674" s="281"/>
      <c r="I674" s="281"/>
      <c r="J674" s="281"/>
      <c r="K674" s="281"/>
      <c r="L674" s="281"/>
      <c r="M674" s="281"/>
      <c r="N674" s="281"/>
      <c r="O674" s="281"/>
      <c r="P674" s="281"/>
      <c r="Q674" s="281"/>
      <c r="R674" s="281"/>
      <c r="S674" s="281"/>
      <c r="T674" s="281"/>
      <c r="U674" s="281"/>
      <c r="V674" s="281"/>
      <c r="W674" s="281"/>
      <c r="X674" s="281"/>
      <c r="Y674" s="281"/>
      <c r="Z674" s="281"/>
      <c r="AA674" s="281"/>
      <c r="AB674" s="281"/>
      <c r="AC674" s="281"/>
      <c r="AD674" s="281"/>
      <c r="AE674" s="281"/>
      <c r="AF674" s="281"/>
      <c r="AG674" s="281"/>
      <c r="AH674" s="281"/>
      <c r="AI674" s="281"/>
    </row>
    <row r="675" ht="12.75" customHeight="1">
      <c r="A675" s="281"/>
      <c r="B675" s="281"/>
      <c r="C675" s="281"/>
      <c r="D675" s="281"/>
      <c r="E675" s="281"/>
      <c r="F675" s="281"/>
      <c r="G675" s="281"/>
      <c r="H675" s="281"/>
      <c r="I675" s="281"/>
      <c r="J675" s="281"/>
      <c r="K675" s="281"/>
      <c r="L675" s="281"/>
      <c r="M675" s="281"/>
      <c r="N675" s="281"/>
      <c r="O675" s="281"/>
      <c r="P675" s="281"/>
      <c r="Q675" s="281"/>
      <c r="R675" s="281"/>
      <c r="S675" s="281"/>
      <c r="T675" s="281"/>
      <c r="U675" s="281"/>
      <c r="V675" s="281"/>
      <c r="W675" s="281"/>
      <c r="X675" s="281"/>
      <c r="Y675" s="281"/>
      <c r="Z675" s="281"/>
      <c r="AA675" s="281"/>
      <c r="AB675" s="281"/>
      <c r="AC675" s="281"/>
      <c r="AD675" s="281"/>
      <c r="AE675" s="281"/>
      <c r="AF675" s="281"/>
      <c r="AG675" s="281"/>
      <c r="AH675" s="281"/>
      <c r="AI675" s="281"/>
    </row>
    <row r="676" ht="12.75" customHeight="1">
      <c r="A676" s="281"/>
      <c r="B676" s="281"/>
      <c r="C676" s="281"/>
      <c r="D676" s="281"/>
      <c r="E676" s="281"/>
      <c r="F676" s="281"/>
      <c r="G676" s="281"/>
      <c r="H676" s="281"/>
      <c r="I676" s="281"/>
      <c r="J676" s="281"/>
      <c r="K676" s="281"/>
      <c r="L676" s="281"/>
      <c r="M676" s="281"/>
      <c r="N676" s="281"/>
      <c r="O676" s="281"/>
      <c r="P676" s="281"/>
      <c r="Q676" s="281"/>
      <c r="R676" s="281"/>
      <c r="S676" s="281"/>
      <c r="T676" s="281"/>
      <c r="U676" s="281"/>
      <c r="V676" s="281"/>
      <c r="W676" s="281"/>
      <c r="X676" s="281"/>
      <c r="Y676" s="281"/>
      <c r="Z676" s="281"/>
      <c r="AA676" s="281"/>
      <c r="AB676" s="281"/>
      <c r="AC676" s="281"/>
      <c r="AD676" s="281"/>
      <c r="AE676" s="281"/>
      <c r="AF676" s="281"/>
      <c r="AG676" s="281"/>
      <c r="AH676" s="281"/>
      <c r="AI676" s="281"/>
    </row>
    <row r="677" ht="12.75" customHeight="1">
      <c r="A677" s="281"/>
      <c r="B677" s="281"/>
      <c r="C677" s="281"/>
      <c r="D677" s="281"/>
      <c r="E677" s="281"/>
      <c r="F677" s="281"/>
      <c r="G677" s="281"/>
      <c r="H677" s="281"/>
      <c r="I677" s="281"/>
      <c r="J677" s="281"/>
      <c r="K677" s="281"/>
      <c r="L677" s="281"/>
      <c r="M677" s="281"/>
      <c r="N677" s="281"/>
      <c r="O677" s="281"/>
      <c r="P677" s="281"/>
      <c r="Q677" s="281"/>
      <c r="R677" s="281"/>
      <c r="S677" s="281"/>
      <c r="T677" s="281"/>
      <c r="U677" s="281"/>
      <c r="V677" s="281"/>
      <c r="W677" s="281"/>
      <c r="X677" s="281"/>
      <c r="Y677" s="281"/>
      <c r="Z677" s="281"/>
      <c r="AA677" s="281"/>
      <c r="AB677" s="281"/>
      <c r="AC677" s="281"/>
      <c r="AD677" s="281"/>
      <c r="AE677" s="281"/>
      <c r="AF677" s="281"/>
      <c r="AG677" s="281"/>
      <c r="AH677" s="281"/>
      <c r="AI677" s="281"/>
    </row>
    <row r="678" ht="12.75" customHeight="1">
      <c r="A678" s="281"/>
      <c r="B678" s="281"/>
      <c r="C678" s="281"/>
      <c r="D678" s="281"/>
      <c r="E678" s="281"/>
      <c r="F678" s="281"/>
      <c r="G678" s="281"/>
      <c r="H678" s="281"/>
      <c r="I678" s="281"/>
      <c r="J678" s="281"/>
      <c r="K678" s="281"/>
      <c r="L678" s="281"/>
      <c r="M678" s="281"/>
      <c r="N678" s="281"/>
      <c r="O678" s="281"/>
      <c r="P678" s="281"/>
      <c r="Q678" s="281"/>
      <c r="R678" s="281"/>
      <c r="S678" s="281"/>
      <c r="T678" s="281"/>
      <c r="U678" s="281"/>
      <c r="V678" s="281"/>
      <c r="W678" s="281"/>
      <c r="X678" s="281"/>
      <c r="Y678" s="281"/>
      <c r="Z678" s="281"/>
      <c r="AA678" s="281"/>
      <c r="AB678" s="281"/>
      <c r="AC678" s="281"/>
      <c r="AD678" s="281"/>
      <c r="AE678" s="281"/>
      <c r="AF678" s="281"/>
      <c r="AG678" s="281"/>
      <c r="AH678" s="281"/>
      <c r="AI678" s="281"/>
    </row>
    <row r="679" ht="12.75" customHeight="1">
      <c r="A679" s="281"/>
      <c r="B679" s="281"/>
      <c r="C679" s="281"/>
      <c r="D679" s="281"/>
      <c r="E679" s="281"/>
      <c r="F679" s="281"/>
      <c r="G679" s="281"/>
      <c r="H679" s="281"/>
      <c r="I679" s="281"/>
      <c r="J679" s="281"/>
      <c r="K679" s="281"/>
      <c r="L679" s="281"/>
      <c r="M679" s="281"/>
      <c r="N679" s="281"/>
      <c r="O679" s="281"/>
      <c r="P679" s="281"/>
      <c r="Q679" s="281"/>
      <c r="R679" s="281"/>
      <c r="S679" s="281"/>
      <c r="T679" s="281"/>
      <c r="U679" s="281"/>
      <c r="V679" s="281"/>
      <c r="W679" s="281"/>
      <c r="X679" s="281"/>
      <c r="Y679" s="281"/>
      <c r="Z679" s="281"/>
      <c r="AA679" s="281"/>
      <c r="AB679" s="281"/>
      <c r="AC679" s="281"/>
      <c r="AD679" s="281"/>
      <c r="AE679" s="281"/>
      <c r="AF679" s="281"/>
      <c r="AG679" s="281"/>
      <c r="AH679" s="281"/>
      <c r="AI679" s="281"/>
    </row>
    <row r="680" ht="12.75" customHeight="1">
      <c r="A680" s="281"/>
      <c r="B680" s="281"/>
      <c r="C680" s="281"/>
      <c r="D680" s="281"/>
      <c r="E680" s="281"/>
      <c r="F680" s="281"/>
      <c r="G680" s="281"/>
      <c r="H680" s="281"/>
      <c r="I680" s="281"/>
      <c r="J680" s="281"/>
      <c r="K680" s="281"/>
      <c r="L680" s="281"/>
      <c r="M680" s="281"/>
      <c r="N680" s="281"/>
      <c r="O680" s="281"/>
      <c r="P680" s="281"/>
      <c r="Q680" s="281"/>
      <c r="R680" s="281"/>
      <c r="S680" s="281"/>
      <c r="T680" s="281"/>
      <c r="U680" s="281"/>
      <c r="V680" s="281"/>
      <c r="W680" s="281"/>
      <c r="X680" s="281"/>
      <c r="Y680" s="281"/>
      <c r="Z680" s="281"/>
      <c r="AA680" s="281"/>
      <c r="AB680" s="281"/>
      <c r="AC680" s="281"/>
      <c r="AD680" s="281"/>
      <c r="AE680" s="281"/>
      <c r="AF680" s="281"/>
      <c r="AG680" s="281"/>
      <c r="AH680" s="281"/>
      <c r="AI680" s="281"/>
    </row>
    <row r="681" ht="12.75" customHeight="1">
      <c r="A681" s="281"/>
      <c r="B681" s="281"/>
      <c r="C681" s="281"/>
      <c r="D681" s="281"/>
      <c r="E681" s="281"/>
      <c r="F681" s="281"/>
      <c r="G681" s="281"/>
      <c r="H681" s="281"/>
      <c r="I681" s="281"/>
      <c r="J681" s="281"/>
      <c r="K681" s="281"/>
      <c r="L681" s="281"/>
      <c r="M681" s="281"/>
      <c r="N681" s="281"/>
      <c r="O681" s="281"/>
      <c r="P681" s="281"/>
      <c r="Q681" s="281"/>
      <c r="R681" s="281"/>
      <c r="S681" s="281"/>
      <c r="T681" s="281"/>
      <c r="U681" s="281"/>
      <c r="V681" s="281"/>
      <c r="W681" s="281"/>
      <c r="X681" s="281"/>
      <c r="Y681" s="281"/>
      <c r="Z681" s="281"/>
      <c r="AA681" s="281"/>
      <c r="AB681" s="281"/>
      <c r="AC681" s="281"/>
      <c r="AD681" s="281"/>
      <c r="AE681" s="281"/>
      <c r="AF681" s="281"/>
      <c r="AG681" s="281"/>
      <c r="AH681" s="281"/>
      <c r="AI681" s="281"/>
    </row>
    <row r="682" ht="12.75" customHeight="1">
      <c r="A682" s="281"/>
      <c r="B682" s="281"/>
      <c r="C682" s="281"/>
      <c r="D682" s="281"/>
      <c r="E682" s="281"/>
      <c r="F682" s="281"/>
      <c r="G682" s="281"/>
      <c r="H682" s="281"/>
      <c r="I682" s="281"/>
      <c r="J682" s="281"/>
      <c r="K682" s="281"/>
      <c r="L682" s="281"/>
      <c r="M682" s="281"/>
      <c r="N682" s="281"/>
      <c r="O682" s="281"/>
      <c r="P682" s="281"/>
      <c r="Q682" s="281"/>
      <c r="R682" s="281"/>
      <c r="S682" s="281"/>
      <c r="T682" s="281"/>
      <c r="U682" s="281"/>
      <c r="V682" s="281"/>
      <c r="W682" s="281"/>
      <c r="X682" s="281"/>
      <c r="Y682" s="281"/>
      <c r="Z682" s="281"/>
      <c r="AA682" s="281"/>
      <c r="AB682" s="281"/>
      <c r="AC682" s="281"/>
      <c r="AD682" s="281"/>
      <c r="AE682" s="281"/>
      <c r="AF682" s="281"/>
      <c r="AG682" s="281"/>
      <c r="AH682" s="281"/>
      <c r="AI682" s="281"/>
    </row>
    <row r="683" ht="12.75" customHeight="1">
      <c r="A683" s="281"/>
      <c r="B683" s="281"/>
      <c r="C683" s="281"/>
      <c r="D683" s="281"/>
      <c r="E683" s="281"/>
      <c r="F683" s="281"/>
      <c r="G683" s="281"/>
      <c r="H683" s="281"/>
      <c r="I683" s="281"/>
      <c r="J683" s="281"/>
      <c r="K683" s="281"/>
      <c r="L683" s="281"/>
      <c r="M683" s="281"/>
      <c r="N683" s="281"/>
      <c r="O683" s="281"/>
      <c r="P683" s="281"/>
      <c r="Q683" s="281"/>
      <c r="R683" s="281"/>
      <c r="S683" s="281"/>
      <c r="T683" s="281"/>
      <c r="U683" s="281"/>
      <c r="V683" s="281"/>
      <c r="W683" s="281"/>
      <c r="X683" s="281"/>
      <c r="Y683" s="281"/>
      <c r="Z683" s="281"/>
      <c r="AA683" s="281"/>
      <c r="AB683" s="281"/>
      <c r="AC683" s="281"/>
      <c r="AD683" s="281"/>
      <c r="AE683" s="281"/>
      <c r="AF683" s="281"/>
      <c r="AG683" s="281"/>
      <c r="AH683" s="281"/>
      <c r="AI683" s="281"/>
    </row>
    <row r="684" ht="12.75" customHeight="1">
      <c r="A684" s="281"/>
      <c r="B684" s="281"/>
      <c r="C684" s="281"/>
      <c r="D684" s="281"/>
      <c r="E684" s="281"/>
      <c r="F684" s="281"/>
      <c r="G684" s="281"/>
      <c r="H684" s="281"/>
      <c r="I684" s="281"/>
      <c r="J684" s="281"/>
      <c r="K684" s="281"/>
      <c r="L684" s="281"/>
      <c r="M684" s="281"/>
      <c r="N684" s="281"/>
      <c r="O684" s="281"/>
      <c r="P684" s="281"/>
      <c r="Q684" s="281"/>
      <c r="R684" s="281"/>
      <c r="S684" s="281"/>
      <c r="T684" s="281"/>
      <c r="U684" s="281"/>
      <c r="V684" s="281"/>
      <c r="W684" s="281"/>
      <c r="X684" s="281"/>
      <c r="Y684" s="281"/>
      <c r="Z684" s="281"/>
      <c r="AA684" s="281"/>
      <c r="AB684" s="281"/>
      <c r="AC684" s="281"/>
      <c r="AD684" s="281"/>
      <c r="AE684" s="281"/>
      <c r="AF684" s="281"/>
      <c r="AG684" s="281"/>
      <c r="AH684" s="281"/>
      <c r="AI684" s="281"/>
    </row>
    <row r="685" ht="12.75" customHeight="1">
      <c r="A685" s="281"/>
      <c r="B685" s="281"/>
      <c r="C685" s="281"/>
      <c r="D685" s="281"/>
      <c r="E685" s="281"/>
      <c r="F685" s="281"/>
      <c r="G685" s="281"/>
      <c r="H685" s="281"/>
      <c r="I685" s="281"/>
      <c r="J685" s="281"/>
      <c r="K685" s="281"/>
      <c r="L685" s="281"/>
      <c r="M685" s="281"/>
      <c r="N685" s="281"/>
      <c r="O685" s="281"/>
      <c r="P685" s="281"/>
      <c r="Q685" s="281"/>
      <c r="R685" s="281"/>
      <c r="S685" s="281"/>
      <c r="T685" s="281"/>
      <c r="U685" s="281"/>
      <c r="V685" s="281"/>
      <c r="W685" s="281"/>
      <c r="X685" s="281"/>
      <c r="Y685" s="281"/>
      <c r="Z685" s="281"/>
      <c r="AA685" s="281"/>
      <c r="AB685" s="281"/>
      <c r="AC685" s="281"/>
      <c r="AD685" s="281"/>
      <c r="AE685" s="281"/>
      <c r="AF685" s="281"/>
      <c r="AG685" s="281"/>
      <c r="AH685" s="281"/>
      <c r="AI685" s="281"/>
    </row>
    <row r="686" ht="12.75" customHeight="1">
      <c r="A686" s="281"/>
      <c r="B686" s="281"/>
      <c r="C686" s="281"/>
      <c r="D686" s="281"/>
      <c r="E686" s="281"/>
      <c r="F686" s="281"/>
      <c r="G686" s="281"/>
      <c r="H686" s="281"/>
      <c r="I686" s="281"/>
      <c r="J686" s="281"/>
      <c r="K686" s="281"/>
      <c r="L686" s="281"/>
      <c r="M686" s="281"/>
      <c r="N686" s="281"/>
      <c r="O686" s="281"/>
      <c r="P686" s="281"/>
      <c r="Q686" s="281"/>
      <c r="R686" s="281"/>
      <c r="S686" s="281"/>
      <c r="T686" s="281"/>
      <c r="U686" s="281"/>
      <c r="V686" s="281"/>
      <c r="W686" s="281"/>
      <c r="X686" s="281"/>
      <c r="Y686" s="281"/>
      <c r="Z686" s="281"/>
      <c r="AA686" s="281"/>
      <c r="AB686" s="281"/>
      <c r="AC686" s="281"/>
      <c r="AD686" s="281"/>
      <c r="AE686" s="281"/>
      <c r="AF686" s="281"/>
      <c r="AG686" s="281"/>
      <c r="AH686" s="281"/>
      <c r="AI686" s="281"/>
    </row>
    <row r="687" ht="12.75" customHeight="1">
      <c r="A687" s="281"/>
      <c r="B687" s="281"/>
      <c r="C687" s="281"/>
      <c r="D687" s="281"/>
      <c r="E687" s="281"/>
      <c r="F687" s="281"/>
      <c r="G687" s="281"/>
      <c r="H687" s="281"/>
      <c r="I687" s="281"/>
      <c r="J687" s="281"/>
      <c r="K687" s="281"/>
      <c r="L687" s="281"/>
      <c r="M687" s="281"/>
      <c r="N687" s="281"/>
      <c r="O687" s="281"/>
      <c r="P687" s="281"/>
      <c r="Q687" s="281"/>
      <c r="R687" s="281"/>
      <c r="S687" s="281"/>
      <c r="T687" s="281"/>
      <c r="U687" s="281"/>
      <c r="V687" s="281"/>
      <c r="W687" s="281"/>
      <c r="X687" s="281"/>
      <c r="Y687" s="281"/>
      <c r="Z687" s="281"/>
      <c r="AA687" s="281"/>
      <c r="AB687" s="281"/>
      <c r="AC687" s="281"/>
      <c r="AD687" s="281"/>
      <c r="AE687" s="281"/>
      <c r="AF687" s="281"/>
      <c r="AG687" s="281"/>
      <c r="AH687" s="281"/>
      <c r="AI687" s="281"/>
    </row>
    <row r="688" ht="12.75" customHeight="1">
      <c r="A688" s="281"/>
      <c r="B688" s="281"/>
      <c r="C688" s="281"/>
      <c r="D688" s="281"/>
      <c r="E688" s="281"/>
      <c r="F688" s="281"/>
      <c r="G688" s="281"/>
      <c r="H688" s="281"/>
      <c r="I688" s="281"/>
      <c r="J688" s="281"/>
      <c r="K688" s="281"/>
      <c r="L688" s="281"/>
      <c r="M688" s="281"/>
      <c r="N688" s="281"/>
      <c r="O688" s="281"/>
      <c r="P688" s="281"/>
      <c r="Q688" s="281"/>
      <c r="R688" s="281"/>
      <c r="S688" s="281"/>
      <c r="T688" s="281"/>
      <c r="U688" s="281"/>
      <c r="V688" s="281"/>
      <c r="W688" s="281"/>
      <c r="X688" s="281"/>
      <c r="Y688" s="281"/>
      <c r="Z688" s="281"/>
      <c r="AA688" s="281"/>
      <c r="AB688" s="281"/>
      <c r="AC688" s="281"/>
      <c r="AD688" s="281"/>
      <c r="AE688" s="281"/>
      <c r="AF688" s="281"/>
      <c r="AG688" s="281"/>
      <c r="AH688" s="281"/>
      <c r="AI688" s="281"/>
    </row>
    <row r="689" ht="12.75" customHeight="1">
      <c r="A689" s="281"/>
      <c r="B689" s="281"/>
      <c r="C689" s="281"/>
      <c r="D689" s="281"/>
      <c r="E689" s="281"/>
      <c r="F689" s="281"/>
      <c r="G689" s="281"/>
      <c r="H689" s="281"/>
      <c r="I689" s="281"/>
      <c r="J689" s="281"/>
      <c r="K689" s="281"/>
      <c r="L689" s="281"/>
      <c r="M689" s="281"/>
      <c r="N689" s="281"/>
      <c r="O689" s="281"/>
      <c r="P689" s="281"/>
      <c r="Q689" s="281"/>
      <c r="R689" s="281"/>
      <c r="S689" s="281"/>
      <c r="T689" s="281"/>
      <c r="U689" s="281"/>
      <c r="V689" s="281"/>
      <c r="W689" s="281"/>
      <c r="X689" s="281"/>
      <c r="Y689" s="281"/>
      <c r="Z689" s="281"/>
      <c r="AA689" s="281"/>
      <c r="AB689" s="281"/>
      <c r="AC689" s="281"/>
      <c r="AD689" s="281"/>
      <c r="AE689" s="281"/>
      <c r="AF689" s="281"/>
      <c r="AG689" s="281"/>
      <c r="AH689" s="281"/>
      <c r="AI689" s="281"/>
    </row>
    <row r="690" ht="12.75" customHeight="1">
      <c r="A690" s="281"/>
      <c r="B690" s="281"/>
      <c r="C690" s="281"/>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281"/>
      <c r="AE690" s="281"/>
      <c r="AF690" s="281"/>
      <c r="AG690" s="281"/>
      <c r="AH690" s="281"/>
      <c r="AI690" s="281"/>
    </row>
    <row r="691" ht="12.75" customHeight="1">
      <c r="A691" s="281"/>
      <c r="B691" s="281"/>
      <c r="C691" s="281"/>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281"/>
      <c r="AE691" s="281"/>
      <c r="AF691" s="281"/>
      <c r="AG691" s="281"/>
      <c r="AH691" s="281"/>
      <c r="AI691" s="281"/>
    </row>
    <row r="692" ht="12.75" customHeight="1">
      <c r="A692" s="281"/>
      <c r="B692" s="281"/>
      <c r="C692" s="281"/>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281"/>
      <c r="AD692" s="281"/>
      <c r="AE692" s="281"/>
      <c r="AF692" s="281"/>
      <c r="AG692" s="281"/>
      <c r="AH692" s="281"/>
      <c r="AI692" s="281"/>
    </row>
    <row r="693" ht="12.75" customHeight="1">
      <c r="A693" s="281"/>
      <c r="B693" s="281"/>
      <c r="C693" s="281"/>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281"/>
      <c r="AD693" s="281"/>
      <c r="AE693" s="281"/>
      <c r="AF693" s="281"/>
      <c r="AG693" s="281"/>
      <c r="AH693" s="281"/>
      <c r="AI693" s="281"/>
    </row>
    <row r="694" ht="12.75" customHeight="1">
      <c r="A694" s="281"/>
      <c r="B694" s="281"/>
      <c r="C694" s="281"/>
      <c r="D694" s="281"/>
      <c r="E694" s="281"/>
      <c r="F694" s="281"/>
      <c r="G694" s="281"/>
      <c r="H694" s="281"/>
      <c r="I694" s="281"/>
      <c r="J694" s="281"/>
      <c r="K694" s="281"/>
      <c r="L694" s="281"/>
      <c r="M694" s="281"/>
      <c r="N694" s="281"/>
      <c r="O694" s="281"/>
      <c r="P694" s="281"/>
      <c r="Q694" s="281"/>
      <c r="R694" s="281"/>
      <c r="S694" s="281"/>
      <c r="T694" s="281"/>
      <c r="U694" s="281"/>
      <c r="V694" s="281"/>
      <c r="W694" s="281"/>
      <c r="X694" s="281"/>
      <c r="Y694" s="281"/>
      <c r="Z694" s="281"/>
      <c r="AA694" s="281"/>
      <c r="AB694" s="281"/>
      <c r="AC694" s="281"/>
      <c r="AD694" s="281"/>
      <c r="AE694" s="281"/>
      <c r="AF694" s="281"/>
      <c r="AG694" s="281"/>
      <c r="AH694" s="281"/>
      <c r="AI694" s="281"/>
    </row>
    <row r="695" ht="12.75" customHeight="1">
      <c r="A695" s="281"/>
      <c r="B695" s="281"/>
      <c r="C695" s="281"/>
      <c r="D695" s="281"/>
      <c r="E695" s="281"/>
      <c r="F695" s="281"/>
      <c r="G695" s="281"/>
      <c r="H695" s="281"/>
      <c r="I695" s="281"/>
      <c r="J695" s="281"/>
      <c r="K695" s="281"/>
      <c r="L695" s="281"/>
      <c r="M695" s="281"/>
      <c r="N695" s="281"/>
      <c r="O695" s="281"/>
      <c r="P695" s="281"/>
      <c r="Q695" s="281"/>
      <c r="R695" s="281"/>
      <c r="S695" s="281"/>
      <c r="T695" s="281"/>
      <c r="U695" s="281"/>
      <c r="V695" s="281"/>
      <c r="W695" s="281"/>
      <c r="X695" s="281"/>
      <c r="Y695" s="281"/>
      <c r="Z695" s="281"/>
      <c r="AA695" s="281"/>
      <c r="AB695" s="281"/>
      <c r="AC695" s="281"/>
      <c r="AD695" s="281"/>
      <c r="AE695" s="281"/>
      <c r="AF695" s="281"/>
      <c r="AG695" s="281"/>
      <c r="AH695" s="281"/>
      <c r="AI695" s="281"/>
    </row>
    <row r="696" ht="12.75" customHeight="1">
      <c r="A696" s="281"/>
      <c r="B696" s="281"/>
      <c r="C696" s="281"/>
      <c r="D696" s="281"/>
      <c r="E696" s="281"/>
      <c r="F696" s="281"/>
      <c r="G696" s="281"/>
      <c r="H696" s="281"/>
      <c r="I696" s="281"/>
      <c r="J696" s="281"/>
      <c r="K696" s="281"/>
      <c r="L696" s="281"/>
      <c r="M696" s="281"/>
      <c r="N696" s="281"/>
      <c r="O696" s="281"/>
      <c r="P696" s="281"/>
      <c r="Q696" s="281"/>
      <c r="R696" s="281"/>
      <c r="S696" s="281"/>
      <c r="T696" s="281"/>
      <c r="U696" s="281"/>
      <c r="V696" s="281"/>
      <c r="W696" s="281"/>
      <c r="X696" s="281"/>
      <c r="Y696" s="281"/>
      <c r="Z696" s="281"/>
      <c r="AA696" s="281"/>
      <c r="AB696" s="281"/>
      <c r="AC696" s="281"/>
      <c r="AD696" s="281"/>
      <c r="AE696" s="281"/>
      <c r="AF696" s="281"/>
      <c r="AG696" s="281"/>
      <c r="AH696" s="281"/>
      <c r="AI696" s="281"/>
    </row>
    <row r="697" ht="12.75" customHeight="1">
      <c r="A697" s="281"/>
      <c r="B697" s="281"/>
      <c r="C697" s="281"/>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281"/>
      <c r="AE697" s="281"/>
      <c r="AF697" s="281"/>
      <c r="AG697" s="281"/>
      <c r="AH697" s="281"/>
      <c r="AI697" s="281"/>
    </row>
    <row r="698" ht="12.75" customHeight="1">
      <c r="A698" s="281"/>
      <c r="B698" s="281"/>
      <c r="C698" s="281"/>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281"/>
      <c r="AE698" s="281"/>
      <c r="AF698" s="281"/>
      <c r="AG698" s="281"/>
      <c r="AH698" s="281"/>
      <c r="AI698" s="281"/>
    </row>
    <row r="699" ht="12.75" customHeight="1">
      <c r="A699" s="281"/>
      <c r="B699" s="281"/>
      <c r="C699" s="281"/>
      <c r="D699" s="281"/>
      <c r="E699" s="281"/>
      <c r="F699" s="281"/>
      <c r="G699" s="281"/>
      <c r="H699" s="281"/>
      <c r="I699" s="281"/>
      <c r="J699" s="281"/>
      <c r="K699" s="281"/>
      <c r="L699" s="281"/>
      <c r="M699" s="281"/>
      <c r="N699" s="281"/>
      <c r="O699" s="281"/>
      <c r="P699" s="281"/>
      <c r="Q699" s="281"/>
      <c r="R699" s="281"/>
      <c r="S699" s="281"/>
      <c r="T699" s="281"/>
      <c r="U699" s="281"/>
      <c r="V699" s="281"/>
      <c r="W699" s="281"/>
      <c r="X699" s="281"/>
      <c r="Y699" s="281"/>
      <c r="Z699" s="281"/>
      <c r="AA699" s="281"/>
      <c r="AB699" s="281"/>
      <c r="AC699" s="281"/>
      <c r="AD699" s="281"/>
      <c r="AE699" s="281"/>
      <c r="AF699" s="281"/>
      <c r="AG699" s="281"/>
      <c r="AH699" s="281"/>
      <c r="AI699" s="281"/>
    </row>
    <row r="700" ht="12.75" customHeight="1">
      <c r="A700" s="281"/>
      <c r="B700" s="281"/>
      <c r="C700" s="281"/>
      <c r="D700" s="281"/>
      <c r="E700" s="281"/>
      <c r="F700" s="281"/>
      <c r="G700" s="281"/>
      <c r="H700" s="281"/>
      <c r="I700" s="281"/>
      <c r="J700" s="281"/>
      <c r="K700" s="281"/>
      <c r="L700" s="281"/>
      <c r="M700" s="281"/>
      <c r="N700" s="281"/>
      <c r="O700" s="281"/>
      <c r="P700" s="281"/>
      <c r="Q700" s="281"/>
      <c r="R700" s="281"/>
      <c r="S700" s="281"/>
      <c r="T700" s="281"/>
      <c r="U700" s="281"/>
      <c r="V700" s="281"/>
      <c r="W700" s="281"/>
      <c r="X700" s="281"/>
      <c r="Y700" s="281"/>
      <c r="Z700" s="281"/>
      <c r="AA700" s="281"/>
      <c r="AB700" s="281"/>
      <c r="AC700" s="281"/>
      <c r="AD700" s="281"/>
      <c r="AE700" s="281"/>
      <c r="AF700" s="281"/>
      <c r="AG700" s="281"/>
      <c r="AH700" s="281"/>
      <c r="AI700" s="281"/>
    </row>
    <row r="701" ht="12.75" customHeight="1">
      <c r="A701" s="281"/>
      <c r="B701" s="281"/>
      <c r="C701" s="281"/>
      <c r="D701" s="281"/>
      <c r="E701" s="281"/>
      <c r="F701" s="281"/>
      <c r="G701" s="281"/>
      <c r="H701" s="281"/>
      <c r="I701" s="281"/>
      <c r="J701" s="281"/>
      <c r="K701" s="281"/>
      <c r="L701" s="281"/>
      <c r="M701" s="281"/>
      <c r="N701" s="281"/>
      <c r="O701" s="281"/>
      <c r="P701" s="281"/>
      <c r="Q701" s="281"/>
      <c r="R701" s="281"/>
      <c r="S701" s="281"/>
      <c r="T701" s="281"/>
      <c r="U701" s="281"/>
      <c r="V701" s="281"/>
      <c r="W701" s="281"/>
      <c r="X701" s="281"/>
      <c r="Y701" s="281"/>
      <c r="Z701" s="281"/>
      <c r="AA701" s="281"/>
      <c r="AB701" s="281"/>
      <c r="AC701" s="281"/>
      <c r="AD701" s="281"/>
      <c r="AE701" s="281"/>
      <c r="AF701" s="281"/>
      <c r="AG701" s="281"/>
      <c r="AH701" s="281"/>
      <c r="AI701" s="281"/>
    </row>
    <row r="702" ht="12.75" customHeight="1">
      <c r="A702" s="281"/>
      <c r="B702" s="281"/>
      <c r="C702" s="281"/>
      <c r="D702" s="281"/>
      <c r="E702" s="281"/>
      <c r="F702" s="281"/>
      <c r="G702" s="281"/>
      <c r="H702" s="281"/>
      <c r="I702" s="281"/>
      <c r="J702" s="281"/>
      <c r="K702" s="281"/>
      <c r="L702" s="281"/>
      <c r="M702" s="281"/>
      <c r="N702" s="281"/>
      <c r="O702" s="281"/>
      <c r="P702" s="281"/>
      <c r="Q702" s="281"/>
      <c r="R702" s="281"/>
      <c r="S702" s="281"/>
      <c r="T702" s="281"/>
      <c r="U702" s="281"/>
      <c r="V702" s="281"/>
      <c r="W702" s="281"/>
      <c r="X702" s="281"/>
      <c r="Y702" s="281"/>
      <c r="Z702" s="281"/>
      <c r="AA702" s="281"/>
      <c r="AB702" s="281"/>
      <c r="AC702" s="281"/>
      <c r="AD702" s="281"/>
      <c r="AE702" s="281"/>
      <c r="AF702" s="281"/>
      <c r="AG702" s="281"/>
      <c r="AH702" s="281"/>
      <c r="AI702" s="281"/>
    </row>
    <row r="703" ht="12.75" customHeight="1">
      <c r="A703" s="281"/>
      <c r="B703" s="281"/>
      <c r="C703" s="281"/>
      <c r="D703" s="281"/>
      <c r="E703" s="281"/>
      <c r="F703" s="281"/>
      <c r="G703" s="281"/>
      <c r="H703" s="281"/>
      <c r="I703" s="281"/>
      <c r="J703" s="281"/>
      <c r="K703" s="281"/>
      <c r="L703" s="281"/>
      <c r="M703" s="281"/>
      <c r="N703" s="281"/>
      <c r="O703" s="281"/>
      <c r="P703" s="281"/>
      <c r="Q703" s="281"/>
      <c r="R703" s="281"/>
      <c r="S703" s="281"/>
      <c r="T703" s="281"/>
      <c r="U703" s="281"/>
      <c r="V703" s="281"/>
      <c r="W703" s="281"/>
      <c r="X703" s="281"/>
      <c r="Y703" s="281"/>
      <c r="Z703" s="281"/>
      <c r="AA703" s="281"/>
      <c r="AB703" s="281"/>
      <c r="AC703" s="281"/>
      <c r="AD703" s="281"/>
      <c r="AE703" s="281"/>
      <c r="AF703" s="281"/>
      <c r="AG703" s="281"/>
      <c r="AH703" s="281"/>
      <c r="AI703" s="281"/>
    </row>
    <row r="704" ht="12.75" customHeight="1">
      <c r="A704" s="281"/>
      <c r="B704" s="281"/>
      <c r="C704" s="281"/>
      <c r="D704" s="281"/>
      <c r="E704" s="281"/>
      <c r="F704" s="281"/>
      <c r="G704" s="281"/>
      <c r="H704" s="281"/>
      <c r="I704" s="281"/>
      <c r="J704" s="281"/>
      <c r="K704" s="281"/>
      <c r="L704" s="281"/>
      <c r="M704" s="281"/>
      <c r="N704" s="281"/>
      <c r="O704" s="281"/>
      <c r="P704" s="281"/>
      <c r="Q704" s="281"/>
      <c r="R704" s="281"/>
      <c r="S704" s="281"/>
      <c r="T704" s="281"/>
      <c r="U704" s="281"/>
      <c r="V704" s="281"/>
      <c r="W704" s="281"/>
      <c r="X704" s="281"/>
      <c r="Y704" s="281"/>
      <c r="Z704" s="281"/>
      <c r="AA704" s="281"/>
      <c r="AB704" s="281"/>
      <c r="AC704" s="281"/>
      <c r="AD704" s="281"/>
      <c r="AE704" s="281"/>
      <c r="AF704" s="281"/>
      <c r="AG704" s="281"/>
      <c r="AH704" s="281"/>
      <c r="AI704" s="281"/>
    </row>
    <row r="705" ht="12.75" customHeight="1">
      <c r="A705" s="281"/>
      <c r="B705" s="281"/>
      <c r="C705" s="281"/>
      <c r="D705" s="281"/>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281"/>
      <c r="AD705" s="281"/>
      <c r="AE705" s="281"/>
      <c r="AF705" s="281"/>
      <c r="AG705" s="281"/>
      <c r="AH705" s="281"/>
      <c r="AI705" s="281"/>
    </row>
    <row r="706" ht="12.75" customHeight="1">
      <c r="A706" s="281"/>
      <c r="B706" s="281"/>
      <c r="C706" s="281"/>
      <c r="D706" s="281"/>
      <c r="E706" s="281"/>
      <c r="F706" s="281"/>
      <c r="G706" s="281"/>
      <c r="H706" s="281"/>
      <c r="I706" s="281"/>
      <c r="J706" s="281"/>
      <c r="K706" s="281"/>
      <c r="L706" s="281"/>
      <c r="M706" s="281"/>
      <c r="N706" s="281"/>
      <c r="O706" s="281"/>
      <c r="P706" s="281"/>
      <c r="Q706" s="281"/>
      <c r="R706" s="281"/>
      <c r="S706" s="281"/>
      <c r="T706" s="281"/>
      <c r="U706" s="281"/>
      <c r="V706" s="281"/>
      <c r="W706" s="281"/>
      <c r="X706" s="281"/>
      <c r="Y706" s="281"/>
      <c r="Z706" s="281"/>
      <c r="AA706" s="281"/>
      <c r="AB706" s="281"/>
      <c r="AC706" s="281"/>
      <c r="AD706" s="281"/>
      <c r="AE706" s="281"/>
      <c r="AF706" s="281"/>
      <c r="AG706" s="281"/>
      <c r="AH706" s="281"/>
      <c r="AI706" s="281"/>
    </row>
    <row r="707" ht="12.75" customHeight="1">
      <c r="A707" s="281"/>
      <c r="B707" s="281"/>
      <c r="C707" s="281"/>
      <c r="D707" s="281"/>
      <c r="E707" s="281"/>
      <c r="F707" s="281"/>
      <c r="G707" s="281"/>
      <c r="H707" s="281"/>
      <c r="I707" s="281"/>
      <c r="J707" s="281"/>
      <c r="K707" s="281"/>
      <c r="L707" s="281"/>
      <c r="M707" s="281"/>
      <c r="N707" s="281"/>
      <c r="O707" s="281"/>
      <c r="P707" s="281"/>
      <c r="Q707" s="281"/>
      <c r="R707" s="281"/>
      <c r="S707" s="281"/>
      <c r="T707" s="281"/>
      <c r="U707" s="281"/>
      <c r="V707" s="281"/>
      <c r="W707" s="281"/>
      <c r="X707" s="281"/>
      <c r="Y707" s="281"/>
      <c r="Z707" s="281"/>
      <c r="AA707" s="281"/>
      <c r="AB707" s="281"/>
      <c r="AC707" s="281"/>
      <c r="AD707" s="281"/>
      <c r="AE707" s="281"/>
      <c r="AF707" s="281"/>
      <c r="AG707" s="281"/>
      <c r="AH707" s="281"/>
      <c r="AI707" s="281"/>
    </row>
    <row r="708" ht="12.75" customHeight="1">
      <c r="A708" s="281"/>
      <c r="B708" s="281"/>
      <c r="C708" s="281"/>
      <c r="D708" s="281"/>
      <c r="E708" s="281"/>
      <c r="F708" s="281"/>
      <c r="G708" s="281"/>
      <c r="H708" s="281"/>
      <c r="I708" s="281"/>
      <c r="J708" s="281"/>
      <c r="K708" s="281"/>
      <c r="L708" s="281"/>
      <c r="M708" s="281"/>
      <c r="N708" s="281"/>
      <c r="O708" s="281"/>
      <c r="P708" s="281"/>
      <c r="Q708" s="281"/>
      <c r="R708" s="281"/>
      <c r="S708" s="281"/>
      <c r="T708" s="281"/>
      <c r="U708" s="281"/>
      <c r="V708" s="281"/>
      <c r="W708" s="281"/>
      <c r="X708" s="281"/>
      <c r="Y708" s="281"/>
      <c r="Z708" s="281"/>
      <c r="AA708" s="281"/>
      <c r="AB708" s="281"/>
      <c r="AC708" s="281"/>
      <c r="AD708" s="281"/>
      <c r="AE708" s="281"/>
      <c r="AF708" s="281"/>
      <c r="AG708" s="281"/>
      <c r="AH708" s="281"/>
      <c r="AI708" s="281"/>
    </row>
    <row r="709" ht="12.75" customHeight="1">
      <c r="A709" s="281"/>
      <c r="B709" s="281"/>
      <c r="C709" s="281"/>
      <c r="D709" s="281"/>
      <c r="E709" s="281"/>
      <c r="F709" s="281"/>
      <c r="G709" s="281"/>
      <c r="H709" s="281"/>
      <c r="I709" s="281"/>
      <c r="J709" s="281"/>
      <c r="K709" s="281"/>
      <c r="L709" s="281"/>
      <c r="M709" s="281"/>
      <c r="N709" s="281"/>
      <c r="O709" s="281"/>
      <c r="P709" s="281"/>
      <c r="Q709" s="281"/>
      <c r="R709" s="281"/>
      <c r="S709" s="281"/>
      <c r="T709" s="281"/>
      <c r="U709" s="281"/>
      <c r="V709" s="281"/>
      <c r="W709" s="281"/>
      <c r="X709" s="281"/>
      <c r="Y709" s="281"/>
      <c r="Z709" s="281"/>
      <c r="AA709" s="281"/>
      <c r="AB709" s="281"/>
      <c r="AC709" s="281"/>
      <c r="AD709" s="281"/>
      <c r="AE709" s="281"/>
      <c r="AF709" s="281"/>
      <c r="AG709" s="281"/>
      <c r="AH709" s="281"/>
      <c r="AI709" s="281"/>
    </row>
    <row r="710" ht="12.75" customHeight="1">
      <c r="A710" s="281"/>
      <c r="B710" s="281"/>
      <c r="C710" s="281"/>
      <c r="D710" s="281"/>
      <c r="E710" s="281"/>
      <c r="F710" s="281"/>
      <c r="G710" s="281"/>
      <c r="H710" s="281"/>
      <c r="I710" s="281"/>
      <c r="J710" s="281"/>
      <c r="K710" s="281"/>
      <c r="L710" s="281"/>
      <c r="M710" s="281"/>
      <c r="N710" s="281"/>
      <c r="O710" s="281"/>
      <c r="P710" s="281"/>
      <c r="Q710" s="281"/>
      <c r="R710" s="281"/>
      <c r="S710" s="281"/>
      <c r="T710" s="281"/>
      <c r="U710" s="281"/>
      <c r="V710" s="281"/>
      <c r="W710" s="281"/>
      <c r="X710" s="281"/>
      <c r="Y710" s="281"/>
      <c r="Z710" s="281"/>
      <c r="AA710" s="281"/>
      <c r="AB710" s="281"/>
      <c r="AC710" s="281"/>
      <c r="AD710" s="281"/>
      <c r="AE710" s="281"/>
      <c r="AF710" s="281"/>
      <c r="AG710" s="281"/>
      <c r="AH710" s="281"/>
      <c r="AI710" s="281"/>
    </row>
    <row r="711" ht="12.75" customHeight="1">
      <c r="A711" s="281"/>
      <c r="B711" s="281"/>
      <c r="C711" s="281"/>
      <c r="D711" s="281"/>
      <c r="E711" s="281"/>
      <c r="F711" s="281"/>
      <c r="G711" s="281"/>
      <c r="H711" s="281"/>
      <c r="I711" s="281"/>
      <c r="J711" s="281"/>
      <c r="K711" s="281"/>
      <c r="L711" s="281"/>
      <c r="M711" s="281"/>
      <c r="N711" s="281"/>
      <c r="O711" s="281"/>
      <c r="P711" s="281"/>
      <c r="Q711" s="281"/>
      <c r="R711" s="281"/>
      <c r="S711" s="281"/>
      <c r="T711" s="281"/>
      <c r="U711" s="281"/>
      <c r="V711" s="281"/>
      <c r="W711" s="281"/>
      <c r="X711" s="281"/>
      <c r="Y711" s="281"/>
      <c r="Z711" s="281"/>
      <c r="AA711" s="281"/>
      <c r="AB711" s="281"/>
      <c r="AC711" s="281"/>
      <c r="AD711" s="281"/>
      <c r="AE711" s="281"/>
      <c r="AF711" s="281"/>
      <c r="AG711" s="281"/>
      <c r="AH711" s="281"/>
      <c r="AI711" s="281"/>
    </row>
    <row r="712" ht="12.75" customHeight="1">
      <c r="A712" s="281"/>
      <c r="B712" s="281"/>
      <c r="C712" s="281"/>
      <c r="D712" s="281"/>
      <c r="E712" s="281"/>
      <c r="F712" s="281"/>
      <c r="G712" s="281"/>
      <c r="H712" s="281"/>
      <c r="I712" s="281"/>
      <c r="J712" s="281"/>
      <c r="K712" s="281"/>
      <c r="L712" s="281"/>
      <c r="M712" s="281"/>
      <c r="N712" s="281"/>
      <c r="O712" s="281"/>
      <c r="P712" s="281"/>
      <c r="Q712" s="281"/>
      <c r="R712" s="281"/>
      <c r="S712" s="281"/>
      <c r="T712" s="281"/>
      <c r="U712" s="281"/>
      <c r="V712" s="281"/>
      <c r="W712" s="281"/>
      <c r="X712" s="281"/>
      <c r="Y712" s="281"/>
      <c r="Z712" s="281"/>
      <c r="AA712" s="281"/>
      <c r="AB712" s="281"/>
      <c r="AC712" s="281"/>
      <c r="AD712" s="281"/>
      <c r="AE712" s="281"/>
      <c r="AF712" s="281"/>
      <c r="AG712" s="281"/>
      <c r="AH712" s="281"/>
      <c r="AI712" s="281"/>
    </row>
    <row r="713" ht="12.75" customHeight="1">
      <c r="A713" s="281"/>
      <c r="B713" s="281"/>
      <c r="C713" s="281"/>
      <c r="D713" s="281"/>
      <c r="E713" s="281"/>
      <c r="F713" s="281"/>
      <c r="G713" s="281"/>
      <c r="H713" s="281"/>
      <c r="I713" s="281"/>
      <c r="J713" s="281"/>
      <c r="K713" s="281"/>
      <c r="L713" s="281"/>
      <c r="M713" s="281"/>
      <c r="N713" s="281"/>
      <c r="O713" s="281"/>
      <c r="P713" s="281"/>
      <c r="Q713" s="281"/>
      <c r="R713" s="281"/>
      <c r="S713" s="281"/>
      <c r="T713" s="281"/>
      <c r="U713" s="281"/>
      <c r="V713" s="281"/>
      <c r="W713" s="281"/>
      <c r="X713" s="281"/>
      <c r="Y713" s="281"/>
      <c r="Z713" s="281"/>
      <c r="AA713" s="281"/>
      <c r="AB713" s="281"/>
      <c r="AC713" s="281"/>
      <c r="AD713" s="281"/>
      <c r="AE713" s="281"/>
      <c r="AF713" s="281"/>
      <c r="AG713" s="281"/>
      <c r="AH713" s="281"/>
      <c r="AI713" s="281"/>
    </row>
    <row r="714" ht="12.75" customHeight="1">
      <c r="A714" s="281"/>
      <c r="B714" s="281"/>
      <c r="C714" s="281"/>
      <c r="D714" s="281"/>
      <c r="E714" s="281"/>
      <c r="F714" s="281"/>
      <c r="G714" s="281"/>
      <c r="H714" s="281"/>
      <c r="I714" s="281"/>
      <c r="J714" s="281"/>
      <c r="K714" s="281"/>
      <c r="L714" s="281"/>
      <c r="M714" s="281"/>
      <c r="N714" s="281"/>
      <c r="O714" s="281"/>
      <c r="P714" s="281"/>
      <c r="Q714" s="281"/>
      <c r="R714" s="281"/>
      <c r="S714" s="281"/>
      <c r="T714" s="281"/>
      <c r="U714" s="281"/>
      <c r="V714" s="281"/>
      <c r="W714" s="281"/>
      <c r="X714" s="281"/>
      <c r="Y714" s="281"/>
      <c r="Z714" s="281"/>
      <c r="AA714" s="281"/>
      <c r="AB714" s="281"/>
      <c r="AC714" s="281"/>
      <c r="AD714" s="281"/>
      <c r="AE714" s="281"/>
      <c r="AF714" s="281"/>
      <c r="AG714" s="281"/>
      <c r="AH714" s="281"/>
      <c r="AI714" s="281"/>
    </row>
    <row r="715" ht="12.75" customHeight="1">
      <c r="A715" s="281"/>
      <c r="B715" s="281"/>
      <c r="C715" s="281"/>
      <c r="D715" s="281"/>
      <c r="E715" s="281"/>
      <c r="F715" s="281"/>
      <c r="G715" s="281"/>
      <c r="H715" s="281"/>
      <c r="I715" s="281"/>
      <c r="J715" s="281"/>
      <c r="K715" s="281"/>
      <c r="L715" s="281"/>
      <c r="M715" s="281"/>
      <c r="N715" s="281"/>
      <c r="O715" s="281"/>
      <c r="P715" s="281"/>
      <c r="Q715" s="281"/>
      <c r="R715" s="281"/>
      <c r="S715" s="281"/>
      <c r="T715" s="281"/>
      <c r="U715" s="281"/>
      <c r="V715" s="281"/>
      <c r="W715" s="281"/>
      <c r="X715" s="281"/>
      <c r="Y715" s="281"/>
      <c r="Z715" s="281"/>
      <c r="AA715" s="281"/>
      <c r="AB715" s="281"/>
      <c r="AC715" s="281"/>
      <c r="AD715" s="281"/>
      <c r="AE715" s="281"/>
      <c r="AF715" s="281"/>
      <c r="AG715" s="281"/>
      <c r="AH715" s="281"/>
      <c r="AI715" s="281"/>
    </row>
    <row r="716" ht="12.75" customHeight="1">
      <c r="A716" s="281"/>
      <c r="B716" s="281"/>
      <c r="C716" s="281"/>
      <c r="D716" s="281"/>
      <c r="E716" s="281"/>
      <c r="F716" s="281"/>
      <c r="G716" s="281"/>
      <c r="H716" s="281"/>
      <c r="I716" s="281"/>
      <c r="J716" s="281"/>
      <c r="K716" s="281"/>
      <c r="L716" s="281"/>
      <c r="M716" s="281"/>
      <c r="N716" s="281"/>
      <c r="O716" s="281"/>
      <c r="P716" s="281"/>
      <c r="Q716" s="281"/>
      <c r="R716" s="281"/>
      <c r="S716" s="281"/>
      <c r="T716" s="281"/>
      <c r="U716" s="281"/>
      <c r="V716" s="281"/>
      <c r="W716" s="281"/>
      <c r="X716" s="281"/>
      <c r="Y716" s="281"/>
      <c r="Z716" s="281"/>
      <c r="AA716" s="281"/>
      <c r="AB716" s="281"/>
      <c r="AC716" s="281"/>
      <c r="AD716" s="281"/>
      <c r="AE716" s="281"/>
      <c r="AF716" s="281"/>
      <c r="AG716" s="281"/>
      <c r="AH716" s="281"/>
      <c r="AI716" s="281"/>
    </row>
    <row r="717" ht="12.75" customHeight="1">
      <c r="A717" s="281"/>
      <c r="B717" s="281"/>
      <c r="C717" s="281"/>
      <c r="D717" s="281"/>
      <c r="E717" s="281"/>
      <c r="F717" s="281"/>
      <c r="G717" s="281"/>
      <c r="H717" s="281"/>
      <c r="I717" s="281"/>
      <c r="J717" s="281"/>
      <c r="K717" s="281"/>
      <c r="L717" s="281"/>
      <c r="M717" s="281"/>
      <c r="N717" s="281"/>
      <c r="O717" s="281"/>
      <c r="P717" s="281"/>
      <c r="Q717" s="281"/>
      <c r="R717" s="281"/>
      <c r="S717" s="281"/>
      <c r="T717" s="281"/>
      <c r="U717" s="281"/>
      <c r="V717" s="281"/>
      <c r="W717" s="281"/>
      <c r="X717" s="281"/>
      <c r="Y717" s="281"/>
      <c r="Z717" s="281"/>
      <c r="AA717" s="281"/>
      <c r="AB717" s="281"/>
      <c r="AC717" s="281"/>
      <c r="AD717" s="281"/>
      <c r="AE717" s="281"/>
      <c r="AF717" s="281"/>
      <c r="AG717" s="281"/>
      <c r="AH717" s="281"/>
      <c r="AI717" s="281"/>
    </row>
    <row r="718" ht="12.75" customHeight="1">
      <c r="A718" s="281"/>
      <c r="B718" s="281"/>
      <c r="C718" s="281"/>
      <c r="D718" s="281"/>
      <c r="E718" s="281"/>
      <c r="F718" s="281"/>
      <c r="G718" s="281"/>
      <c r="H718" s="281"/>
      <c r="I718" s="281"/>
      <c r="J718" s="281"/>
      <c r="K718" s="281"/>
      <c r="L718" s="281"/>
      <c r="M718" s="281"/>
      <c r="N718" s="281"/>
      <c r="O718" s="281"/>
      <c r="P718" s="281"/>
      <c r="Q718" s="281"/>
      <c r="R718" s="281"/>
      <c r="S718" s="281"/>
      <c r="T718" s="281"/>
      <c r="U718" s="281"/>
      <c r="V718" s="281"/>
      <c r="W718" s="281"/>
      <c r="X718" s="281"/>
      <c r="Y718" s="281"/>
      <c r="Z718" s="281"/>
      <c r="AA718" s="281"/>
      <c r="AB718" s="281"/>
      <c r="AC718" s="281"/>
      <c r="AD718" s="281"/>
      <c r="AE718" s="281"/>
      <c r="AF718" s="281"/>
      <c r="AG718" s="281"/>
      <c r="AH718" s="281"/>
      <c r="AI718" s="281"/>
    </row>
    <row r="719" ht="12.75" customHeight="1">
      <c r="A719" s="281"/>
      <c r="B719" s="281"/>
      <c r="C719" s="281"/>
      <c r="D719" s="281"/>
      <c r="E719" s="281"/>
      <c r="F719" s="281"/>
      <c r="G719" s="281"/>
      <c r="H719" s="281"/>
      <c r="I719" s="281"/>
      <c r="J719" s="281"/>
      <c r="K719" s="281"/>
      <c r="L719" s="281"/>
      <c r="M719" s="281"/>
      <c r="N719" s="281"/>
      <c r="O719" s="281"/>
      <c r="P719" s="281"/>
      <c r="Q719" s="281"/>
      <c r="R719" s="281"/>
      <c r="S719" s="281"/>
      <c r="T719" s="281"/>
      <c r="U719" s="281"/>
      <c r="V719" s="281"/>
      <c r="W719" s="281"/>
      <c r="X719" s="281"/>
      <c r="Y719" s="281"/>
      <c r="Z719" s="281"/>
      <c r="AA719" s="281"/>
      <c r="AB719" s="281"/>
      <c r="AC719" s="281"/>
      <c r="AD719" s="281"/>
      <c r="AE719" s="281"/>
      <c r="AF719" s="281"/>
      <c r="AG719" s="281"/>
      <c r="AH719" s="281"/>
      <c r="AI719" s="281"/>
    </row>
    <row r="720" ht="12.75" customHeight="1">
      <c r="A720" s="281"/>
      <c r="B720" s="281"/>
      <c r="C720" s="281"/>
      <c r="D720" s="281"/>
      <c r="E720" s="281"/>
      <c r="F720" s="281"/>
      <c r="G720" s="281"/>
      <c r="H720" s="281"/>
      <c r="I720" s="281"/>
      <c r="J720" s="281"/>
      <c r="K720" s="281"/>
      <c r="L720" s="281"/>
      <c r="M720" s="281"/>
      <c r="N720" s="281"/>
      <c r="O720" s="281"/>
      <c r="P720" s="281"/>
      <c r="Q720" s="281"/>
      <c r="R720" s="281"/>
      <c r="S720" s="281"/>
      <c r="T720" s="281"/>
      <c r="U720" s="281"/>
      <c r="V720" s="281"/>
      <c r="W720" s="281"/>
      <c r="X720" s="281"/>
      <c r="Y720" s="281"/>
      <c r="Z720" s="281"/>
      <c r="AA720" s="281"/>
      <c r="AB720" s="281"/>
      <c r="AC720" s="281"/>
      <c r="AD720" s="281"/>
      <c r="AE720" s="281"/>
      <c r="AF720" s="281"/>
      <c r="AG720" s="281"/>
      <c r="AH720" s="281"/>
      <c r="AI720" s="281"/>
    </row>
    <row r="721" ht="12.75" customHeight="1">
      <c r="A721" s="281"/>
      <c r="B721" s="281"/>
      <c r="C721" s="281"/>
      <c r="D721" s="281"/>
      <c r="E721" s="281"/>
      <c r="F721" s="281"/>
      <c r="G721" s="281"/>
      <c r="H721" s="281"/>
      <c r="I721" s="281"/>
      <c r="J721" s="281"/>
      <c r="K721" s="281"/>
      <c r="L721" s="281"/>
      <c r="M721" s="281"/>
      <c r="N721" s="281"/>
      <c r="O721" s="281"/>
      <c r="P721" s="281"/>
      <c r="Q721" s="281"/>
      <c r="R721" s="281"/>
      <c r="S721" s="281"/>
      <c r="T721" s="281"/>
      <c r="U721" s="281"/>
      <c r="V721" s="281"/>
      <c r="W721" s="281"/>
      <c r="X721" s="281"/>
      <c r="Y721" s="281"/>
      <c r="Z721" s="281"/>
      <c r="AA721" s="281"/>
      <c r="AB721" s="281"/>
      <c r="AC721" s="281"/>
      <c r="AD721" s="281"/>
      <c r="AE721" s="281"/>
      <c r="AF721" s="281"/>
      <c r="AG721" s="281"/>
      <c r="AH721" s="281"/>
      <c r="AI721" s="281"/>
    </row>
    <row r="722" ht="12.75" customHeight="1">
      <c r="A722" s="281"/>
      <c r="B722" s="281"/>
      <c r="C722" s="281"/>
      <c r="D722" s="281"/>
      <c r="E722" s="281"/>
      <c r="F722" s="281"/>
      <c r="G722" s="281"/>
      <c r="H722" s="281"/>
      <c r="I722" s="281"/>
      <c r="J722" s="281"/>
      <c r="K722" s="281"/>
      <c r="L722" s="281"/>
      <c r="M722" s="281"/>
      <c r="N722" s="281"/>
      <c r="O722" s="281"/>
      <c r="P722" s="281"/>
      <c r="Q722" s="281"/>
      <c r="R722" s="281"/>
      <c r="S722" s="281"/>
      <c r="T722" s="281"/>
      <c r="U722" s="281"/>
      <c r="V722" s="281"/>
      <c r="W722" s="281"/>
      <c r="X722" s="281"/>
      <c r="Y722" s="281"/>
      <c r="Z722" s="281"/>
      <c r="AA722" s="281"/>
      <c r="AB722" s="281"/>
      <c r="AC722" s="281"/>
      <c r="AD722" s="281"/>
      <c r="AE722" s="281"/>
      <c r="AF722" s="281"/>
      <c r="AG722" s="281"/>
      <c r="AH722" s="281"/>
      <c r="AI722" s="281"/>
    </row>
    <row r="723" ht="12.75" customHeight="1">
      <c r="A723" s="281"/>
      <c r="B723" s="281"/>
      <c r="C723" s="281"/>
      <c r="D723" s="281"/>
      <c r="E723" s="281"/>
      <c r="F723" s="281"/>
      <c r="G723" s="281"/>
      <c r="H723" s="281"/>
      <c r="I723" s="281"/>
      <c r="J723" s="281"/>
      <c r="K723" s="281"/>
      <c r="L723" s="281"/>
      <c r="M723" s="281"/>
      <c r="N723" s="281"/>
      <c r="O723" s="281"/>
      <c r="P723" s="281"/>
      <c r="Q723" s="281"/>
      <c r="R723" s="281"/>
      <c r="S723" s="281"/>
      <c r="T723" s="281"/>
      <c r="U723" s="281"/>
      <c r="V723" s="281"/>
      <c r="W723" s="281"/>
      <c r="X723" s="281"/>
      <c r="Y723" s="281"/>
      <c r="Z723" s="281"/>
      <c r="AA723" s="281"/>
      <c r="AB723" s="281"/>
      <c r="AC723" s="281"/>
      <c r="AD723" s="281"/>
      <c r="AE723" s="281"/>
      <c r="AF723" s="281"/>
      <c r="AG723" s="281"/>
      <c r="AH723" s="281"/>
      <c r="AI723" s="281"/>
    </row>
    <row r="724" ht="12.75" customHeight="1">
      <c r="A724" s="281"/>
      <c r="B724" s="281"/>
      <c r="C724" s="281"/>
      <c r="D724" s="281"/>
      <c r="E724" s="281"/>
      <c r="F724" s="281"/>
      <c r="G724" s="281"/>
      <c r="H724" s="281"/>
      <c r="I724" s="281"/>
      <c r="J724" s="281"/>
      <c r="K724" s="281"/>
      <c r="L724" s="281"/>
      <c r="M724" s="281"/>
      <c r="N724" s="281"/>
      <c r="O724" s="281"/>
      <c r="P724" s="281"/>
      <c r="Q724" s="281"/>
      <c r="R724" s="281"/>
      <c r="S724" s="281"/>
      <c r="T724" s="281"/>
      <c r="U724" s="281"/>
      <c r="V724" s="281"/>
      <c r="W724" s="281"/>
      <c r="X724" s="281"/>
      <c r="Y724" s="281"/>
      <c r="Z724" s="281"/>
      <c r="AA724" s="281"/>
      <c r="AB724" s="281"/>
      <c r="AC724" s="281"/>
      <c r="AD724" s="281"/>
      <c r="AE724" s="281"/>
      <c r="AF724" s="281"/>
      <c r="AG724" s="281"/>
      <c r="AH724" s="281"/>
      <c r="AI724" s="281"/>
    </row>
    <row r="725" ht="12.75" customHeight="1">
      <c r="A725" s="281"/>
      <c r="B725" s="281"/>
      <c r="C725" s="281"/>
      <c r="D725" s="281"/>
      <c r="E725" s="281"/>
      <c r="F725" s="281"/>
      <c r="G725" s="281"/>
      <c r="H725" s="281"/>
      <c r="I725" s="281"/>
      <c r="J725" s="281"/>
      <c r="K725" s="281"/>
      <c r="L725" s="281"/>
      <c r="M725" s="281"/>
      <c r="N725" s="281"/>
      <c r="O725" s="281"/>
      <c r="P725" s="281"/>
      <c r="Q725" s="281"/>
      <c r="R725" s="281"/>
      <c r="S725" s="281"/>
      <c r="T725" s="281"/>
      <c r="U725" s="281"/>
      <c r="V725" s="281"/>
      <c r="W725" s="281"/>
      <c r="X725" s="281"/>
      <c r="Y725" s="281"/>
      <c r="Z725" s="281"/>
      <c r="AA725" s="281"/>
      <c r="AB725" s="281"/>
      <c r="AC725" s="281"/>
      <c r="AD725" s="281"/>
      <c r="AE725" s="281"/>
      <c r="AF725" s="281"/>
      <c r="AG725" s="281"/>
      <c r="AH725" s="281"/>
      <c r="AI725" s="281"/>
    </row>
    <row r="726" ht="12.75" customHeight="1">
      <c r="A726" s="281"/>
      <c r="B726" s="281"/>
      <c r="C726" s="281"/>
      <c r="D726" s="281"/>
      <c r="E726" s="281"/>
      <c r="F726" s="281"/>
      <c r="G726" s="281"/>
      <c r="H726" s="281"/>
      <c r="I726" s="281"/>
      <c r="J726" s="281"/>
      <c r="K726" s="281"/>
      <c r="L726" s="281"/>
      <c r="M726" s="281"/>
      <c r="N726" s="281"/>
      <c r="O726" s="281"/>
      <c r="P726" s="281"/>
      <c r="Q726" s="281"/>
      <c r="R726" s="281"/>
      <c r="S726" s="281"/>
      <c r="T726" s="281"/>
      <c r="U726" s="281"/>
      <c r="V726" s="281"/>
      <c r="W726" s="281"/>
      <c r="X726" s="281"/>
      <c r="Y726" s="281"/>
      <c r="Z726" s="281"/>
      <c r="AA726" s="281"/>
      <c r="AB726" s="281"/>
      <c r="AC726" s="281"/>
      <c r="AD726" s="281"/>
      <c r="AE726" s="281"/>
      <c r="AF726" s="281"/>
      <c r="AG726" s="281"/>
      <c r="AH726" s="281"/>
      <c r="AI726" s="281"/>
    </row>
    <row r="727" ht="12.75" customHeight="1">
      <c r="A727" s="281"/>
      <c r="B727" s="281"/>
      <c r="C727" s="281"/>
      <c r="D727" s="281"/>
      <c r="E727" s="281"/>
      <c r="F727" s="281"/>
      <c r="G727" s="281"/>
      <c r="H727" s="281"/>
      <c r="I727" s="281"/>
      <c r="J727" s="281"/>
      <c r="K727" s="281"/>
      <c r="L727" s="281"/>
      <c r="M727" s="281"/>
      <c r="N727" s="281"/>
      <c r="O727" s="281"/>
      <c r="P727" s="281"/>
      <c r="Q727" s="281"/>
      <c r="R727" s="281"/>
      <c r="S727" s="281"/>
      <c r="T727" s="281"/>
      <c r="U727" s="281"/>
      <c r="V727" s="281"/>
      <c r="W727" s="281"/>
      <c r="X727" s="281"/>
      <c r="Y727" s="281"/>
      <c r="Z727" s="281"/>
      <c r="AA727" s="281"/>
      <c r="AB727" s="281"/>
      <c r="AC727" s="281"/>
      <c r="AD727" s="281"/>
      <c r="AE727" s="281"/>
      <c r="AF727" s="281"/>
      <c r="AG727" s="281"/>
      <c r="AH727" s="281"/>
      <c r="AI727" s="281"/>
    </row>
    <row r="728" ht="12.75" customHeight="1">
      <c r="A728" s="281"/>
      <c r="B728" s="281"/>
      <c r="C728" s="281"/>
      <c r="D728" s="281"/>
      <c r="E728" s="281"/>
      <c r="F728" s="281"/>
      <c r="G728" s="281"/>
      <c r="H728" s="281"/>
      <c r="I728" s="281"/>
      <c r="J728" s="281"/>
      <c r="K728" s="281"/>
      <c r="L728" s="281"/>
      <c r="M728" s="281"/>
      <c r="N728" s="281"/>
      <c r="O728" s="281"/>
      <c r="P728" s="281"/>
      <c r="Q728" s="281"/>
      <c r="R728" s="281"/>
      <c r="S728" s="281"/>
      <c r="T728" s="281"/>
      <c r="U728" s="281"/>
      <c r="V728" s="281"/>
      <c r="W728" s="281"/>
      <c r="X728" s="281"/>
      <c r="Y728" s="281"/>
      <c r="Z728" s="281"/>
      <c r="AA728" s="281"/>
      <c r="AB728" s="281"/>
      <c r="AC728" s="281"/>
      <c r="AD728" s="281"/>
      <c r="AE728" s="281"/>
      <c r="AF728" s="281"/>
      <c r="AG728" s="281"/>
      <c r="AH728" s="281"/>
      <c r="AI728" s="281"/>
    </row>
    <row r="729" ht="12.75" customHeight="1">
      <c r="A729" s="281"/>
      <c r="B729" s="281"/>
      <c r="C729" s="281"/>
      <c r="D729" s="281"/>
      <c r="E729" s="281"/>
      <c r="F729" s="281"/>
      <c r="G729" s="281"/>
      <c r="H729" s="281"/>
      <c r="I729" s="281"/>
      <c r="J729" s="281"/>
      <c r="K729" s="281"/>
      <c r="L729" s="281"/>
      <c r="M729" s="281"/>
      <c r="N729" s="281"/>
      <c r="O729" s="281"/>
      <c r="P729" s="281"/>
      <c r="Q729" s="281"/>
      <c r="R729" s="281"/>
      <c r="S729" s="281"/>
      <c r="T729" s="281"/>
      <c r="U729" s="281"/>
      <c r="V729" s="281"/>
      <c r="W729" s="281"/>
      <c r="X729" s="281"/>
      <c r="Y729" s="281"/>
      <c r="Z729" s="281"/>
      <c r="AA729" s="281"/>
      <c r="AB729" s="281"/>
      <c r="AC729" s="281"/>
      <c r="AD729" s="281"/>
      <c r="AE729" s="281"/>
      <c r="AF729" s="281"/>
      <c r="AG729" s="281"/>
      <c r="AH729" s="281"/>
      <c r="AI729" s="281"/>
    </row>
    <row r="730" ht="12.75" customHeight="1">
      <c r="A730" s="281"/>
      <c r="B730" s="281"/>
      <c r="C730" s="281"/>
      <c r="D730" s="281"/>
      <c r="E730" s="281"/>
      <c r="F730" s="281"/>
      <c r="G730" s="281"/>
      <c r="H730" s="281"/>
      <c r="I730" s="281"/>
      <c r="J730" s="281"/>
      <c r="K730" s="281"/>
      <c r="L730" s="281"/>
      <c r="M730" s="281"/>
      <c r="N730" s="281"/>
      <c r="O730" s="281"/>
      <c r="P730" s="281"/>
      <c r="Q730" s="281"/>
      <c r="R730" s="281"/>
      <c r="S730" s="281"/>
      <c r="T730" s="281"/>
      <c r="U730" s="281"/>
      <c r="V730" s="281"/>
      <c r="W730" s="281"/>
      <c r="X730" s="281"/>
      <c r="Y730" s="281"/>
      <c r="Z730" s="281"/>
      <c r="AA730" s="281"/>
      <c r="AB730" s="281"/>
      <c r="AC730" s="281"/>
      <c r="AD730" s="281"/>
      <c r="AE730" s="281"/>
      <c r="AF730" s="281"/>
      <c r="AG730" s="281"/>
      <c r="AH730" s="281"/>
      <c r="AI730" s="281"/>
    </row>
    <row r="731" ht="12.75" customHeight="1">
      <c r="A731" s="281"/>
      <c r="B731" s="281"/>
      <c r="C731" s="281"/>
      <c r="D731" s="281"/>
      <c r="E731" s="281"/>
      <c r="F731" s="281"/>
      <c r="G731" s="281"/>
      <c r="H731" s="281"/>
      <c r="I731" s="281"/>
      <c r="J731" s="281"/>
      <c r="K731" s="281"/>
      <c r="L731" s="281"/>
      <c r="M731" s="281"/>
      <c r="N731" s="281"/>
      <c r="O731" s="281"/>
      <c r="P731" s="281"/>
      <c r="Q731" s="281"/>
      <c r="R731" s="281"/>
      <c r="S731" s="281"/>
      <c r="T731" s="281"/>
      <c r="U731" s="281"/>
      <c r="V731" s="281"/>
      <c r="W731" s="281"/>
      <c r="X731" s="281"/>
      <c r="Y731" s="281"/>
      <c r="Z731" s="281"/>
      <c r="AA731" s="281"/>
      <c r="AB731" s="281"/>
      <c r="AC731" s="281"/>
      <c r="AD731" s="281"/>
      <c r="AE731" s="281"/>
      <c r="AF731" s="281"/>
      <c r="AG731" s="281"/>
      <c r="AH731" s="281"/>
      <c r="AI731" s="281"/>
    </row>
    <row r="732" ht="12.75" customHeight="1">
      <c r="A732" s="281"/>
      <c r="B732" s="281"/>
      <c r="C732" s="281"/>
      <c r="D732" s="281"/>
      <c r="E732" s="281"/>
      <c r="F732" s="281"/>
      <c r="G732" s="281"/>
      <c r="H732" s="281"/>
      <c r="I732" s="281"/>
      <c r="J732" s="281"/>
      <c r="K732" s="281"/>
      <c r="L732" s="281"/>
      <c r="M732" s="281"/>
      <c r="N732" s="281"/>
      <c r="O732" s="281"/>
      <c r="P732" s="281"/>
      <c r="Q732" s="281"/>
      <c r="R732" s="281"/>
      <c r="S732" s="281"/>
      <c r="T732" s="281"/>
      <c r="U732" s="281"/>
      <c r="V732" s="281"/>
      <c r="W732" s="281"/>
      <c r="X732" s="281"/>
      <c r="Y732" s="281"/>
      <c r="Z732" s="281"/>
      <c r="AA732" s="281"/>
      <c r="AB732" s="281"/>
      <c r="AC732" s="281"/>
      <c r="AD732" s="281"/>
      <c r="AE732" s="281"/>
      <c r="AF732" s="281"/>
      <c r="AG732" s="281"/>
      <c r="AH732" s="281"/>
      <c r="AI732" s="281"/>
    </row>
    <row r="733" ht="12.75" customHeight="1">
      <c r="A733" s="281"/>
      <c r="B733" s="281"/>
      <c r="C733" s="281"/>
      <c r="D733" s="281"/>
      <c r="E733" s="281"/>
      <c r="F733" s="281"/>
      <c r="G733" s="281"/>
      <c r="H733" s="281"/>
      <c r="I733" s="281"/>
      <c r="J733" s="281"/>
      <c r="K733" s="281"/>
      <c r="L733" s="281"/>
      <c r="M733" s="281"/>
      <c r="N733" s="281"/>
      <c r="O733" s="281"/>
      <c r="P733" s="281"/>
      <c r="Q733" s="281"/>
      <c r="R733" s="281"/>
      <c r="S733" s="281"/>
      <c r="T733" s="281"/>
      <c r="U733" s="281"/>
      <c r="V733" s="281"/>
      <c r="W733" s="281"/>
      <c r="X733" s="281"/>
      <c r="Y733" s="281"/>
      <c r="Z733" s="281"/>
      <c r="AA733" s="281"/>
      <c r="AB733" s="281"/>
      <c r="AC733" s="281"/>
      <c r="AD733" s="281"/>
      <c r="AE733" s="281"/>
      <c r="AF733" s="281"/>
      <c r="AG733" s="281"/>
      <c r="AH733" s="281"/>
      <c r="AI733" s="281"/>
    </row>
    <row r="734" ht="12.75" customHeight="1">
      <c r="A734" s="281"/>
      <c r="B734" s="281"/>
      <c r="C734" s="281"/>
      <c r="D734" s="281"/>
      <c r="E734" s="281"/>
      <c r="F734" s="281"/>
      <c r="G734" s="281"/>
      <c r="H734" s="281"/>
      <c r="I734" s="281"/>
      <c r="J734" s="281"/>
      <c r="K734" s="281"/>
      <c r="L734" s="281"/>
      <c r="M734" s="281"/>
      <c r="N734" s="281"/>
      <c r="O734" s="281"/>
      <c r="P734" s="281"/>
      <c r="Q734" s="281"/>
      <c r="R734" s="281"/>
      <c r="S734" s="281"/>
      <c r="T734" s="281"/>
      <c r="U734" s="281"/>
      <c r="V734" s="281"/>
      <c r="W734" s="281"/>
      <c r="X734" s="281"/>
      <c r="Y734" s="281"/>
      <c r="Z734" s="281"/>
      <c r="AA734" s="281"/>
      <c r="AB734" s="281"/>
      <c r="AC734" s="281"/>
      <c r="AD734" s="281"/>
      <c r="AE734" s="281"/>
      <c r="AF734" s="281"/>
      <c r="AG734" s="281"/>
      <c r="AH734" s="281"/>
      <c r="AI734" s="281"/>
    </row>
    <row r="735" ht="12.75" customHeight="1">
      <c r="A735" s="281"/>
      <c r="B735" s="281"/>
      <c r="C735" s="281"/>
      <c r="D735" s="281"/>
      <c r="E735" s="281"/>
      <c r="F735" s="281"/>
      <c r="G735" s="281"/>
      <c r="H735" s="281"/>
      <c r="I735" s="281"/>
      <c r="J735" s="281"/>
      <c r="K735" s="281"/>
      <c r="L735" s="281"/>
      <c r="M735" s="281"/>
      <c r="N735" s="281"/>
      <c r="O735" s="281"/>
      <c r="P735" s="281"/>
      <c r="Q735" s="281"/>
      <c r="R735" s="281"/>
      <c r="S735" s="281"/>
      <c r="T735" s="281"/>
      <c r="U735" s="281"/>
      <c r="V735" s="281"/>
      <c r="W735" s="281"/>
      <c r="X735" s="281"/>
      <c r="Y735" s="281"/>
      <c r="Z735" s="281"/>
      <c r="AA735" s="281"/>
      <c r="AB735" s="281"/>
      <c r="AC735" s="281"/>
      <c r="AD735" s="281"/>
      <c r="AE735" s="281"/>
      <c r="AF735" s="281"/>
      <c r="AG735" s="281"/>
      <c r="AH735" s="281"/>
      <c r="AI735" s="281"/>
    </row>
    <row r="736" ht="12.75" customHeight="1">
      <c r="A736" s="281"/>
      <c r="B736" s="281"/>
      <c r="C736" s="281"/>
      <c r="D736" s="281"/>
      <c r="E736" s="281"/>
      <c r="F736" s="281"/>
      <c r="G736" s="281"/>
      <c r="H736" s="281"/>
      <c r="I736" s="281"/>
      <c r="J736" s="281"/>
      <c r="K736" s="281"/>
      <c r="L736" s="281"/>
      <c r="M736" s="281"/>
      <c r="N736" s="281"/>
      <c r="O736" s="281"/>
      <c r="P736" s="281"/>
      <c r="Q736" s="281"/>
      <c r="R736" s="281"/>
      <c r="S736" s="281"/>
      <c r="T736" s="281"/>
      <c r="U736" s="281"/>
      <c r="V736" s="281"/>
      <c r="W736" s="281"/>
      <c r="X736" s="281"/>
      <c r="Y736" s="281"/>
      <c r="Z736" s="281"/>
      <c r="AA736" s="281"/>
      <c r="AB736" s="281"/>
      <c r="AC736" s="281"/>
      <c r="AD736" s="281"/>
      <c r="AE736" s="281"/>
      <c r="AF736" s="281"/>
      <c r="AG736" s="281"/>
      <c r="AH736" s="281"/>
      <c r="AI736" s="281"/>
    </row>
    <row r="737" ht="12.75" customHeight="1">
      <c r="A737" s="281"/>
      <c r="B737" s="281"/>
      <c r="C737" s="281"/>
      <c r="D737" s="281"/>
      <c r="E737" s="281"/>
      <c r="F737" s="281"/>
      <c r="G737" s="281"/>
      <c r="H737" s="281"/>
      <c r="I737" s="281"/>
      <c r="J737" s="281"/>
      <c r="K737" s="281"/>
      <c r="L737" s="281"/>
      <c r="M737" s="281"/>
      <c r="N737" s="281"/>
      <c r="O737" s="281"/>
      <c r="P737" s="281"/>
      <c r="Q737" s="281"/>
      <c r="R737" s="281"/>
      <c r="S737" s="281"/>
      <c r="T737" s="281"/>
      <c r="U737" s="281"/>
      <c r="V737" s="281"/>
      <c r="W737" s="281"/>
      <c r="X737" s="281"/>
      <c r="Y737" s="281"/>
      <c r="Z737" s="281"/>
      <c r="AA737" s="281"/>
      <c r="AB737" s="281"/>
      <c r="AC737" s="281"/>
      <c r="AD737" s="281"/>
      <c r="AE737" s="281"/>
      <c r="AF737" s="281"/>
      <c r="AG737" s="281"/>
      <c r="AH737" s="281"/>
      <c r="AI737" s="281"/>
    </row>
    <row r="738" ht="12.75" customHeight="1">
      <c r="A738" s="281"/>
      <c r="B738" s="281"/>
      <c r="C738" s="281"/>
      <c r="D738" s="281"/>
      <c r="E738" s="281"/>
      <c r="F738" s="281"/>
      <c r="G738" s="281"/>
      <c r="H738" s="281"/>
      <c r="I738" s="281"/>
      <c r="J738" s="281"/>
      <c r="K738" s="281"/>
      <c r="L738" s="281"/>
      <c r="M738" s="281"/>
      <c r="N738" s="281"/>
      <c r="O738" s="281"/>
      <c r="P738" s="281"/>
      <c r="Q738" s="281"/>
      <c r="R738" s="281"/>
      <c r="S738" s="281"/>
      <c r="T738" s="281"/>
      <c r="U738" s="281"/>
      <c r="V738" s="281"/>
      <c r="W738" s="281"/>
      <c r="X738" s="281"/>
      <c r="Y738" s="281"/>
      <c r="Z738" s="281"/>
      <c r="AA738" s="281"/>
      <c r="AB738" s="281"/>
      <c r="AC738" s="281"/>
      <c r="AD738" s="281"/>
      <c r="AE738" s="281"/>
      <c r="AF738" s="281"/>
      <c r="AG738" s="281"/>
      <c r="AH738" s="281"/>
      <c r="AI738" s="281"/>
    </row>
    <row r="739" ht="12.75" customHeight="1">
      <c r="A739" s="281"/>
      <c r="B739" s="281"/>
      <c r="C739" s="281"/>
      <c r="D739" s="281"/>
      <c r="E739" s="281"/>
      <c r="F739" s="281"/>
      <c r="G739" s="281"/>
      <c r="H739" s="281"/>
      <c r="I739" s="281"/>
      <c r="J739" s="281"/>
      <c r="K739" s="281"/>
      <c r="L739" s="281"/>
      <c r="M739" s="281"/>
      <c r="N739" s="281"/>
      <c r="O739" s="281"/>
      <c r="P739" s="281"/>
      <c r="Q739" s="281"/>
      <c r="R739" s="281"/>
      <c r="S739" s="281"/>
      <c r="T739" s="281"/>
      <c r="U739" s="281"/>
      <c r="V739" s="281"/>
      <c r="W739" s="281"/>
      <c r="X739" s="281"/>
      <c r="Y739" s="281"/>
      <c r="Z739" s="281"/>
      <c r="AA739" s="281"/>
      <c r="AB739" s="281"/>
      <c r="AC739" s="281"/>
      <c r="AD739" s="281"/>
      <c r="AE739" s="281"/>
      <c r="AF739" s="281"/>
      <c r="AG739" s="281"/>
      <c r="AH739" s="281"/>
      <c r="AI739" s="281"/>
    </row>
    <row r="740" ht="12.75" customHeight="1">
      <c r="A740" s="281"/>
      <c r="B740" s="281"/>
      <c r="C740" s="281"/>
      <c r="D740" s="281"/>
      <c r="E740" s="281"/>
      <c r="F740" s="281"/>
      <c r="G740" s="281"/>
      <c r="H740" s="281"/>
      <c r="I740" s="281"/>
      <c r="J740" s="281"/>
      <c r="K740" s="281"/>
      <c r="L740" s="281"/>
      <c r="M740" s="281"/>
      <c r="N740" s="281"/>
      <c r="O740" s="281"/>
      <c r="P740" s="281"/>
      <c r="Q740" s="281"/>
      <c r="R740" s="281"/>
      <c r="S740" s="281"/>
      <c r="T740" s="281"/>
      <c r="U740" s="281"/>
      <c r="V740" s="281"/>
      <c r="W740" s="281"/>
      <c r="X740" s="281"/>
      <c r="Y740" s="281"/>
      <c r="Z740" s="281"/>
      <c r="AA740" s="281"/>
      <c r="AB740" s="281"/>
      <c r="AC740" s="281"/>
      <c r="AD740" s="281"/>
      <c r="AE740" s="281"/>
      <c r="AF740" s="281"/>
      <c r="AG740" s="281"/>
      <c r="AH740" s="281"/>
      <c r="AI740" s="281"/>
    </row>
    <row r="741" ht="12.75" customHeight="1">
      <c r="A741" s="281"/>
      <c r="B741" s="281"/>
      <c r="C741" s="281"/>
      <c r="D741" s="281"/>
      <c r="E741" s="281"/>
      <c r="F741" s="281"/>
      <c r="G741" s="281"/>
      <c r="H741" s="281"/>
      <c r="I741" s="281"/>
      <c r="J741" s="281"/>
      <c r="K741" s="281"/>
      <c r="L741" s="281"/>
      <c r="M741" s="281"/>
      <c r="N741" s="281"/>
      <c r="O741" s="281"/>
      <c r="P741" s="281"/>
      <c r="Q741" s="281"/>
      <c r="R741" s="281"/>
      <c r="S741" s="281"/>
      <c r="T741" s="281"/>
      <c r="U741" s="281"/>
      <c r="V741" s="281"/>
      <c r="W741" s="281"/>
      <c r="X741" s="281"/>
      <c r="Y741" s="281"/>
      <c r="Z741" s="281"/>
      <c r="AA741" s="281"/>
      <c r="AB741" s="281"/>
      <c r="AC741" s="281"/>
      <c r="AD741" s="281"/>
      <c r="AE741" s="281"/>
      <c r="AF741" s="281"/>
      <c r="AG741" s="281"/>
      <c r="AH741" s="281"/>
      <c r="AI741" s="281"/>
    </row>
    <row r="742" ht="12.75" customHeight="1">
      <c r="A742" s="281"/>
      <c r="B742" s="281"/>
      <c r="C742" s="281"/>
      <c r="D742" s="281"/>
      <c r="E742" s="281"/>
      <c r="F742" s="281"/>
      <c r="G742" s="281"/>
      <c r="H742" s="281"/>
      <c r="I742" s="281"/>
      <c r="J742" s="281"/>
      <c r="K742" s="281"/>
      <c r="L742" s="281"/>
      <c r="M742" s="281"/>
      <c r="N742" s="281"/>
      <c r="O742" s="281"/>
      <c r="P742" s="281"/>
      <c r="Q742" s="281"/>
      <c r="R742" s="281"/>
      <c r="S742" s="281"/>
      <c r="T742" s="281"/>
      <c r="U742" s="281"/>
      <c r="V742" s="281"/>
      <c r="W742" s="281"/>
      <c r="X742" s="281"/>
      <c r="Y742" s="281"/>
      <c r="Z742" s="281"/>
      <c r="AA742" s="281"/>
      <c r="AB742" s="281"/>
      <c r="AC742" s="281"/>
      <c r="AD742" s="281"/>
      <c r="AE742" s="281"/>
      <c r="AF742" s="281"/>
      <c r="AG742" s="281"/>
      <c r="AH742" s="281"/>
      <c r="AI742" s="281"/>
    </row>
    <row r="743" ht="12.75" customHeight="1">
      <c r="A743" s="281"/>
      <c r="B743" s="281"/>
      <c r="C743" s="281"/>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c r="AA743" s="281"/>
      <c r="AB743" s="281"/>
      <c r="AC743" s="281"/>
      <c r="AD743" s="281"/>
      <c r="AE743" s="281"/>
      <c r="AF743" s="281"/>
      <c r="AG743" s="281"/>
      <c r="AH743" s="281"/>
      <c r="AI743" s="281"/>
    </row>
    <row r="744" ht="12.75" customHeight="1">
      <c r="A744" s="281"/>
      <c r="B744" s="281"/>
      <c r="C744" s="281"/>
      <c r="D744" s="281"/>
      <c r="E744" s="281"/>
      <c r="F744" s="281"/>
      <c r="G744" s="281"/>
      <c r="H744" s="281"/>
      <c r="I744" s="281"/>
      <c r="J744" s="281"/>
      <c r="K744" s="281"/>
      <c r="L744" s="281"/>
      <c r="M744" s="281"/>
      <c r="N744" s="281"/>
      <c r="O744" s="281"/>
      <c r="P744" s="281"/>
      <c r="Q744" s="281"/>
      <c r="R744" s="281"/>
      <c r="S744" s="281"/>
      <c r="T744" s="281"/>
      <c r="U744" s="281"/>
      <c r="V744" s="281"/>
      <c r="W744" s="281"/>
      <c r="X744" s="281"/>
      <c r="Y744" s="281"/>
      <c r="Z744" s="281"/>
      <c r="AA744" s="281"/>
      <c r="AB744" s="281"/>
      <c r="AC744" s="281"/>
      <c r="AD744" s="281"/>
      <c r="AE744" s="281"/>
      <c r="AF744" s="281"/>
      <c r="AG744" s="281"/>
      <c r="AH744" s="281"/>
      <c r="AI744" s="281"/>
    </row>
    <row r="745" ht="12.75" customHeight="1">
      <c r="A745" s="281"/>
      <c r="B745" s="281"/>
      <c r="C745" s="281"/>
      <c r="D745" s="281"/>
      <c r="E745" s="281"/>
      <c r="F745" s="281"/>
      <c r="G745" s="281"/>
      <c r="H745" s="281"/>
      <c r="I745" s="281"/>
      <c r="J745" s="281"/>
      <c r="K745" s="281"/>
      <c r="L745" s="281"/>
      <c r="M745" s="281"/>
      <c r="N745" s="281"/>
      <c r="O745" s="281"/>
      <c r="P745" s="281"/>
      <c r="Q745" s="281"/>
      <c r="R745" s="281"/>
      <c r="S745" s="281"/>
      <c r="T745" s="281"/>
      <c r="U745" s="281"/>
      <c r="V745" s="281"/>
      <c r="W745" s="281"/>
      <c r="X745" s="281"/>
      <c r="Y745" s="281"/>
      <c r="Z745" s="281"/>
      <c r="AA745" s="281"/>
      <c r="AB745" s="281"/>
      <c r="AC745" s="281"/>
      <c r="AD745" s="281"/>
      <c r="AE745" s="281"/>
      <c r="AF745" s="281"/>
      <c r="AG745" s="281"/>
      <c r="AH745" s="281"/>
      <c r="AI745" s="281"/>
    </row>
    <row r="746" ht="12.75" customHeight="1">
      <c r="A746" s="281"/>
      <c r="B746" s="281"/>
      <c r="C746" s="281"/>
      <c r="D746" s="281"/>
      <c r="E746" s="281"/>
      <c r="F746" s="281"/>
      <c r="G746" s="281"/>
      <c r="H746" s="281"/>
      <c r="I746" s="281"/>
      <c r="J746" s="281"/>
      <c r="K746" s="281"/>
      <c r="L746" s="281"/>
      <c r="M746" s="281"/>
      <c r="N746" s="281"/>
      <c r="O746" s="281"/>
      <c r="P746" s="281"/>
      <c r="Q746" s="281"/>
      <c r="R746" s="281"/>
      <c r="S746" s="281"/>
      <c r="T746" s="281"/>
      <c r="U746" s="281"/>
      <c r="V746" s="281"/>
      <c r="W746" s="281"/>
      <c r="X746" s="281"/>
      <c r="Y746" s="281"/>
      <c r="Z746" s="281"/>
      <c r="AA746" s="281"/>
      <c r="AB746" s="281"/>
      <c r="AC746" s="281"/>
      <c r="AD746" s="281"/>
      <c r="AE746" s="281"/>
      <c r="AF746" s="281"/>
      <c r="AG746" s="281"/>
      <c r="AH746" s="281"/>
      <c r="AI746" s="281"/>
    </row>
    <row r="747" ht="12.75" customHeight="1">
      <c r="A747" s="281"/>
      <c r="B747" s="281"/>
      <c r="C747" s="281"/>
      <c r="D747" s="281"/>
      <c r="E747" s="281"/>
      <c r="F747" s="281"/>
      <c r="G747" s="281"/>
      <c r="H747" s="281"/>
      <c r="I747" s="281"/>
      <c r="J747" s="281"/>
      <c r="K747" s="281"/>
      <c r="L747" s="281"/>
      <c r="M747" s="281"/>
      <c r="N747" s="281"/>
      <c r="O747" s="281"/>
      <c r="P747" s="281"/>
      <c r="Q747" s="281"/>
      <c r="R747" s="281"/>
      <c r="S747" s="281"/>
      <c r="T747" s="281"/>
      <c r="U747" s="281"/>
      <c r="V747" s="281"/>
      <c r="W747" s="281"/>
      <c r="X747" s="281"/>
      <c r="Y747" s="281"/>
      <c r="Z747" s="281"/>
      <c r="AA747" s="281"/>
      <c r="AB747" s="281"/>
      <c r="AC747" s="281"/>
      <c r="AD747" s="281"/>
      <c r="AE747" s="281"/>
      <c r="AF747" s="281"/>
      <c r="AG747" s="281"/>
      <c r="AH747" s="281"/>
      <c r="AI747" s="281"/>
    </row>
    <row r="748" ht="12.75" customHeight="1">
      <c r="A748" s="281"/>
      <c r="B748" s="281"/>
      <c r="C748" s="281"/>
      <c r="D748" s="281"/>
      <c r="E748" s="281"/>
      <c r="F748" s="281"/>
      <c r="G748" s="281"/>
      <c r="H748" s="281"/>
      <c r="I748" s="281"/>
      <c r="J748" s="281"/>
      <c r="K748" s="281"/>
      <c r="L748" s="281"/>
      <c r="M748" s="281"/>
      <c r="N748" s="281"/>
      <c r="O748" s="281"/>
      <c r="P748" s="281"/>
      <c r="Q748" s="281"/>
      <c r="R748" s="281"/>
      <c r="S748" s="281"/>
      <c r="T748" s="281"/>
      <c r="U748" s="281"/>
      <c r="V748" s="281"/>
      <c r="W748" s="281"/>
      <c r="X748" s="281"/>
      <c r="Y748" s="281"/>
      <c r="Z748" s="281"/>
      <c r="AA748" s="281"/>
      <c r="AB748" s="281"/>
      <c r="AC748" s="281"/>
      <c r="AD748" s="281"/>
      <c r="AE748" s="281"/>
      <c r="AF748" s="281"/>
      <c r="AG748" s="281"/>
      <c r="AH748" s="281"/>
      <c r="AI748" s="281"/>
    </row>
    <row r="749" ht="12.75" customHeight="1">
      <c r="A749" s="281"/>
      <c r="B749" s="281"/>
      <c r="C749" s="281"/>
      <c r="D749" s="281"/>
      <c r="E749" s="281"/>
      <c r="F749" s="281"/>
      <c r="G749" s="281"/>
      <c r="H749" s="281"/>
      <c r="I749" s="281"/>
      <c r="J749" s="281"/>
      <c r="K749" s="281"/>
      <c r="L749" s="281"/>
      <c r="M749" s="281"/>
      <c r="N749" s="281"/>
      <c r="O749" s="281"/>
      <c r="P749" s="281"/>
      <c r="Q749" s="281"/>
      <c r="R749" s="281"/>
      <c r="S749" s="281"/>
      <c r="T749" s="281"/>
      <c r="U749" s="281"/>
      <c r="V749" s="281"/>
      <c r="W749" s="281"/>
      <c r="X749" s="281"/>
      <c r="Y749" s="281"/>
      <c r="Z749" s="281"/>
      <c r="AA749" s="281"/>
      <c r="AB749" s="281"/>
      <c r="AC749" s="281"/>
      <c r="AD749" s="281"/>
      <c r="AE749" s="281"/>
      <c r="AF749" s="281"/>
      <c r="AG749" s="281"/>
      <c r="AH749" s="281"/>
      <c r="AI749" s="281"/>
    </row>
    <row r="750" ht="12.75" customHeight="1">
      <c r="A750" s="281"/>
      <c r="B750" s="281"/>
      <c r="C750" s="281"/>
      <c r="D750" s="281"/>
      <c r="E750" s="281"/>
      <c r="F750" s="281"/>
      <c r="G750" s="281"/>
      <c r="H750" s="281"/>
      <c r="I750" s="281"/>
      <c r="J750" s="281"/>
      <c r="K750" s="281"/>
      <c r="L750" s="281"/>
      <c r="M750" s="281"/>
      <c r="N750" s="281"/>
      <c r="O750" s="281"/>
      <c r="P750" s="281"/>
      <c r="Q750" s="281"/>
      <c r="R750" s="281"/>
      <c r="S750" s="281"/>
      <c r="T750" s="281"/>
      <c r="U750" s="281"/>
      <c r="V750" s="281"/>
      <c r="W750" s="281"/>
      <c r="X750" s="281"/>
      <c r="Y750" s="281"/>
      <c r="Z750" s="281"/>
      <c r="AA750" s="281"/>
      <c r="AB750" s="281"/>
      <c r="AC750" s="281"/>
      <c r="AD750" s="281"/>
      <c r="AE750" s="281"/>
      <c r="AF750" s="281"/>
      <c r="AG750" s="281"/>
      <c r="AH750" s="281"/>
      <c r="AI750" s="281"/>
    </row>
    <row r="751" ht="12.75" customHeight="1">
      <c r="A751" s="281"/>
      <c r="B751" s="281"/>
      <c r="C751" s="281"/>
      <c r="D751" s="281"/>
      <c r="E751" s="281"/>
      <c r="F751" s="281"/>
      <c r="G751" s="281"/>
      <c r="H751" s="281"/>
      <c r="I751" s="281"/>
      <c r="J751" s="281"/>
      <c r="K751" s="281"/>
      <c r="L751" s="281"/>
      <c r="M751" s="281"/>
      <c r="N751" s="281"/>
      <c r="O751" s="281"/>
      <c r="P751" s="281"/>
      <c r="Q751" s="281"/>
      <c r="R751" s="281"/>
      <c r="S751" s="281"/>
      <c r="T751" s="281"/>
      <c r="U751" s="281"/>
      <c r="V751" s="281"/>
      <c r="W751" s="281"/>
      <c r="X751" s="281"/>
      <c r="Y751" s="281"/>
      <c r="Z751" s="281"/>
      <c r="AA751" s="281"/>
      <c r="AB751" s="281"/>
      <c r="AC751" s="281"/>
      <c r="AD751" s="281"/>
      <c r="AE751" s="281"/>
      <c r="AF751" s="281"/>
      <c r="AG751" s="281"/>
      <c r="AH751" s="281"/>
      <c r="AI751" s="281"/>
    </row>
    <row r="752" ht="12.75" customHeight="1">
      <c r="A752" s="281"/>
      <c r="B752" s="281"/>
      <c r="C752" s="281"/>
      <c r="D752" s="281"/>
      <c r="E752" s="281"/>
      <c r="F752" s="281"/>
      <c r="G752" s="281"/>
      <c r="H752" s="281"/>
      <c r="I752" s="281"/>
      <c r="J752" s="281"/>
      <c r="K752" s="281"/>
      <c r="L752" s="281"/>
      <c r="M752" s="281"/>
      <c r="N752" s="281"/>
      <c r="O752" s="281"/>
      <c r="P752" s="281"/>
      <c r="Q752" s="281"/>
      <c r="R752" s="281"/>
      <c r="S752" s="281"/>
      <c r="T752" s="281"/>
      <c r="U752" s="281"/>
      <c r="V752" s="281"/>
      <c r="W752" s="281"/>
      <c r="X752" s="281"/>
      <c r="Y752" s="281"/>
      <c r="Z752" s="281"/>
      <c r="AA752" s="281"/>
      <c r="AB752" s="281"/>
      <c r="AC752" s="281"/>
      <c r="AD752" s="281"/>
      <c r="AE752" s="281"/>
      <c r="AF752" s="281"/>
      <c r="AG752" s="281"/>
      <c r="AH752" s="281"/>
      <c r="AI752" s="281"/>
    </row>
    <row r="753" ht="12.75" customHeight="1">
      <c r="A753" s="281"/>
      <c r="B753" s="281"/>
      <c r="C753" s="281"/>
      <c r="D753" s="281"/>
      <c r="E753" s="281"/>
      <c r="F753" s="281"/>
      <c r="G753" s="281"/>
      <c r="H753" s="281"/>
      <c r="I753" s="281"/>
      <c r="J753" s="281"/>
      <c r="K753" s="281"/>
      <c r="L753" s="281"/>
      <c r="M753" s="281"/>
      <c r="N753" s="281"/>
      <c r="O753" s="281"/>
      <c r="P753" s="281"/>
      <c r="Q753" s="281"/>
      <c r="R753" s="281"/>
      <c r="S753" s="281"/>
      <c r="T753" s="281"/>
      <c r="U753" s="281"/>
      <c r="V753" s="281"/>
      <c r="W753" s="281"/>
      <c r="X753" s="281"/>
      <c r="Y753" s="281"/>
      <c r="Z753" s="281"/>
      <c r="AA753" s="281"/>
      <c r="AB753" s="281"/>
      <c r="AC753" s="281"/>
      <c r="AD753" s="281"/>
      <c r="AE753" s="281"/>
      <c r="AF753" s="281"/>
      <c r="AG753" s="281"/>
      <c r="AH753" s="281"/>
      <c r="AI753" s="281"/>
    </row>
    <row r="754" ht="12.75" customHeight="1">
      <c r="A754" s="281"/>
      <c r="B754" s="281"/>
      <c r="C754" s="281"/>
      <c r="D754" s="281"/>
      <c r="E754" s="281"/>
      <c r="F754" s="281"/>
      <c r="G754" s="281"/>
      <c r="H754" s="281"/>
      <c r="I754" s="281"/>
      <c r="J754" s="281"/>
      <c r="K754" s="281"/>
      <c r="L754" s="281"/>
      <c r="M754" s="281"/>
      <c r="N754" s="281"/>
      <c r="O754" s="281"/>
      <c r="P754" s="281"/>
      <c r="Q754" s="281"/>
      <c r="R754" s="281"/>
      <c r="S754" s="281"/>
      <c r="T754" s="281"/>
      <c r="U754" s="281"/>
      <c r="V754" s="281"/>
      <c r="W754" s="281"/>
      <c r="X754" s="281"/>
      <c r="Y754" s="281"/>
      <c r="Z754" s="281"/>
      <c r="AA754" s="281"/>
      <c r="AB754" s="281"/>
      <c r="AC754" s="281"/>
      <c r="AD754" s="281"/>
      <c r="AE754" s="281"/>
      <c r="AF754" s="281"/>
      <c r="AG754" s="281"/>
      <c r="AH754" s="281"/>
      <c r="AI754" s="281"/>
    </row>
    <row r="755" ht="12.75" customHeight="1">
      <c r="A755" s="281"/>
      <c r="B755" s="281"/>
      <c r="C755" s="281"/>
      <c r="D755" s="281"/>
      <c r="E755" s="281"/>
      <c r="F755" s="281"/>
      <c r="G755" s="281"/>
      <c r="H755" s="281"/>
      <c r="I755" s="281"/>
      <c r="J755" s="281"/>
      <c r="K755" s="281"/>
      <c r="L755" s="281"/>
      <c r="M755" s="281"/>
      <c r="N755" s="281"/>
      <c r="O755" s="281"/>
      <c r="P755" s="281"/>
      <c r="Q755" s="281"/>
      <c r="R755" s="281"/>
      <c r="S755" s="281"/>
      <c r="T755" s="281"/>
      <c r="U755" s="281"/>
      <c r="V755" s="281"/>
      <c r="W755" s="281"/>
      <c r="X755" s="281"/>
      <c r="Y755" s="281"/>
      <c r="Z755" s="281"/>
      <c r="AA755" s="281"/>
      <c r="AB755" s="281"/>
      <c r="AC755" s="281"/>
      <c r="AD755" s="281"/>
      <c r="AE755" s="281"/>
      <c r="AF755" s="281"/>
      <c r="AG755" s="281"/>
      <c r="AH755" s="281"/>
      <c r="AI755" s="281"/>
    </row>
    <row r="756" ht="12.75" customHeight="1">
      <c r="A756" s="281"/>
      <c r="B756" s="281"/>
      <c r="C756" s="281"/>
      <c r="D756" s="281"/>
      <c r="E756" s="281"/>
      <c r="F756" s="281"/>
      <c r="G756" s="281"/>
      <c r="H756" s="281"/>
      <c r="I756" s="281"/>
      <c r="J756" s="281"/>
      <c r="K756" s="281"/>
      <c r="L756" s="281"/>
      <c r="M756" s="281"/>
      <c r="N756" s="281"/>
      <c r="O756" s="281"/>
      <c r="P756" s="281"/>
      <c r="Q756" s="281"/>
      <c r="R756" s="281"/>
      <c r="S756" s="281"/>
      <c r="T756" s="281"/>
      <c r="U756" s="281"/>
      <c r="V756" s="281"/>
      <c r="W756" s="281"/>
      <c r="X756" s="281"/>
      <c r="Y756" s="281"/>
      <c r="Z756" s="281"/>
      <c r="AA756" s="281"/>
      <c r="AB756" s="281"/>
      <c r="AC756" s="281"/>
      <c r="AD756" s="281"/>
      <c r="AE756" s="281"/>
      <c r="AF756" s="281"/>
      <c r="AG756" s="281"/>
      <c r="AH756" s="281"/>
      <c r="AI756" s="281"/>
    </row>
    <row r="757" ht="12.75" customHeight="1">
      <c r="A757" s="281"/>
      <c r="B757" s="281"/>
      <c r="C757" s="281"/>
      <c r="D757" s="281"/>
      <c r="E757" s="281"/>
      <c r="F757" s="281"/>
      <c r="G757" s="281"/>
      <c r="H757" s="281"/>
      <c r="I757" s="281"/>
      <c r="J757" s="281"/>
      <c r="K757" s="281"/>
      <c r="L757" s="281"/>
      <c r="M757" s="281"/>
      <c r="N757" s="281"/>
      <c r="O757" s="281"/>
      <c r="P757" s="281"/>
      <c r="Q757" s="281"/>
      <c r="R757" s="281"/>
      <c r="S757" s="281"/>
      <c r="T757" s="281"/>
      <c r="U757" s="281"/>
      <c r="V757" s="281"/>
      <c r="W757" s="281"/>
      <c r="X757" s="281"/>
      <c r="Y757" s="281"/>
      <c r="Z757" s="281"/>
      <c r="AA757" s="281"/>
      <c r="AB757" s="281"/>
      <c r="AC757" s="281"/>
      <c r="AD757" s="281"/>
      <c r="AE757" s="281"/>
      <c r="AF757" s="281"/>
      <c r="AG757" s="281"/>
      <c r="AH757" s="281"/>
      <c r="AI757" s="281"/>
    </row>
    <row r="758" ht="12.75" customHeight="1">
      <c r="A758" s="281"/>
      <c r="B758" s="281"/>
      <c r="C758" s="281"/>
      <c r="D758" s="281"/>
      <c r="E758" s="281"/>
      <c r="F758" s="281"/>
      <c r="G758" s="281"/>
      <c r="H758" s="281"/>
      <c r="I758" s="281"/>
      <c r="J758" s="281"/>
      <c r="K758" s="281"/>
      <c r="L758" s="281"/>
      <c r="M758" s="281"/>
      <c r="N758" s="281"/>
      <c r="O758" s="281"/>
      <c r="P758" s="281"/>
      <c r="Q758" s="281"/>
      <c r="R758" s="281"/>
      <c r="S758" s="281"/>
      <c r="T758" s="281"/>
      <c r="U758" s="281"/>
      <c r="V758" s="281"/>
      <c r="W758" s="281"/>
      <c r="X758" s="281"/>
      <c r="Y758" s="281"/>
      <c r="Z758" s="281"/>
      <c r="AA758" s="281"/>
      <c r="AB758" s="281"/>
      <c r="AC758" s="281"/>
      <c r="AD758" s="281"/>
      <c r="AE758" s="281"/>
      <c r="AF758" s="281"/>
      <c r="AG758" s="281"/>
      <c r="AH758" s="281"/>
      <c r="AI758" s="281"/>
    </row>
    <row r="759" ht="12.75" customHeight="1">
      <c r="A759" s="281"/>
      <c r="B759" s="281"/>
      <c r="C759" s="281"/>
      <c r="D759" s="281"/>
      <c r="E759" s="281"/>
      <c r="F759" s="281"/>
      <c r="G759" s="281"/>
      <c r="H759" s="281"/>
      <c r="I759" s="281"/>
      <c r="J759" s="281"/>
      <c r="K759" s="281"/>
      <c r="L759" s="281"/>
      <c r="M759" s="281"/>
      <c r="N759" s="281"/>
      <c r="O759" s="281"/>
      <c r="P759" s="281"/>
      <c r="Q759" s="281"/>
      <c r="R759" s="281"/>
      <c r="S759" s="281"/>
      <c r="T759" s="281"/>
      <c r="U759" s="281"/>
      <c r="V759" s="281"/>
      <c r="W759" s="281"/>
      <c r="X759" s="281"/>
      <c r="Y759" s="281"/>
      <c r="Z759" s="281"/>
      <c r="AA759" s="281"/>
      <c r="AB759" s="281"/>
      <c r="AC759" s="281"/>
      <c r="AD759" s="281"/>
      <c r="AE759" s="281"/>
      <c r="AF759" s="281"/>
      <c r="AG759" s="281"/>
      <c r="AH759" s="281"/>
      <c r="AI759" s="281"/>
    </row>
    <row r="760" ht="12.75" customHeight="1">
      <c r="A760" s="281"/>
      <c r="B760" s="281"/>
      <c r="C760" s="281"/>
      <c r="D760" s="281"/>
      <c r="E760" s="281"/>
      <c r="F760" s="281"/>
      <c r="G760" s="281"/>
      <c r="H760" s="281"/>
      <c r="I760" s="281"/>
      <c r="J760" s="281"/>
      <c r="K760" s="281"/>
      <c r="L760" s="281"/>
      <c r="M760" s="281"/>
      <c r="N760" s="281"/>
      <c r="O760" s="281"/>
      <c r="P760" s="281"/>
      <c r="Q760" s="281"/>
      <c r="R760" s="281"/>
      <c r="S760" s="281"/>
      <c r="T760" s="281"/>
      <c r="U760" s="281"/>
      <c r="V760" s="281"/>
      <c r="W760" s="281"/>
      <c r="X760" s="281"/>
      <c r="Y760" s="281"/>
      <c r="Z760" s="281"/>
      <c r="AA760" s="281"/>
      <c r="AB760" s="281"/>
      <c r="AC760" s="281"/>
      <c r="AD760" s="281"/>
      <c r="AE760" s="281"/>
      <c r="AF760" s="281"/>
      <c r="AG760" s="281"/>
      <c r="AH760" s="281"/>
      <c r="AI760" s="281"/>
    </row>
    <row r="761" ht="12.75" customHeight="1">
      <c r="A761" s="281"/>
      <c r="B761" s="281"/>
      <c r="C761" s="281"/>
      <c r="D761" s="281"/>
      <c r="E761" s="281"/>
      <c r="F761" s="281"/>
      <c r="G761" s="281"/>
      <c r="H761" s="281"/>
      <c r="I761" s="281"/>
      <c r="J761" s="281"/>
      <c r="K761" s="281"/>
      <c r="L761" s="281"/>
      <c r="M761" s="281"/>
      <c r="N761" s="281"/>
      <c r="O761" s="281"/>
      <c r="P761" s="281"/>
      <c r="Q761" s="281"/>
      <c r="R761" s="281"/>
      <c r="S761" s="281"/>
      <c r="T761" s="281"/>
      <c r="U761" s="281"/>
      <c r="V761" s="281"/>
      <c r="W761" s="281"/>
      <c r="X761" s="281"/>
      <c r="Y761" s="281"/>
      <c r="Z761" s="281"/>
      <c r="AA761" s="281"/>
      <c r="AB761" s="281"/>
      <c r="AC761" s="281"/>
      <c r="AD761" s="281"/>
      <c r="AE761" s="281"/>
      <c r="AF761" s="281"/>
      <c r="AG761" s="281"/>
      <c r="AH761" s="281"/>
      <c r="AI761" s="281"/>
    </row>
    <row r="762" ht="12.75" customHeight="1">
      <c r="A762" s="281"/>
      <c r="B762" s="281"/>
      <c r="C762" s="281"/>
      <c r="D762" s="281"/>
      <c r="E762" s="281"/>
      <c r="F762" s="281"/>
      <c r="G762" s="281"/>
      <c r="H762" s="281"/>
      <c r="I762" s="281"/>
      <c r="J762" s="281"/>
      <c r="K762" s="281"/>
      <c r="L762" s="281"/>
      <c r="M762" s="281"/>
      <c r="N762" s="281"/>
      <c r="O762" s="281"/>
      <c r="P762" s="281"/>
      <c r="Q762" s="281"/>
      <c r="R762" s="281"/>
      <c r="S762" s="281"/>
      <c r="T762" s="281"/>
      <c r="U762" s="281"/>
      <c r="V762" s="281"/>
      <c r="W762" s="281"/>
      <c r="X762" s="281"/>
      <c r="Y762" s="281"/>
      <c r="Z762" s="281"/>
      <c r="AA762" s="281"/>
      <c r="AB762" s="281"/>
      <c r="AC762" s="281"/>
      <c r="AD762" s="281"/>
      <c r="AE762" s="281"/>
      <c r="AF762" s="281"/>
      <c r="AG762" s="281"/>
      <c r="AH762" s="281"/>
      <c r="AI762" s="281"/>
    </row>
    <row r="763" ht="12.75" customHeight="1">
      <c r="A763" s="281"/>
      <c r="B763" s="281"/>
      <c r="C763" s="281"/>
      <c r="D763" s="281"/>
      <c r="E763" s="281"/>
      <c r="F763" s="281"/>
      <c r="G763" s="281"/>
      <c r="H763" s="281"/>
      <c r="I763" s="281"/>
      <c r="J763" s="281"/>
      <c r="K763" s="281"/>
      <c r="L763" s="281"/>
      <c r="M763" s="281"/>
      <c r="N763" s="281"/>
      <c r="O763" s="281"/>
      <c r="P763" s="281"/>
      <c r="Q763" s="281"/>
      <c r="R763" s="281"/>
      <c r="S763" s="281"/>
      <c r="T763" s="281"/>
      <c r="U763" s="281"/>
      <c r="V763" s="281"/>
      <c r="W763" s="281"/>
      <c r="X763" s="281"/>
      <c r="Y763" s="281"/>
      <c r="Z763" s="281"/>
      <c r="AA763" s="281"/>
      <c r="AB763" s="281"/>
      <c r="AC763" s="281"/>
      <c r="AD763" s="281"/>
      <c r="AE763" s="281"/>
      <c r="AF763" s="281"/>
      <c r="AG763" s="281"/>
      <c r="AH763" s="281"/>
      <c r="AI763" s="281"/>
    </row>
    <row r="764" ht="12.75" customHeight="1">
      <c r="A764" s="281"/>
      <c r="B764" s="281"/>
      <c r="C764" s="281"/>
      <c r="D764" s="281"/>
      <c r="E764" s="281"/>
      <c r="F764" s="281"/>
      <c r="G764" s="281"/>
      <c r="H764" s="281"/>
      <c r="I764" s="281"/>
      <c r="J764" s="281"/>
      <c r="K764" s="281"/>
      <c r="L764" s="281"/>
      <c r="M764" s="281"/>
      <c r="N764" s="281"/>
      <c r="O764" s="281"/>
      <c r="P764" s="281"/>
      <c r="Q764" s="281"/>
      <c r="R764" s="281"/>
      <c r="S764" s="281"/>
      <c r="T764" s="281"/>
      <c r="U764" s="281"/>
      <c r="V764" s="281"/>
      <c r="W764" s="281"/>
      <c r="X764" s="281"/>
      <c r="Y764" s="281"/>
      <c r="Z764" s="281"/>
      <c r="AA764" s="281"/>
      <c r="AB764" s="281"/>
      <c r="AC764" s="281"/>
      <c r="AD764" s="281"/>
      <c r="AE764" s="281"/>
      <c r="AF764" s="281"/>
      <c r="AG764" s="281"/>
      <c r="AH764" s="281"/>
      <c r="AI764" s="281"/>
    </row>
    <row r="765" ht="12.75" customHeight="1">
      <c r="A765" s="281"/>
      <c r="B765" s="281"/>
      <c r="C765" s="281"/>
      <c r="D765" s="281"/>
      <c r="E765" s="281"/>
      <c r="F765" s="281"/>
      <c r="G765" s="281"/>
      <c r="H765" s="281"/>
      <c r="I765" s="281"/>
      <c r="J765" s="281"/>
      <c r="K765" s="281"/>
      <c r="L765" s="281"/>
      <c r="M765" s="281"/>
      <c r="N765" s="281"/>
      <c r="O765" s="281"/>
      <c r="P765" s="281"/>
      <c r="Q765" s="281"/>
      <c r="R765" s="281"/>
      <c r="S765" s="281"/>
      <c r="T765" s="281"/>
      <c r="U765" s="281"/>
      <c r="V765" s="281"/>
      <c r="W765" s="281"/>
      <c r="X765" s="281"/>
      <c r="Y765" s="281"/>
      <c r="Z765" s="281"/>
      <c r="AA765" s="281"/>
      <c r="AB765" s="281"/>
      <c r="AC765" s="281"/>
      <c r="AD765" s="281"/>
      <c r="AE765" s="281"/>
      <c r="AF765" s="281"/>
      <c r="AG765" s="281"/>
      <c r="AH765" s="281"/>
      <c r="AI765" s="281"/>
    </row>
    <row r="766" ht="12.75" customHeight="1">
      <c r="A766" s="281"/>
      <c r="B766" s="281"/>
      <c r="C766" s="281"/>
      <c r="D766" s="281"/>
      <c r="E766" s="281"/>
      <c r="F766" s="281"/>
      <c r="G766" s="281"/>
      <c r="H766" s="281"/>
      <c r="I766" s="281"/>
      <c r="J766" s="281"/>
      <c r="K766" s="281"/>
      <c r="L766" s="281"/>
      <c r="M766" s="281"/>
      <c r="N766" s="281"/>
      <c r="O766" s="281"/>
      <c r="P766" s="281"/>
      <c r="Q766" s="281"/>
      <c r="R766" s="281"/>
      <c r="S766" s="281"/>
      <c r="T766" s="281"/>
      <c r="U766" s="281"/>
      <c r="V766" s="281"/>
      <c r="W766" s="281"/>
      <c r="X766" s="281"/>
      <c r="Y766" s="281"/>
      <c r="Z766" s="281"/>
      <c r="AA766" s="281"/>
      <c r="AB766" s="281"/>
      <c r="AC766" s="281"/>
      <c r="AD766" s="281"/>
      <c r="AE766" s="281"/>
      <c r="AF766" s="281"/>
      <c r="AG766" s="281"/>
      <c r="AH766" s="281"/>
      <c r="AI766" s="281"/>
    </row>
    <row r="767" ht="12.75" customHeight="1">
      <c r="A767" s="281"/>
      <c r="B767" s="281"/>
      <c r="C767" s="281"/>
      <c r="D767" s="281"/>
      <c r="E767" s="281"/>
      <c r="F767" s="281"/>
      <c r="G767" s="281"/>
      <c r="H767" s="281"/>
      <c r="I767" s="281"/>
      <c r="J767" s="281"/>
      <c r="K767" s="281"/>
      <c r="L767" s="281"/>
      <c r="M767" s="281"/>
      <c r="N767" s="281"/>
      <c r="O767" s="281"/>
      <c r="P767" s="281"/>
      <c r="Q767" s="281"/>
      <c r="R767" s="281"/>
      <c r="S767" s="281"/>
      <c r="T767" s="281"/>
      <c r="U767" s="281"/>
      <c r="V767" s="281"/>
      <c r="W767" s="281"/>
      <c r="X767" s="281"/>
      <c r="Y767" s="281"/>
      <c r="Z767" s="281"/>
      <c r="AA767" s="281"/>
      <c r="AB767" s="281"/>
      <c r="AC767" s="281"/>
      <c r="AD767" s="281"/>
      <c r="AE767" s="281"/>
      <c r="AF767" s="281"/>
      <c r="AG767" s="281"/>
      <c r="AH767" s="281"/>
      <c r="AI767" s="281"/>
    </row>
    <row r="768" ht="12.75" customHeight="1">
      <c r="A768" s="281"/>
      <c r="B768" s="281"/>
      <c r="C768" s="281"/>
      <c r="D768" s="281"/>
      <c r="E768" s="281"/>
      <c r="F768" s="281"/>
      <c r="G768" s="281"/>
      <c r="H768" s="281"/>
      <c r="I768" s="281"/>
      <c r="J768" s="281"/>
      <c r="K768" s="281"/>
      <c r="L768" s="281"/>
      <c r="M768" s="281"/>
      <c r="N768" s="281"/>
      <c r="O768" s="281"/>
      <c r="P768" s="281"/>
      <c r="Q768" s="281"/>
      <c r="R768" s="281"/>
      <c r="S768" s="281"/>
      <c r="T768" s="281"/>
      <c r="U768" s="281"/>
      <c r="V768" s="281"/>
      <c r="W768" s="281"/>
      <c r="X768" s="281"/>
      <c r="Y768" s="281"/>
      <c r="Z768" s="281"/>
      <c r="AA768" s="281"/>
      <c r="AB768" s="281"/>
      <c r="AC768" s="281"/>
      <c r="AD768" s="281"/>
      <c r="AE768" s="281"/>
      <c r="AF768" s="281"/>
      <c r="AG768" s="281"/>
      <c r="AH768" s="281"/>
      <c r="AI768" s="281"/>
    </row>
    <row r="769" ht="12.75" customHeight="1">
      <c r="A769" s="281"/>
      <c r="B769" s="281"/>
      <c r="C769" s="281"/>
      <c r="D769" s="281"/>
      <c r="E769" s="281"/>
      <c r="F769" s="281"/>
      <c r="G769" s="281"/>
      <c r="H769" s="281"/>
      <c r="I769" s="281"/>
      <c r="J769" s="281"/>
      <c r="K769" s="281"/>
      <c r="L769" s="281"/>
      <c r="M769" s="281"/>
      <c r="N769" s="281"/>
      <c r="O769" s="281"/>
      <c r="P769" s="281"/>
      <c r="Q769" s="281"/>
      <c r="R769" s="281"/>
      <c r="S769" s="281"/>
      <c r="T769" s="281"/>
      <c r="U769" s="281"/>
      <c r="V769" s="281"/>
      <c r="W769" s="281"/>
      <c r="X769" s="281"/>
      <c r="Y769" s="281"/>
      <c r="Z769" s="281"/>
      <c r="AA769" s="281"/>
      <c r="AB769" s="281"/>
      <c r="AC769" s="281"/>
      <c r="AD769" s="281"/>
      <c r="AE769" s="281"/>
      <c r="AF769" s="281"/>
      <c r="AG769" s="281"/>
      <c r="AH769" s="281"/>
      <c r="AI769" s="281"/>
    </row>
    <row r="770" ht="12.75" customHeight="1">
      <c r="A770" s="281"/>
      <c r="B770" s="281"/>
      <c r="C770" s="281"/>
      <c r="D770" s="281"/>
      <c r="E770" s="281"/>
      <c r="F770" s="281"/>
      <c r="G770" s="281"/>
      <c r="H770" s="281"/>
      <c r="I770" s="281"/>
      <c r="J770" s="281"/>
      <c r="K770" s="281"/>
      <c r="L770" s="281"/>
      <c r="M770" s="281"/>
      <c r="N770" s="281"/>
      <c r="O770" s="281"/>
      <c r="P770" s="281"/>
      <c r="Q770" s="281"/>
      <c r="R770" s="281"/>
      <c r="S770" s="281"/>
      <c r="T770" s="281"/>
      <c r="U770" s="281"/>
      <c r="V770" s="281"/>
      <c r="W770" s="281"/>
      <c r="X770" s="281"/>
      <c r="Y770" s="281"/>
      <c r="Z770" s="281"/>
      <c r="AA770" s="281"/>
      <c r="AB770" s="281"/>
      <c r="AC770" s="281"/>
      <c r="AD770" s="281"/>
      <c r="AE770" s="281"/>
      <c r="AF770" s="281"/>
      <c r="AG770" s="281"/>
      <c r="AH770" s="281"/>
      <c r="AI770" s="281"/>
    </row>
    <row r="771" ht="12.75" customHeight="1">
      <c r="A771" s="281"/>
      <c r="B771" s="281"/>
      <c r="C771" s="281"/>
      <c r="D771" s="281"/>
      <c r="E771" s="281"/>
      <c r="F771" s="281"/>
      <c r="G771" s="281"/>
      <c r="H771" s="281"/>
      <c r="I771" s="281"/>
      <c r="J771" s="281"/>
      <c r="K771" s="281"/>
      <c r="L771" s="281"/>
      <c r="M771" s="281"/>
      <c r="N771" s="281"/>
      <c r="O771" s="281"/>
      <c r="P771" s="281"/>
      <c r="Q771" s="281"/>
      <c r="R771" s="281"/>
      <c r="S771" s="281"/>
      <c r="T771" s="281"/>
      <c r="U771" s="281"/>
      <c r="V771" s="281"/>
      <c r="W771" s="281"/>
      <c r="X771" s="281"/>
      <c r="Y771" s="281"/>
      <c r="Z771" s="281"/>
      <c r="AA771" s="281"/>
      <c r="AB771" s="281"/>
      <c r="AC771" s="281"/>
      <c r="AD771" s="281"/>
      <c r="AE771" s="281"/>
      <c r="AF771" s="281"/>
      <c r="AG771" s="281"/>
      <c r="AH771" s="281"/>
      <c r="AI771" s="281"/>
    </row>
    <row r="772" ht="12.75" customHeight="1">
      <c r="A772" s="281"/>
      <c r="B772" s="281"/>
      <c r="C772" s="281"/>
      <c r="D772" s="281"/>
      <c r="E772" s="281"/>
      <c r="F772" s="281"/>
      <c r="G772" s="281"/>
      <c r="H772" s="281"/>
      <c r="I772" s="281"/>
      <c r="J772" s="281"/>
      <c r="K772" s="281"/>
      <c r="L772" s="281"/>
      <c r="M772" s="281"/>
      <c r="N772" s="281"/>
      <c r="O772" s="281"/>
      <c r="P772" s="281"/>
      <c r="Q772" s="281"/>
      <c r="R772" s="281"/>
      <c r="S772" s="281"/>
      <c r="T772" s="281"/>
      <c r="U772" s="281"/>
      <c r="V772" s="281"/>
      <c r="W772" s="281"/>
      <c r="X772" s="281"/>
      <c r="Y772" s="281"/>
      <c r="Z772" s="281"/>
      <c r="AA772" s="281"/>
      <c r="AB772" s="281"/>
      <c r="AC772" s="281"/>
      <c r="AD772" s="281"/>
      <c r="AE772" s="281"/>
      <c r="AF772" s="281"/>
      <c r="AG772" s="281"/>
      <c r="AH772" s="281"/>
      <c r="AI772" s="281"/>
    </row>
    <row r="773" ht="12.75" customHeight="1">
      <c r="A773" s="281"/>
      <c r="B773" s="281"/>
      <c r="C773" s="281"/>
      <c r="D773" s="281"/>
      <c r="E773" s="281"/>
      <c r="F773" s="281"/>
      <c r="G773" s="281"/>
      <c r="H773" s="281"/>
      <c r="I773" s="281"/>
      <c r="J773" s="281"/>
      <c r="K773" s="281"/>
      <c r="L773" s="281"/>
      <c r="M773" s="281"/>
      <c r="N773" s="281"/>
      <c r="O773" s="281"/>
      <c r="P773" s="281"/>
      <c r="Q773" s="281"/>
      <c r="R773" s="281"/>
      <c r="S773" s="281"/>
      <c r="T773" s="281"/>
      <c r="U773" s="281"/>
      <c r="V773" s="281"/>
      <c r="W773" s="281"/>
      <c r="X773" s="281"/>
      <c r="Y773" s="281"/>
      <c r="Z773" s="281"/>
      <c r="AA773" s="281"/>
      <c r="AB773" s="281"/>
      <c r="AC773" s="281"/>
      <c r="AD773" s="281"/>
      <c r="AE773" s="281"/>
      <c r="AF773" s="281"/>
      <c r="AG773" s="281"/>
      <c r="AH773" s="281"/>
      <c r="AI773" s="281"/>
    </row>
    <row r="774" ht="12.75" customHeight="1">
      <c r="A774" s="281"/>
      <c r="B774" s="281"/>
      <c r="C774" s="281"/>
      <c r="D774" s="281"/>
      <c r="E774" s="281"/>
      <c r="F774" s="281"/>
      <c r="G774" s="281"/>
      <c r="H774" s="281"/>
      <c r="I774" s="281"/>
      <c r="J774" s="281"/>
      <c r="K774" s="281"/>
      <c r="L774" s="281"/>
      <c r="M774" s="281"/>
      <c r="N774" s="281"/>
      <c r="O774" s="281"/>
      <c r="P774" s="281"/>
      <c r="Q774" s="281"/>
      <c r="R774" s="281"/>
      <c r="S774" s="281"/>
      <c r="T774" s="281"/>
      <c r="U774" s="281"/>
      <c r="V774" s="281"/>
      <c r="W774" s="281"/>
      <c r="X774" s="281"/>
      <c r="Y774" s="281"/>
      <c r="Z774" s="281"/>
      <c r="AA774" s="281"/>
      <c r="AB774" s="281"/>
      <c r="AC774" s="281"/>
      <c r="AD774" s="281"/>
      <c r="AE774" s="281"/>
      <c r="AF774" s="281"/>
      <c r="AG774" s="281"/>
      <c r="AH774" s="281"/>
      <c r="AI774" s="281"/>
    </row>
    <row r="775" ht="12.75" customHeight="1">
      <c r="A775" s="281"/>
      <c r="B775" s="281"/>
      <c r="C775" s="281"/>
      <c r="D775" s="281"/>
      <c r="E775" s="281"/>
      <c r="F775" s="281"/>
      <c r="G775" s="281"/>
      <c r="H775" s="281"/>
      <c r="I775" s="281"/>
      <c r="J775" s="281"/>
      <c r="K775" s="281"/>
      <c r="L775" s="281"/>
      <c r="M775" s="281"/>
      <c r="N775" s="281"/>
      <c r="O775" s="281"/>
      <c r="P775" s="281"/>
      <c r="Q775" s="281"/>
      <c r="R775" s="281"/>
      <c r="S775" s="281"/>
      <c r="T775" s="281"/>
      <c r="U775" s="281"/>
      <c r="V775" s="281"/>
      <c r="W775" s="281"/>
      <c r="X775" s="281"/>
      <c r="Y775" s="281"/>
      <c r="Z775" s="281"/>
      <c r="AA775" s="281"/>
      <c r="AB775" s="281"/>
      <c r="AC775" s="281"/>
      <c r="AD775" s="281"/>
      <c r="AE775" s="281"/>
      <c r="AF775" s="281"/>
      <c r="AG775" s="281"/>
      <c r="AH775" s="281"/>
      <c r="AI775" s="281"/>
    </row>
    <row r="776" ht="12.75" customHeight="1">
      <c r="A776" s="281"/>
      <c r="B776" s="281"/>
      <c r="C776" s="281"/>
      <c r="D776" s="281"/>
      <c r="E776" s="281"/>
      <c r="F776" s="281"/>
      <c r="G776" s="281"/>
      <c r="H776" s="281"/>
      <c r="I776" s="281"/>
      <c r="J776" s="281"/>
      <c r="K776" s="281"/>
      <c r="L776" s="281"/>
      <c r="M776" s="281"/>
      <c r="N776" s="281"/>
      <c r="O776" s="281"/>
      <c r="P776" s="281"/>
      <c r="Q776" s="281"/>
      <c r="R776" s="281"/>
      <c r="S776" s="281"/>
      <c r="T776" s="281"/>
      <c r="U776" s="281"/>
      <c r="V776" s="281"/>
      <c r="W776" s="281"/>
      <c r="X776" s="281"/>
      <c r="Y776" s="281"/>
      <c r="Z776" s="281"/>
      <c r="AA776" s="281"/>
      <c r="AB776" s="281"/>
      <c r="AC776" s="281"/>
      <c r="AD776" s="281"/>
      <c r="AE776" s="281"/>
      <c r="AF776" s="281"/>
      <c r="AG776" s="281"/>
      <c r="AH776" s="281"/>
      <c r="AI776" s="281"/>
    </row>
    <row r="777" ht="12.75" customHeight="1">
      <c r="A777" s="281"/>
      <c r="B777" s="281"/>
      <c r="C777" s="281"/>
      <c r="D777" s="281"/>
      <c r="E777" s="281"/>
      <c r="F777" s="281"/>
      <c r="G777" s="281"/>
      <c r="H777" s="281"/>
      <c r="I777" s="281"/>
      <c r="J777" s="281"/>
      <c r="K777" s="281"/>
      <c r="L777" s="281"/>
      <c r="M777" s="281"/>
      <c r="N777" s="281"/>
      <c r="O777" s="281"/>
      <c r="P777" s="281"/>
      <c r="Q777" s="281"/>
      <c r="R777" s="281"/>
      <c r="S777" s="281"/>
      <c r="T777" s="281"/>
      <c r="U777" s="281"/>
      <c r="V777" s="281"/>
      <c r="W777" s="281"/>
      <c r="X777" s="281"/>
      <c r="Y777" s="281"/>
      <c r="Z777" s="281"/>
      <c r="AA777" s="281"/>
      <c r="AB777" s="281"/>
      <c r="AC777" s="281"/>
      <c r="AD777" s="281"/>
      <c r="AE777" s="281"/>
      <c r="AF777" s="281"/>
      <c r="AG777" s="281"/>
      <c r="AH777" s="281"/>
      <c r="AI777" s="281"/>
    </row>
    <row r="778" ht="12.75" customHeight="1">
      <c r="A778" s="281"/>
      <c r="B778" s="281"/>
      <c r="C778" s="281"/>
      <c r="D778" s="281"/>
      <c r="E778" s="281"/>
      <c r="F778" s="281"/>
      <c r="G778" s="281"/>
      <c r="H778" s="281"/>
      <c r="I778" s="281"/>
      <c r="J778" s="281"/>
      <c r="K778" s="281"/>
      <c r="L778" s="281"/>
      <c r="M778" s="281"/>
      <c r="N778" s="281"/>
      <c r="O778" s="281"/>
      <c r="P778" s="281"/>
      <c r="Q778" s="281"/>
      <c r="R778" s="281"/>
      <c r="S778" s="281"/>
      <c r="T778" s="281"/>
      <c r="U778" s="281"/>
      <c r="V778" s="281"/>
      <c r="W778" s="281"/>
      <c r="X778" s="281"/>
      <c r="Y778" s="281"/>
      <c r="Z778" s="281"/>
      <c r="AA778" s="281"/>
      <c r="AB778" s="281"/>
      <c r="AC778" s="281"/>
      <c r="AD778" s="281"/>
      <c r="AE778" s="281"/>
      <c r="AF778" s="281"/>
      <c r="AG778" s="281"/>
      <c r="AH778" s="281"/>
      <c r="AI778" s="281"/>
    </row>
    <row r="779" ht="12.75" customHeight="1">
      <c r="A779" s="281"/>
      <c r="B779" s="281"/>
      <c r="C779" s="281"/>
      <c r="D779" s="281"/>
      <c r="E779" s="281"/>
      <c r="F779" s="281"/>
      <c r="G779" s="281"/>
      <c r="H779" s="281"/>
      <c r="I779" s="281"/>
      <c r="J779" s="281"/>
      <c r="K779" s="281"/>
      <c r="L779" s="281"/>
      <c r="M779" s="281"/>
      <c r="N779" s="281"/>
      <c r="O779" s="281"/>
      <c r="P779" s="281"/>
      <c r="Q779" s="281"/>
      <c r="R779" s="281"/>
      <c r="S779" s="281"/>
      <c r="T779" s="281"/>
      <c r="U779" s="281"/>
      <c r="V779" s="281"/>
      <c r="W779" s="281"/>
      <c r="X779" s="281"/>
      <c r="Y779" s="281"/>
      <c r="Z779" s="281"/>
      <c r="AA779" s="281"/>
      <c r="AB779" s="281"/>
      <c r="AC779" s="281"/>
      <c r="AD779" s="281"/>
      <c r="AE779" s="281"/>
      <c r="AF779" s="281"/>
      <c r="AG779" s="281"/>
      <c r="AH779" s="281"/>
      <c r="AI779" s="281"/>
    </row>
    <row r="780" ht="12.75" customHeight="1">
      <c r="A780" s="281"/>
      <c r="B780" s="281"/>
      <c r="C780" s="281"/>
      <c r="D780" s="281"/>
      <c r="E780" s="281"/>
      <c r="F780" s="281"/>
      <c r="G780" s="281"/>
      <c r="H780" s="281"/>
      <c r="I780" s="281"/>
      <c r="J780" s="281"/>
      <c r="K780" s="281"/>
      <c r="L780" s="281"/>
      <c r="M780" s="281"/>
      <c r="N780" s="281"/>
      <c r="O780" s="281"/>
      <c r="P780" s="281"/>
      <c r="Q780" s="281"/>
      <c r="R780" s="281"/>
      <c r="S780" s="281"/>
      <c r="T780" s="281"/>
      <c r="U780" s="281"/>
      <c r="V780" s="281"/>
      <c r="W780" s="281"/>
      <c r="X780" s="281"/>
      <c r="Y780" s="281"/>
      <c r="Z780" s="281"/>
      <c r="AA780" s="281"/>
      <c r="AB780" s="281"/>
      <c r="AC780" s="281"/>
      <c r="AD780" s="281"/>
      <c r="AE780" s="281"/>
      <c r="AF780" s="281"/>
      <c r="AG780" s="281"/>
      <c r="AH780" s="281"/>
      <c r="AI780" s="281"/>
    </row>
    <row r="781" ht="12.75" customHeight="1">
      <c r="A781" s="281"/>
      <c r="B781" s="281"/>
      <c r="C781" s="281"/>
      <c r="D781" s="281"/>
      <c r="E781" s="281"/>
      <c r="F781" s="281"/>
      <c r="G781" s="281"/>
      <c r="H781" s="281"/>
      <c r="I781" s="281"/>
      <c r="J781" s="281"/>
      <c r="K781" s="281"/>
      <c r="L781" s="281"/>
      <c r="M781" s="281"/>
      <c r="N781" s="281"/>
      <c r="O781" s="281"/>
      <c r="P781" s="281"/>
      <c r="Q781" s="281"/>
      <c r="R781" s="281"/>
      <c r="S781" s="281"/>
      <c r="T781" s="281"/>
      <c r="U781" s="281"/>
      <c r="V781" s="281"/>
      <c r="W781" s="281"/>
      <c r="X781" s="281"/>
      <c r="Y781" s="281"/>
      <c r="Z781" s="281"/>
      <c r="AA781" s="281"/>
      <c r="AB781" s="281"/>
      <c r="AC781" s="281"/>
      <c r="AD781" s="281"/>
      <c r="AE781" s="281"/>
      <c r="AF781" s="281"/>
      <c r="AG781" s="281"/>
      <c r="AH781" s="281"/>
      <c r="AI781" s="281"/>
    </row>
    <row r="782" ht="12.75" customHeight="1">
      <c r="A782" s="281"/>
      <c r="B782" s="281"/>
      <c r="C782" s="281"/>
      <c r="D782" s="281"/>
      <c r="E782" s="281"/>
      <c r="F782" s="281"/>
      <c r="G782" s="281"/>
      <c r="H782" s="281"/>
      <c r="I782" s="281"/>
      <c r="J782" s="281"/>
      <c r="K782" s="281"/>
      <c r="L782" s="281"/>
      <c r="M782" s="281"/>
      <c r="N782" s="281"/>
      <c r="O782" s="281"/>
      <c r="P782" s="281"/>
      <c r="Q782" s="281"/>
      <c r="R782" s="281"/>
      <c r="S782" s="281"/>
      <c r="T782" s="281"/>
      <c r="U782" s="281"/>
      <c r="V782" s="281"/>
      <c r="W782" s="281"/>
      <c r="X782" s="281"/>
      <c r="Y782" s="281"/>
      <c r="Z782" s="281"/>
      <c r="AA782" s="281"/>
      <c r="AB782" s="281"/>
      <c r="AC782" s="281"/>
      <c r="AD782" s="281"/>
      <c r="AE782" s="281"/>
      <c r="AF782" s="281"/>
      <c r="AG782" s="281"/>
      <c r="AH782" s="281"/>
      <c r="AI782" s="281"/>
    </row>
    <row r="783" ht="12.75" customHeight="1">
      <c r="A783" s="281"/>
      <c r="B783" s="281"/>
      <c r="C783" s="281"/>
      <c r="D783" s="281"/>
      <c r="E783" s="281"/>
      <c r="F783" s="281"/>
      <c r="G783" s="281"/>
      <c r="H783" s="281"/>
      <c r="I783" s="281"/>
      <c r="J783" s="281"/>
      <c r="K783" s="281"/>
      <c r="L783" s="281"/>
      <c r="M783" s="281"/>
      <c r="N783" s="281"/>
      <c r="O783" s="281"/>
      <c r="P783" s="281"/>
      <c r="Q783" s="281"/>
      <c r="R783" s="281"/>
      <c r="S783" s="281"/>
      <c r="T783" s="281"/>
      <c r="U783" s="281"/>
      <c r="V783" s="281"/>
      <c r="W783" s="281"/>
      <c r="X783" s="281"/>
      <c r="Y783" s="281"/>
      <c r="Z783" s="281"/>
      <c r="AA783" s="281"/>
      <c r="AB783" s="281"/>
      <c r="AC783" s="281"/>
      <c r="AD783" s="281"/>
      <c r="AE783" s="281"/>
      <c r="AF783" s="281"/>
      <c r="AG783" s="281"/>
      <c r="AH783" s="281"/>
      <c r="AI783" s="281"/>
    </row>
    <row r="784" ht="12.75" customHeight="1">
      <c r="A784" s="281"/>
      <c r="B784" s="281"/>
      <c r="C784" s="281"/>
      <c r="D784" s="281"/>
      <c r="E784" s="281"/>
      <c r="F784" s="281"/>
      <c r="G784" s="281"/>
      <c r="H784" s="281"/>
      <c r="I784" s="281"/>
      <c r="J784" s="281"/>
      <c r="K784" s="281"/>
      <c r="L784" s="281"/>
      <c r="M784" s="281"/>
      <c r="N784" s="281"/>
      <c r="O784" s="281"/>
      <c r="P784" s="281"/>
      <c r="Q784" s="281"/>
      <c r="R784" s="281"/>
      <c r="S784" s="281"/>
      <c r="T784" s="281"/>
      <c r="U784" s="281"/>
      <c r="V784" s="281"/>
      <c r="W784" s="281"/>
      <c r="X784" s="281"/>
      <c r="Y784" s="281"/>
      <c r="Z784" s="281"/>
      <c r="AA784" s="281"/>
      <c r="AB784" s="281"/>
      <c r="AC784" s="281"/>
      <c r="AD784" s="281"/>
      <c r="AE784" s="281"/>
      <c r="AF784" s="281"/>
      <c r="AG784" s="281"/>
      <c r="AH784" s="281"/>
      <c r="AI784" s="281"/>
    </row>
    <row r="785" ht="12.75" customHeight="1">
      <c r="A785" s="281"/>
      <c r="B785" s="281"/>
      <c r="C785" s="281"/>
      <c r="D785" s="281"/>
      <c r="E785" s="281"/>
      <c r="F785" s="281"/>
      <c r="G785" s="281"/>
      <c r="H785" s="281"/>
      <c r="I785" s="281"/>
      <c r="J785" s="281"/>
      <c r="K785" s="281"/>
      <c r="L785" s="281"/>
      <c r="M785" s="281"/>
      <c r="N785" s="281"/>
      <c r="O785" s="281"/>
      <c r="P785" s="281"/>
      <c r="Q785" s="281"/>
      <c r="R785" s="281"/>
      <c r="S785" s="281"/>
      <c r="T785" s="281"/>
      <c r="U785" s="281"/>
      <c r="V785" s="281"/>
      <c r="W785" s="281"/>
      <c r="X785" s="281"/>
      <c r="Y785" s="281"/>
      <c r="Z785" s="281"/>
      <c r="AA785" s="281"/>
      <c r="AB785" s="281"/>
      <c r="AC785" s="281"/>
      <c r="AD785" s="281"/>
      <c r="AE785" s="281"/>
      <c r="AF785" s="281"/>
      <c r="AG785" s="281"/>
      <c r="AH785" s="281"/>
      <c r="AI785" s="281"/>
    </row>
    <row r="786" ht="12.75" customHeight="1">
      <c r="A786" s="281"/>
      <c r="B786" s="281"/>
      <c r="C786" s="281"/>
      <c r="D786" s="281"/>
      <c r="E786" s="281"/>
      <c r="F786" s="281"/>
      <c r="G786" s="281"/>
      <c r="H786" s="281"/>
      <c r="I786" s="281"/>
      <c r="J786" s="281"/>
      <c r="K786" s="281"/>
      <c r="L786" s="281"/>
      <c r="M786" s="281"/>
      <c r="N786" s="281"/>
      <c r="O786" s="281"/>
      <c r="P786" s="281"/>
      <c r="Q786" s="281"/>
      <c r="R786" s="281"/>
      <c r="S786" s="281"/>
      <c r="T786" s="281"/>
      <c r="U786" s="281"/>
      <c r="V786" s="281"/>
      <c r="W786" s="281"/>
      <c r="X786" s="281"/>
      <c r="Y786" s="281"/>
      <c r="Z786" s="281"/>
      <c r="AA786" s="281"/>
      <c r="AB786" s="281"/>
      <c r="AC786" s="281"/>
      <c r="AD786" s="281"/>
      <c r="AE786" s="281"/>
      <c r="AF786" s="281"/>
      <c r="AG786" s="281"/>
      <c r="AH786" s="281"/>
      <c r="AI786" s="281"/>
    </row>
    <row r="787" ht="12.75" customHeight="1">
      <c r="A787" s="281"/>
      <c r="B787" s="281"/>
      <c r="C787" s="281"/>
      <c r="D787" s="281"/>
      <c r="E787" s="281"/>
      <c r="F787" s="281"/>
      <c r="G787" s="281"/>
      <c r="H787" s="281"/>
      <c r="I787" s="281"/>
      <c r="J787" s="281"/>
      <c r="K787" s="281"/>
      <c r="L787" s="281"/>
      <c r="M787" s="281"/>
      <c r="N787" s="281"/>
      <c r="O787" s="281"/>
      <c r="P787" s="281"/>
      <c r="Q787" s="281"/>
      <c r="R787" s="281"/>
      <c r="S787" s="281"/>
      <c r="T787" s="281"/>
      <c r="U787" s="281"/>
      <c r="V787" s="281"/>
      <c r="W787" s="281"/>
      <c r="X787" s="281"/>
      <c r="Y787" s="281"/>
      <c r="Z787" s="281"/>
      <c r="AA787" s="281"/>
      <c r="AB787" s="281"/>
      <c r="AC787" s="281"/>
      <c r="AD787" s="281"/>
      <c r="AE787" s="281"/>
      <c r="AF787" s="281"/>
      <c r="AG787" s="281"/>
      <c r="AH787" s="281"/>
      <c r="AI787" s="281"/>
    </row>
    <row r="788" ht="12.75" customHeight="1">
      <c r="A788" s="281"/>
      <c r="B788" s="281"/>
      <c r="C788" s="281"/>
      <c r="D788" s="281"/>
      <c r="E788" s="281"/>
      <c r="F788" s="281"/>
      <c r="G788" s="281"/>
      <c r="H788" s="281"/>
      <c r="I788" s="281"/>
      <c r="J788" s="281"/>
      <c r="K788" s="281"/>
      <c r="L788" s="281"/>
      <c r="M788" s="281"/>
      <c r="N788" s="281"/>
      <c r="O788" s="281"/>
      <c r="P788" s="281"/>
      <c r="Q788" s="281"/>
      <c r="R788" s="281"/>
      <c r="S788" s="281"/>
      <c r="T788" s="281"/>
      <c r="U788" s="281"/>
      <c r="V788" s="281"/>
      <c r="W788" s="281"/>
      <c r="X788" s="281"/>
      <c r="Y788" s="281"/>
      <c r="Z788" s="281"/>
      <c r="AA788" s="281"/>
      <c r="AB788" s="281"/>
      <c r="AC788" s="281"/>
      <c r="AD788" s="281"/>
      <c r="AE788" s="281"/>
      <c r="AF788" s="281"/>
      <c r="AG788" s="281"/>
      <c r="AH788" s="281"/>
      <c r="AI788" s="281"/>
    </row>
    <row r="789" ht="12.75" customHeight="1">
      <c r="A789" s="281"/>
      <c r="B789" s="281"/>
      <c r="C789" s="281"/>
      <c r="D789" s="281"/>
      <c r="E789" s="281"/>
      <c r="F789" s="281"/>
      <c r="G789" s="281"/>
      <c r="H789" s="281"/>
      <c r="I789" s="281"/>
      <c r="J789" s="281"/>
      <c r="K789" s="281"/>
      <c r="L789" s="281"/>
      <c r="M789" s="281"/>
      <c r="N789" s="281"/>
      <c r="O789" s="281"/>
      <c r="P789" s="281"/>
      <c r="Q789" s="281"/>
      <c r="R789" s="281"/>
      <c r="S789" s="281"/>
      <c r="T789" s="281"/>
      <c r="U789" s="281"/>
      <c r="V789" s="281"/>
      <c r="W789" s="281"/>
      <c r="X789" s="281"/>
      <c r="Y789" s="281"/>
      <c r="Z789" s="281"/>
      <c r="AA789" s="281"/>
      <c r="AB789" s="281"/>
      <c r="AC789" s="281"/>
      <c r="AD789" s="281"/>
      <c r="AE789" s="281"/>
      <c r="AF789" s="281"/>
      <c r="AG789" s="281"/>
      <c r="AH789" s="281"/>
      <c r="AI789" s="281"/>
    </row>
    <row r="790" ht="12.75" customHeight="1">
      <c r="A790" s="281"/>
      <c r="B790" s="281"/>
      <c r="C790" s="281"/>
      <c r="D790" s="281"/>
      <c r="E790" s="281"/>
      <c r="F790" s="281"/>
      <c r="G790" s="281"/>
      <c r="H790" s="281"/>
      <c r="I790" s="281"/>
      <c r="J790" s="281"/>
      <c r="K790" s="281"/>
      <c r="L790" s="281"/>
      <c r="M790" s="281"/>
      <c r="N790" s="281"/>
      <c r="O790" s="281"/>
      <c r="P790" s="281"/>
      <c r="Q790" s="281"/>
      <c r="R790" s="281"/>
      <c r="S790" s="281"/>
      <c r="T790" s="281"/>
      <c r="U790" s="281"/>
      <c r="V790" s="281"/>
      <c r="W790" s="281"/>
      <c r="X790" s="281"/>
      <c r="Y790" s="281"/>
      <c r="Z790" s="281"/>
      <c r="AA790" s="281"/>
      <c r="AB790" s="281"/>
      <c r="AC790" s="281"/>
      <c r="AD790" s="281"/>
      <c r="AE790" s="281"/>
      <c r="AF790" s="281"/>
      <c r="AG790" s="281"/>
      <c r="AH790" s="281"/>
      <c r="AI790" s="281"/>
    </row>
    <row r="791" ht="12.75" customHeight="1">
      <c r="A791" s="281"/>
      <c r="B791" s="281"/>
      <c r="C791" s="281"/>
      <c r="D791" s="281"/>
      <c r="E791" s="281"/>
      <c r="F791" s="281"/>
      <c r="G791" s="281"/>
      <c r="H791" s="281"/>
      <c r="I791" s="281"/>
      <c r="J791" s="281"/>
      <c r="K791" s="281"/>
      <c r="L791" s="281"/>
      <c r="M791" s="281"/>
      <c r="N791" s="281"/>
      <c r="O791" s="281"/>
      <c r="P791" s="281"/>
      <c r="Q791" s="281"/>
      <c r="R791" s="281"/>
      <c r="S791" s="281"/>
      <c r="T791" s="281"/>
      <c r="U791" s="281"/>
      <c r="V791" s="281"/>
      <c r="W791" s="281"/>
      <c r="X791" s="281"/>
      <c r="Y791" s="281"/>
      <c r="Z791" s="281"/>
      <c r="AA791" s="281"/>
      <c r="AB791" s="281"/>
      <c r="AC791" s="281"/>
      <c r="AD791" s="281"/>
      <c r="AE791" s="281"/>
      <c r="AF791" s="281"/>
      <c r="AG791" s="281"/>
      <c r="AH791" s="281"/>
      <c r="AI791" s="281"/>
    </row>
    <row r="792" ht="12.75" customHeight="1">
      <c r="A792" s="281"/>
      <c r="B792" s="281"/>
      <c r="C792" s="281"/>
      <c r="D792" s="281"/>
      <c r="E792" s="281"/>
      <c r="F792" s="281"/>
      <c r="G792" s="281"/>
      <c r="H792" s="281"/>
      <c r="I792" s="281"/>
      <c r="J792" s="281"/>
      <c r="K792" s="281"/>
      <c r="L792" s="281"/>
      <c r="M792" s="281"/>
      <c r="N792" s="281"/>
      <c r="O792" s="281"/>
      <c r="P792" s="281"/>
      <c r="Q792" s="281"/>
      <c r="R792" s="281"/>
      <c r="S792" s="281"/>
      <c r="T792" s="281"/>
      <c r="U792" s="281"/>
      <c r="V792" s="281"/>
      <c r="W792" s="281"/>
      <c r="X792" s="281"/>
      <c r="Y792" s="281"/>
      <c r="Z792" s="281"/>
      <c r="AA792" s="281"/>
      <c r="AB792" s="281"/>
      <c r="AC792" s="281"/>
      <c r="AD792" s="281"/>
      <c r="AE792" s="281"/>
      <c r="AF792" s="281"/>
      <c r="AG792" s="281"/>
      <c r="AH792" s="281"/>
      <c r="AI792" s="281"/>
    </row>
    <row r="793" ht="12.75" customHeight="1">
      <c r="A793" s="281"/>
      <c r="B793" s="281"/>
      <c r="C793" s="281"/>
      <c r="D793" s="281"/>
      <c r="E793" s="281"/>
      <c r="F793" s="281"/>
      <c r="G793" s="281"/>
      <c r="H793" s="281"/>
      <c r="I793" s="281"/>
      <c r="J793" s="281"/>
      <c r="K793" s="281"/>
      <c r="L793" s="281"/>
      <c r="M793" s="281"/>
      <c r="N793" s="281"/>
      <c r="O793" s="281"/>
      <c r="P793" s="281"/>
      <c r="Q793" s="281"/>
      <c r="R793" s="281"/>
      <c r="S793" s="281"/>
      <c r="T793" s="281"/>
      <c r="U793" s="281"/>
      <c r="V793" s="281"/>
      <c r="W793" s="281"/>
      <c r="X793" s="281"/>
      <c r="Y793" s="281"/>
      <c r="Z793" s="281"/>
      <c r="AA793" s="281"/>
      <c r="AB793" s="281"/>
      <c r="AC793" s="281"/>
      <c r="AD793" s="281"/>
      <c r="AE793" s="281"/>
      <c r="AF793" s="281"/>
      <c r="AG793" s="281"/>
      <c r="AH793" s="281"/>
      <c r="AI793" s="281"/>
    </row>
    <row r="794" ht="12.75" customHeight="1">
      <c r="A794" s="281"/>
      <c r="B794" s="281"/>
      <c r="C794" s="281"/>
      <c r="D794" s="281"/>
      <c r="E794" s="281"/>
      <c r="F794" s="281"/>
      <c r="G794" s="281"/>
      <c r="H794" s="281"/>
      <c r="I794" s="281"/>
      <c r="J794" s="281"/>
      <c r="K794" s="281"/>
      <c r="L794" s="281"/>
      <c r="M794" s="281"/>
      <c r="N794" s="281"/>
      <c r="O794" s="281"/>
      <c r="P794" s="281"/>
      <c r="Q794" s="281"/>
      <c r="R794" s="281"/>
      <c r="S794" s="281"/>
      <c r="T794" s="281"/>
      <c r="U794" s="281"/>
      <c r="V794" s="281"/>
      <c r="W794" s="281"/>
      <c r="X794" s="281"/>
      <c r="Y794" s="281"/>
      <c r="Z794" s="281"/>
      <c r="AA794" s="281"/>
      <c r="AB794" s="281"/>
      <c r="AC794" s="281"/>
      <c r="AD794" s="281"/>
      <c r="AE794" s="281"/>
      <c r="AF794" s="281"/>
      <c r="AG794" s="281"/>
      <c r="AH794" s="281"/>
      <c r="AI794" s="281"/>
    </row>
    <row r="795" ht="12.75" customHeight="1">
      <c r="A795" s="281"/>
      <c r="B795" s="281"/>
      <c r="C795" s="281"/>
      <c r="D795" s="281"/>
      <c r="E795" s="281"/>
      <c r="F795" s="281"/>
      <c r="G795" s="281"/>
      <c r="H795" s="281"/>
      <c r="I795" s="281"/>
      <c r="J795" s="281"/>
      <c r="K795" s="281"/>
      <c r="L795" s="281"/>
      <c r="M795" s="281"/>
      <c r="N795" s="281"/>
      <c r="O795" s="281"/>
      <c r="P795" s="281"/>
      <c r="Q795" s="281"/>
      <c r="R795" s="281"/>
      <c r="S795" s="281"/>
      <c r="T795" s="281"/>
      <c r="U795" s="281"/>
      <c r="V795" s="281"/>
      <c r="W795" s="281"/>
      <c r="X795" s="281"/>
      <c r="Y795" s="281"/>
      <c r="Z795" s="281"/>
      <c r="AA795" s="281"/>
      <c r="AB795" s="281"/>
      <c r="AC795" s="281"/>
      <c r="AD795" s="281"/>
      <c r="AE795" s="281"/>
      <c r="AF795" s="281"/>
      <c r="AG795" s="281"/>
      <c r="AH795" s="281"/>
      <c r="AI795" s="281"/>
    </row>
    <row r="796" ht="12.75" customHeight="1">
      <c r="A796" s="281"/>
      <c r="B796" s="281"/>
      <c r="C796" s="281"/>
      <c r="D796" s="281"/>
      <c r="E796" s="281"/>
      <c r="F796" s="281"/>
      <c r="G796" s="281"/>
      <c r="H796" s="281"/>
      <c r="I796" s="281"/>
      <c r="J796" s="281"/>
      <c r="K796" s="281"/>
      <c r="L796" s="281"/>
      <c r="M796" s="281"/>
      <c r="N796" s="281"/>
      <c r="O796" s="281"/>
      <c r="P796" s="281"/>
      <c r="Q796" s="281"/>
      <c r="R796" s="281"/>
      <c r="S796" s="281"/>
      <c r="T796" s="281"/>
      <c r="U796" s="281"/>
      <c r="V796" s="281"/>
      <c r="W796" s="281"/>
      <c r="X796" s="281"/>
      <c r="Y796" s="281"/>
      <c r="Z796" s="281"/>
      <c r="AA796" s="281"/>
      <c r="AB796" s="281"/>
      <c r="AC796" s="281"/>
      <c r="AD796" s="281"/>
      <c r="AE796" s="281"/>
      <c r="AF796" s="281"/>
      <c r="AG796" s="281"/>
      <c r="AH796" s="281"/>
      <c r="AI796" s="281"/>
    </row>
    <row r="797" ht="12.75" customHeight="1">
      <c r="A797" s="281"/>
      <c r="B797" s="281"/>
      <c r="C797" s="281"/>
      <c r="D797" s="281"/>
      <c r="E797" s="281"/>
      <c r="F797" s="281"/>
      <c r="G797" s="281"/>
      <c r="H797" s="281"/>
      <c r="I797" s="281"/>
      <c r="J797" s="281"/>
      <c r="K797" s="281"/>
      <c r="L797" s="281"/>
      <c r="M797" s="281"/>
      <c r="N797" s="281"/>
      <c r="O797" s="281"/>
      <c r="P797" s="281"/>
      <c r="Q797" s="281"/>
      <c r="R797" s="281"/>
      <c r="S797" s="281"/>
      <c r="T797" s="281"/>
      <c r="U797" s="281"/>
      <c r="V797" s="281"/>
      <c r="W797" s="281"/>
      <c r="X797" s="281"/>
      <c r="Y797" s="281"/>
      <c r="Z797" s="281"/>
      <c r="AA797" s="281"/>
      <c r="AB797" s="281"/>
      <c r="AC797" s="281"/>
      <c r="AD797" s="281"/>
      <c r="AE797" s="281"/>
      <c r="AF797" s="281"/>
      <c r="AG797" s="281"/>
      <c r="AH797" s="281"/>
      <c r="AI797" s="281"/>
    </row>
    <row r="798" ht="12.75" customHeight="1">
      <c r="A798" s="281"/>
      <c r="B798" s="281"/>
      <c r="C798" s="281"/>
      <c r="D798" s="281"/>
      <c r="E798" s="281"/>
      <c r="F798" s="281"/>
      <c r="G798" s="281"/>
      <c r="H798" s="281"/>
      <c r="I798" s="281"/>
      <c r="J798" s="281"/>
      <c r="K798" s="281"/>
      <c r="L798" s="281"/>
      <c r="M798" s="281"/>
      <c r="N798" s="281"/>
      <c r="O798" s="281"/>
      <c r="P798" s="281"/>
      <c r="Q798" s="281"/>
      <c r="R798" s="281"/>
      <c r="S798" s="281"/>
      <c r="T798" s="281"/>
      <c r="U798" s="281"/>
      <c r="V798" s="281"/>
      <c r="W798" s="281"/>
      <c r="X798" s="281"/>
      <c r="Y798" s="281"/>
      <c r="Z798" s="281"/>
      <c r="AA798" s="281"/>
      <c r="AB798" s="281"/>
      <c r="AC798" s="281"/>
      <c r="AD798" s="281"/>
      <c r="AE798" s="281"/>
      <c r="AF798" s="281"/>
      <c r="AG798" s="281"/>
      <c r="AH798" s="281"/>
      <c r="AI798" s="281"/>
    </row>
    <row r="799" ht="12.75" customHeight="1">
      <c r="A799" s="281"/>
      <c r="B799" s="281"/>
      <c r="C799" s="281"/>
      <c r="D799" s="281"/>
      <c r="E799" s="281"/>
      <c r="F799" s="281"/>
      <c r="G799" s="281"/>
      <c r="H799" s="281"/>
      <c r="I799" s="281"/>
      <c r="J799" s="281"/>
      <c r="K799" s="281"/>
      <c r="L799" s="281"/>
      <c r="M799" s="281"/>
      <c r="N799" s="281"/>
      <c r="O799" s="281"/>
      <c r="P799" s="281"/>
      <c r="Q799" s="281"/>
      <c r="R799" s="281"/>
      <c r="S799" s="281"/>
      <c r="T799" s="281"/>
      <c r="U799" s="281"/>
      <c r="V799" s="281"/>
      <c r="W799" s="281"/>
      <c r="X799" s="281"/>
      <c r="Y799" s="281"/>
      <c r="Z799" s="281"/>
      <c r="AA799" s="281"/>
      <c r="AB799" s="281"/>
      <c r="AC799" s="281"/>
      <c r="AD799" s="281"/>
      <c r="AE799" s="281"/>
      <c r="AF799" s="281"/>
      <c r="AG799" s="281"/>
      <c r="AH799" s="281"/>
      <c r="AI799" s="281"/>
    </row>
    <row r="800" ht="12.75" customHeight="1">
      <c r="A800" s="281"/>
      <c r="B800" s="281"/>
      <c r="C800" s="281"/>
      <c r="D800" s="281"/>
      <c r="E800" s="281"/>
      <c r="F800" s="281"/>
      <c r="G800" s="281"/>
      <c r="H800" s="281"/>
      <c r="I800" s="281"/>
      <c r="J800" s="281"/>
      <c r="K800" s="281"/>
      <c r="L800" s="281"/>
      <c r="M800" s="281"/>
      <c r="N800" s="281"/>
      <c r="O800" s="281"/>
      <c r="P800" s="281"/>
      <c r="Q800" s="281"/>
      <c r="R800" s="281"/>
      <c r="S800" s="281"/>
      <c r="T800" s="281"/>
      <c r="U800" s="281"/>
      <c r="V800" s="281"/>
      <c r="W800" s="281"/>
      <c r="X800" s="281"/>
      <c r="Y800" s="281"/>
      <c r="Z800" s="281"/>
      <c r="AA800" s="281"/>
      <c r="AB800" s="281"/>
      <c r="AC800" s="281"/>
      <c r="AD800" s="281"/>
      <c r="AE800" s="281"/>
      <c r="AF800" s="281"/>
      <c r="AG800" s="281"/>
      <c r="AH800" s="281"/>
      <c r="AI800" s="281"/>
    </row>
    <row r="801" ht="12.75" customHeight="1">
      <c r="A801" s="281"/>
      <c r="B801" s="281"/>
      <c r="C801" s="281"/>
      <c r="D801" s="281"/>
      <c r="E801" s="281"/>
      <c r="F801" s="281"/>
      <c r="G801" s="281"/>
      <c r="H801" s="281"/>
      <c r="I801" s="281"/>
      <c r="J801" s="281"/>
      <c r="K801" s="281"/>
      <c r="L801" s="281"/>
      <c r="M801" s="281"/>
      <c r="N801" s="281"/>
      <c r="O801" s="281"/>
      <c r="P801" s="281"/>
      <c r="Q801" s="281"/>
      <c r="R801" s="281"/>
      <c r="S801" s="281"/>
      <c r="T801" s="281"/>
      <c r="U801" s="281"/>
      <c r="V801" s="281"/>
      <c r="W801" s="281"/>
      <c r="X801" s="281"/>
      <c r="Y801" s="281"/>
      <c r="Z801" s="281"/>
      <c r="AA801" s="281"/>
      <c r="AB801" s="281"/>
      <c r="AC801" s="281"/>
      <c r="AD801" s="281"/>
      <c r="AE801" s="281"/>
      <c r="AF801" s="281"/>
      <c r="AG801" s="281"/>
      <c r="AH801" s="281"/>
      <c r="AI801" s="281"/>
    </row>
    <row r="802" ht="12.75" customHeight="1">
      <c r="A802" s="281"/>
      <c r="B802" s="281"/>
      <c r="C802" s="281"/>
      <c r="D802" s="281"/>
      <c r="E802" s="281"/>
      <c r="F802" s="281"/>
      <c r="G802" s="281"/>
      <c r="H802" s="281"/>
      <c r="I802" s="281"/>
      <c r="J802" s="281"/>
      <c r="K802" s="281"/>
      <c r="L802" s="281"/>
      <c r="M802" s="281"/>
      <c r="N802" s="281"/>
      <c r="O802" s="281"/>
      <c r="P802" s="281"/>
      <c r="Q802" s="281"/>
      <c r="R802" s="281"/>
      <c r="S802" s="281"/>
      <c r="T802" s="281"/>
      <c r="U802" s="281"/>
      <c r="V802" s="281"/>
      <c r="W802" s="281"/>
      <c r="X802" s="281"/>
      <c r="Y802" s="281"/>
      <c r="Z802" s="281"/>
      <c r="AA802" s="281"/>
      <c r="AB802" s="281"/>
      <c r="AC802" s="281"/>
      <c r="AD802" s="281"/>
      <c r="AE802" s="281"/>
      <c r="AF802" s="281"/>
      <c r="AG802" s="281"/>
      <c r="AH802" s="281"/>
      <c r="AI802" s="281"/>
    </row>
    <row r="803" ht="12.75" customHeight="1">
      <c r="A803" s="281"/>
      <c r="B803" s="281"/>
      <c r="C803" s="281"/>
      <c r="D803" s="281"/>
      <c r="E803" s="281"/>
      <c r="F803" s="281"/>
      <c r="G803" s="281"/>
      <c r="H803" s="281"/>
      <c r="I803" s="281"/>
      <c r="J803" s="281"/>
      <c r="K803" s="281"/>
      <c r="L803" s="281"/>
      <c r="M803" s="281"/>
      <c r="N803" s="281"/>
      <c r="O803" s="281"/>
      <c r="P803" s="281"/>
      <c r="Q803" s="281"/>
      <c r="R803" s="281"/>
      <c r="S803" s="281"/>
      <c r="T803" s="281"/>
      <c r="U803" s="281"/>
      <c r="V803" s="281"/>
      <c r="W803" s="281"/>
      <c r="X803" s="281"/>
      <c r="Y803" s="281"/>
      <c r="Z803" s="281"/>
      <c r="AA803" s="281"/>
      <c r="AB803" s="281"/>
      <c r="AC803" s="281"/>
      <c r="AD803" s="281"/>
      <c r="AE803" s="281"/>
      <c r="AF803" s="281"/>
      <c r="AG803" s="281"/>
      <c r="AH803" s="281"/>
      <c r="AI803" s="281"/>
    </row>
    <row r="804" ht="12.75" customHeight="1">
      <c r="A804" s="281"/>
      <c r="B804" s="281"/>
      <c r="C804" s="281"/>
      <c r="D804" s="281"/>
      <c r="E804" s="281"/>
      <c r="F804" s="281"/>
      <c r="G804" s="281"/>
      <c r="H804" s="281"/>
      <c r="I804" s="281"/>
      <c r="J804" s="281"/>
      <c r="K804" s="281"/>
      <c r="L804" s="281"/>
      <c r="M804" s="281"/>
      <c r="N804" s="281"/>
      <c r="O804" s="281"/>
      <c r="P804" s="281"/>
      <c r="Q804" s="281"/>
      <c r="R804" s="281"/>
      <c r="S804" s="281"/>
      <c r="T804" s="281"/>
      <c r="U804" s="281"/>
      <c r="V804" s="281"/>
      <c r="W804" s="281"/>
      <c r="X804" s="281"/>
      <c r="Y804" s="281"/>
      <c r="Z804" s="281"/>
      <c r="AA804" s="281"/>
      <c r="AB804" s="281"/>
      <c r="AC804" s="281"/>
      <c r="AD804" s="281"/>
      <c r="AE804" s="281"/>
      <c r="AF804" s="281"/>
      <c r="AG804" s="281"/>
      <c r="AH804" s="281"/>
      <c r="AI804" s="281"/>
    </row>
    <row r="805" ht="12.75" customHeight="1">
      <c r="A805" s="281"/>
      <c r="B805" s="281"/>
      <c r="C805" s="281"/>
      <c r="D805" s="281"/>
      <c r="E805" s="281"/>
      <c r="F805" s="281"/>
      <c r="G805" s="281"/>
      <c r="H805" s="281"/>
      <c r="I805" s="281"/>
      <c r="J805" s="281"/>
      <c r="K805" s="281"/>
      <c r="L805" s="281"/>
      <c r="M805" s="281"/>
      <c r="N805" s="281"/>
      <c r="O805" s="281"/>
      <c r="P805" s="281"/>
      <c r="Q805" s="281"/>
      <c r="R805" s="281"/>
      <c r="S805" s="281"/>
      <c r="T805" s="281"/>
      <c r="U805" s="281"/>
      <c r="V805" s="281"/>
      <c r="W805" s="281"/>
      <c r="X805" s="281"/>
      <c r="Y805" s="281"/>
      <c r="Z805" s="281"/>
      <c r="AA805" s="281"/>
      <c r="AB805" s="281"/>
      <c r="AC805" s="281"/>
      <c r="AD805" s="281"/>
      <c r="AE805" s="281"/>
      <c r="AF805" s="281"/>
      <c r="AG805" s="281"/>
      <c r="AH805" s="281"/>
      <c r="AI805" s="281"/>
    </row>
    <row r="806" ht="12.75" customHeight="1">
      <c r="A806" s="281"/>
      <c r="B806" s="281"/>
      <c r="C806" s="281"/>
      <c r="D806" s="281"/>
      <c r="E806" s="281"/>
      <c r="F806" s="281"/>
      <c r="G806" s="281"/>
      <c r="H806" s="281"/>
      <c r="I806" s="281"/>
      <c r="J806" s="281"/>
      <c r="K806" s="281"/>
      <c r="L806" s="281"/>
      <c r="M806" s="281"/>
      <c r="N806" s="281"/>
      <c r="O806" s="281"/>
      <c r="P806" s="281"/>
      <c r="Q806" s="281"/>
      <c r="R806" s="281"/>
      <c r="S806" s="281"/>
      <c r="T806" s="281"/>
      <c r="U806" s="281"/>
      <c r="V806" s="281"/>
      <c r="W806" s="281"/>
      <c r="X806" s="281"/>
      <c r="Y806" s="281"/>
      <c r="Z806" s="281"/>
      <c r="AA806" s="281"/>
      <c r="AB806" s="281"/>
      <c r="AC806" s="281"/>
      <c r="AD806" s="281"/>
      <c r="AE806" s="281"/>
      <c r="AF806" s="281"/>
      <c r="AG806" s="281"/>
      <c r="AH806" s="281"/>
      <c r="AI806" s="281"/>
    </row>
    <row r="807" ht="12.75" customHeight="1">
      <c r="A807" s="281"/>
      <c r="B807" s="281"/>
      <c r="C807" s="281"/>
      <c r="D807" s="281"/>
      <c r="E807" s="281"/>
      <c r="F807" s="281"/>
      <c r="G807" s="281"/>
      <c r="H807" s="281"/>
      <c r="I807" s="281"/>
      <c r="J807" s="281"/>
      <c r="K807" s="281"/>
      <c r="L807" s="281"/>
      <c r="M807" s="281"/>
      <c r="N807" s="281"/>
      <c r="O807" s="281"/>
      <c r="P807" s="281"/>
      <c r="Q807" s="281"/>
      <c r="R807" s="281"/>
      <c r="S807" s="281"/>
      <c r="T807" s="281"/>
      <c r="U807" s="281"/>
      <c r="V807" s="281"/>
      <c r="W807" s="281"/>
      <c r="X807" s="281"/>
      <c r="Y807" s="281"/>
      <c r="Z807" s="281"/>
      <c r="AA807" s="281"/>
      <c r="AB807" s="281"/>
      <c r="AC807" s="281"/>
      <c r="AD807" s="281"/>
      <c r="AE807" s="281"/>
      <c r="AF807" s="281"/>
      <c r="AG807" s="281"/>
      <c r="AH807" s="281"/>
      <c r="AI807" s="281"/>
    </row>
    <row r="808" ht="12.75" customHeight="1">
      <c r="A808" s="281"/>
      <c r="B808" s="281"/>
      <c r="C808" s="281"/>
      <c r="D808" s="281"/>
      <c r="E808" s="281"/>
      <c r="F808" s="281"/>
      <c r="G808" s="281"/>
      <c r="H808" s="281"/>
      <c r="I808" s="281"/>
      <c r="J808" s="281"/>
      <c r="K808" s="281"/>
      <c r="L808" s="281"/>
      <c r="M808" s="281"/>
      <c r="N808" s="281"/>
      <c r="O808" s="281"/>
      <c r="P808" s="281"/>
      <c r="Q808" s="281"/>
      <c r="R808" s="281"/>
      <c r="S808" s="281"/>
      <c r="T808" s="281"/>
      <c r="U808" s="281"/>
      <c r="V808" s="281"/>
      <c r="W808" s="281"/>
      <c r="X808" s="281"/>
      <c r="Y808" s="281"/>
      <c r="Z808" s="281"/>
      <c r="AA808" s="281"/>
      <c r="AB808" s="281"/>
      <c r="AC808" s="281"/>
      <c r="AD808" s="281"/>
      <c r="AE808" s="281"/>
      <c r="AF808" s="281"/>
      <c r="AG808" s="281"/>
      <c r="AH808" s="281"/>
      <c r="AI808" s="281"/>
    </row>
    <row r="809" ht="12.75" customHeight="1">
      <c r="A809" s="281"/>
      <c r="B809" s="281"/>
      <c r="C809" s="281"/>
      <c r="D809" s="281"/>
      <c r="E809" s="281"/>
      <c r="F809" s="281"/>
      <c r="G809" s="281"/>
      <c r="H809" s="281"/>
      <c r="I809" s="281"/>
      <c r="J809" s="281"/>
      <c r="K809" s="281"/>
      <c r="L809" s="281"/>
      <c r="M809" s="281"/>
      <c r="N809" s="281"/>
      <c r="O809" s="281"/>
      <c r="P809" s="281"/>
      <c r="Q809" s="281"/>
      <c r="R809" s="281"/>
      <c r="S809" s="281"/>
      <c r="T809" s="281"/>
      <c r="U809" s="281"/>
      <c r="V809" s="281"/>
      <c r="W809" s="281"/>
      <c r="X809" s="281"/>
      <c r="Y809" s="281"/>
      <c r="Z809" s="281"/>
      <c r="AA809" s="281"/>
      <c r="AB809" s="281"/>
      <c r="AC809" s="281"/>
      <c r="AD809" s="281"/>
      <c r="AE809" s="281"/>
      <c r="AF809" s="281"/>
      <c r="AG809" s="281"/>
      <c r="AH809" s="281"/>
      <c r="AI809" s="281"/>
    </row>
    <row r="810" ht="12.75" customHeight="1">
      <c r="A810" s="281"/>
      <c r="B810" s="281"/>
      <c r="C810" s="281"/>
      <c r="D810" s="281"/>
      <c r="E810" s="281"/>
      <c r="F810" s="281"/>
      <c r="G810" s="281"/>
      <c r="H810" s="281"/>
      <c r="I810" s="281"/>
      <c r="J810" s="281"/>
      <c r="K810" s="281"/>
      <c r="L810" s="281"/>
      <c r="M810" s="281"/>
      <c r="N810" s="281"/>
      <c r="O810" s="281"/>
      <c r="P810" s="281"/>
      <c r="Q810" s="281"/>
      <c r="R810" s="281"/>
      <c r="S810" s="281"/>
      <c r="T810" s="281"/>
      <c r="U810" s="281"/>
      <c r="V810" s="281"/>
      <c r="W810" s="281"/>
      <c r="X810" s="281"/>
      <c r="Y810" s="281"/>
      <c r="Z810" s="281"/>
      <c r="AA810" s="281"/>
      <c r="AB810" s="281"/>
      <c r="AC810" s="281"/>
      <c r="AD810" s="281"/>
      <c r="AE810" s="281"/>
      <c r="AF810" s="281"/>
      <c r="AG810" s="281"/>
      <c r="AH810" s="281"/>
      <c r="AI810" s="281"/>
    </row>
    <row r="811" ht="12.75" customHeight="1">
      <c r="A811" s="281"/>
      <c r="B811" s="281"/>
      <c r="C811" s="281"/>
      <c r="D811" s="281"/>
      <c r="E811" s="281"/>
      <c r="F811" s="281"/>
      <c r="G811" s="281"/>
      <c r="H811" s="281"/>
      <c r="I811" s="281"/>
      <c r="J811" s="281"/>
      <c r="K811" s="281"/>
      <c r="L811" s="281"/>
      <c r="M811" s="281"/>
      <c r="N811" s="281"/>
      <c r="O811" s="281"/>
      <c r="P811" s="281"/>
      <c r="Q811" s="281"/>
      <c r="R811" s="281"/>
      <c r="S811" s="281"/>
      <c r="T811" s="281"/>
      <c r="U811" s="281"/>
      <c r="V811" s="281"/>
      <c r="W811" s="281"/>
      <c r="X811" s="281"/>
      <c r="Y811" s="281"/>
      <c r="Z811" s="281"/>
      <c r="AA811" s="281"/>
      <c r="AB811" s="281"/>
      <c r="AC811" s="281"/>
      <c r="AD811" s="281"/>
      <c r="AE811" s="281"/>
      <c r="AF811" s="281"/>
      <c r="AG811" s="281"/>
      <c r="AH811" s="281"/>
      <c r="AI811" s="281"/>
    </row>
    <row r="812" ht="12.75" customHeight="1">
      <c r="A812" s="281"/>
      <c r="B812" s="281"/>
      <c r="C812" s="281"/>
      <c r="D812" s="281"/>
      <c r="E812" s="281"/>
      <c r="F812" s="281"/>
      <c r="G812" s="281"/>
      <c r="H812" s="281"/>
      <c r="I812" s="281"/>
      <c r="J812" s="281"/>
      <c r="K812" s="281"/>
      <c r="L812" s="281"/>
      <c r="M812" s="281"/>
      <c r="N812" s="281"/>
      <c r="O812" s="281"/>
      <c r="P812" s="281"/>
      <c r="Q812" s="281"/>
      <c r="R812" s="281"/>
      <c r="S812" s="281"/>
      <c r="T812" s="281"/>
      <c r="U812" s="281"/>
      <c r="V812" s="281"/>
      <c r="W812" s="281"/>
      <c r="X812" s="281"/>
      <c r="Y812" s="281"/>
      <c r="Z812" s="281"/>
      <c r="AA812" s="281"/>
      <c r="AB812" s="281"/>
      <c r="AC812" s="281"/>
      <c r="AD812" s="281"/>
      <c r="AE812" s="281"/>
      <c r="AF812" s="281"/>
      <c r="AG812" s="281"/>
      <c r="AH812" s="281"/>
      <c r="AI812" s="281"/>
    </row>
    <row r="813" ht="12.75" customHeight="1">
      <c r="A813" s="281"/>
      <c r="B813" s="281"/>
      <c r="C813" s="281"/>
      <c r="D813" s="281"/>
      <c r="E813" s="281"/>
      <c r="F813" s="281"/>
      <c r="G813" s="281"/>
      <c r="H813" s="281"/>
      <c r="I813" s="281"/>
      <c r="J813" s="281"/>
      <c r="K813" s="281"/>
      <c r="L813" s="281"/>
      <c r="M813" s="281"/>
      <c r="N813" s="281"/>
      <c r="O813" s="281"/>
      <c r="P813" s="281"/>
      <c r="Q813" s="281"/>
      <c r="R813" s="281"/>
      <c r="S813" s="281"/>
      <c r="T813" s="281"/>
      <c r="U813" s="281"/>
      <c r="V813" s="281"/>
      <c r="W813" s="281"/>
      <c r="X813" s="281"/>
      <c r="Y813" s="281"/>
      <c r="Z813" s="281"/>
      <c r="AA813" s="281"/>
      <c r="AB813" s="281"/>
      <c r="AC813" s="281"/>
      <c r="AD813" s="281"/>
      <c r="AE813" s="281"/>
      <c r="AF813" s="281"/>
      <c r="AG813" s="281"/>
      <c r="AH813" s="281"/>
      <c r="AI813" s="281"/>
    </row>
    <row r="814" ht="12.75" customHeight="1">
      <c r="A814" s="281"/>
      <c r="B814" s="281"/>
      <c r="C814" s="281"/>
      <c r="D814" s="281"/>
      <c r="E814" s="281"/>
      <c r="F814" s="281"/>
      <c r="G814" s="281"/>
      <c r="H814" s="281"/>
      <c r="I814" s="281"/>
      <c r="J814" s="281"/>
      <c r="K814" s="281"/>
      <c r="L814" s="281"/>
      <c r="M814" s="281"/>
      <c r="N814" s="281"/>
      <c r="O814" s="281"/>
      <c r="P814" s="281"/>
      <c r="Q814" s="281"/>
      <c r="R814" s="281"/>
      <c r="S814" s="281"/>
      <c r="T814" s="281"/>
      <c r="U814" s="281"/>
      <c r="V814" s="281"/>
      <c r="W814" s="281"/>
      <c r="X814" s="281"/>
      <c r="Y814" s="281"/>
      <c r="Z814" s="281"/>
      <c r="AA814" s="281"/>
      <c r="AB814" s="281"/>
      <c r="AC814" s="281"/>
      <c r="AD814" s="281"/>
      <c r="AE814" s="281"/>
      <c r="AF814" s="281"/>
      <c r="AG814" s="281"/>
      <c r="AH814" s="281"/>
      <c r="AI814" s="281"/>
    </row>
    <row r="815" ht="12.75" customHeight="1">
      <c r="A815" s="281"/>
      <c r="B815" s="281"/>
      <c r="C815" s="281"/>
      <c r="D815" s="281"/>
      <c r="E815" s="281"/>
      <c r="F815" s="281"/>
      <c r="G815" s="281"/>
      <c r="H815" s="281"/>
      <c r="I815" s="281"/>
      <c r="J815" s="281"/>
      <c r="K815" s="281"/>
      <c r="L815" s="281"/>
      <c r="M815" s="281"/>
      <c r="N815" s="281"/>
      <c r="O815" s="281"/>
      <c r="P815" s="281"/>
      <c r="Q815" s="281"/>
      <c r="R815" s="281"/>
      <c r="S815" s="281"/>
      <c r="T815" s="281"/>
      <c r="U815" s="281"/>
      <c r="V815" s="281"/>
      <c r="W815" s="281"/>
      <c r="X815" s="281"/>
      <c r="Y815" s="281"/>
      <c r="Z815" s="281"/>
      <c r="AA815" s="281"/>
      <c r="AB815" s="281"/>
      <c r="AC815" s="281"/>
      <c r="AD815" s="281"/>
      <c r="AE815" s="281"/>
      <c r="AF815" s="281"/>
      <c r="AG815" s="281"/>
      <c r="AH815" s="281"/>
      <c r="AI815" s="281"/>
    </row>
    <row r="816" ht="12.75" customHeight="1">
      <c r="A816" s="281"/>
      <c r="B816" s="281"/>
      <c r="C816" s="281"/>
      <c r="D816" s="281"/>
      <c r="E816" s="281"/>
      <c r="F816" s="281"/>
      <c r="G816" s="281"/>
      <c r="H816" s="281"/>
      <c r="I816" s="281"/>
      <c r="J816" s="281"/>
      <c r="K816" s="281"/>
      <c r="L816" s="281"/>
      <c r="M816" s="281"/>
      <c r="N816" s="281"/>
      <c r="O816" s="281"/>
      <c r="P816" s="281"/>
      <c r="Q816" s="281"/>
      <c r="R816" s="281"/>
      <c r="S816" s="281"/>
      <c r="T816" s="281"/>
      <c r="U816" s="281"/>
      <c r="V816" s="281"/>
      <c r="W816" s="281"/>
      <c r="X816" s="281"/>
      <c r="Y816" s="281"/>
      <c r="Z816" s="281"/>
      <c r="AA816" s="281"/>
      <c r="AB816" s="281"/>
      <c r="AC816" s="281"/>
      <c r="AD816" s="281"/>
      <c r="AE816" s="281"/>
      <c r="AF816" s="281"/>
      <c r="AG816" s="281"/>
      <c r="AH816" s="281"/>
      <c r="AI816" s="281"/>
    </row>
    <row r="817" ht="12.75" customHeight="1">
      <c r="A817" s="281"/>
      <c r="B817" s="281"/>
      <c r="C817" s="281"/>
      <c r="D817" s="281"/>
      <c r="E817" s="281"/>
      <c r="F817" s="281"/>
      <c r="G817" s="281"/>
      <c r="H817" s="281"/>
      <c r="I817" s="281"/>
      <c r="J817" s="281"/>
      <c r="K817" s="281"/>
      <c r="L817" s="281"/>
      <c r="M817" s="281"/>
      <c r="N817" s="281"/>
      <c r="O817" s="281"/>
      <c r="P817" s="281"/>
      <c r="Q817" s="281"/>
      <c r="R817" s="281"/>
      <c r="S817" s="281"/>
      <c r="T817" s="281"/>
      <c r="U817" s="281"/>
      <c r="V817" s="281"/>
      <c r="W817" s="281"/>
      <c r="X817" s="281"/>
      <c r="Y817" s="281"/>
      <c r="Z817" s="281"/>
      <c r="AA817" s="281"/>
      <c r="AB817" s="281"/>
      <c r="AC817" s="281"/>
      <c r="AD817" s="281"/>
      <c r="AE817" s="281"/>
      <c r="AF817" s="281"/>
      <c r="AG817" s="281"/>
      <c r="AH817" s="281"/>
      <c r="AI817" s="281"/>
    </row>
    <row r="818" ht="12.75" customHeight="1">
      <c r="A818" s="281"/>
      <c r="B818" s="281"/>
      <c r="C818" s="281"/>
      <c r="D818" s="281"/>
      <c r="E818" s="281"/>
      <c r="F818" s="281"/>
      <c r="G818" s="281"/>
      <c r="H818" s="281"/>
      <c r="I818" s="281"/>
      <c r="J818" s="281"/>
      <c r="K818" s="281"/>
      <c r="L818" s="281"/>
      <c r="M818" s="281"/>
      <c r="N818" s="281"/>
      <c r="O818" s="281"/>
      <c r="P818" s="281"/>
      <c r="Q818" s="281"/>
      <c r="R818" s="281"/>
      <c r="S818" s="281"/>
      <c r="T818" s="281"/>
      <c r="U818" s="281"/>
      <c r="V818" s="281"/>
      <c r="W818" s="281"/>
      <c r="X818" s="281"/>
      <c r="Y818" s="281"/>
      <c r="Z818" s="281"/>
      <c r="AA818" s="281"/>
      <c r="AB818" s="281"/>
      <c r="AC818" s="281"/>
      <c r="AD818" s="281"/>
      <c r="AE818" s="281"/>
      <c r="AF818" s="281"/>
      <c r="AG818" s="281"/>
      <c r="AH818" s="281"/>
      <c r="AI818" s="281"/>
    </row>
    <row r="819" ht="12.75" customHeight="1">
      <c r="A819" s="281"/>
      <c r="B819" s="281"/>
      <c r="C819" s="281"/>
      <c r="D819" s="281"/>
      <c r="E819" s="281"/>
      <c r="F819" s="281"/>
      <c r="G819" s="281"/>
      <c r="H819" s="281"/>
      <c r="I819" s="281"/>
      <c r="J819" s="281"/>
      <c r="K819" s="281"/>
      <c r="L819" s="281"/>
      <c r="M819" s="281"/>
      <c r="N819" s="281"/>
      <c r="O819" s="281"/>
      <c r="P819" s="281"/>
      <c r="Q819" s="281"/>
      <c r="R819" s="281"/>
      <c r="S819" s="281"/>
      <c r="T819" s="281"/>
      <c r="U819" s="281"/>
      <c r="V819" s="281"/>
      <c r="W819" s="281"/>
      <c r="X819" s="281"/>
      <c r="Y819" s="281"/>
      <c r="Z819" s="281"/>
      <c r="AA819" s="281"/>
      <c r="AB819" s="281"/>
      <c r="AC819" s="281"/>
      <c r="AD819" s="281"/>
      <c r="AE819" s="281"/>
      <c r="AF819" s="281"/>
      <c r="AG819" s="281"/>
      <c r="AH819" s="281"/>
      <c r="AI819" s="281"/>
    </row>
    <row r="820" ht="12.75" customHeight="1">
      <c r="A820" s="281"/>
      <c r="B820" s="281"/>
      <c r="C820" s="281"/>
      <c r="D820" s="281"/>
      <c r="E820" s="281"/>
      <c r="F820" s="281"/>
      <c r="G820" s="281"/>
      <c r="H820" s="281"/>
      <c r="I820" s="281"/>
      <c r="J820" s="281"/>
      <c r="K820" s="281"/>
      <c r="L820" s="281"/>
      <c r="M820" s="281"/>
      <c r="N820" s="281"/>
      <c r="O820" s="281"/>
      <c r="P820" s="281"/>
      <c r="Q820" s="281"/>
      <c r="R820" s="281"/>
      <c r="S820" s="281"/>
      <c r="T820" s="281"/>
      <c r="U820" s="281"/>
      <c r="V820" s="281"/>
      <c r="W820" s="281"/>
      <c r="X820" s="281"/>
      <c r="Y820" s="281"/>
      <c r="Z820" s="281"/>
      <c r="AA820" s="281"/>
      <c r="AB820" s="281"/>
      <c r="AC820" s="281"/>
      <c r="AD820" s="281"/>
      <c r="AE820" s="281"/>
      <c r="AF820" s="281"/>
      <c r="AG820" s="281"/>
      <c r="AH820" s="281"/>
      <c r="AI820" s="281"/>
    </row>
    <row r="821" ht="12.75" customHeight="1">
      <c r="A821" s="281"/>
      <c r="B821" s="281"/>
      <c r="C821" s="281"/>
      <c r="D821" s="281"/>
      <c r="E821" s="281"/>
      <c r="F821" s="281"/>
      <c r="G821" s="281"/>
      <c r="H821" s="281"/>
      <c r="I821" s="281"/>
      <c r="J821" s="281"/>
      <c r="K821" s="281"/>
      <c r="L821" s="281"/>
      <c r="M821" s="281"/>
      <c r="N821" s="281"/>
      <c r="O821" s="281"/>
      <c r="P821" s="281"/>
      <c r="Q821" s="281"/>
      <c r="R821" s="281"/>
      <c r="S821" s="281"/>
      <c r="T821" s="281"/>
      <c r="U821" s="281"/>
      <c r="V821" s="281"/>
      <c r="W821" s="281"/>
      <c r="X821" s="281"/>
      <c r="Y821" s="281"/>
      <c r="Z821" s="281"/>
      <c r="AA821" s="281"/>
      <c r="AB821" s="281"/>
      <c r="AC821" s="281"/>
      <c r="AD821" s="281"/>
      <c r="AE821" s="281"/>
      <c r="AF821" s="281"/>
      <c r="AG821" s="281"/>
      <c r="AH821" s="281"/>
      <c r="AI821" s="281"/>
    </row>
    <row r="822" ht="12.75" customHeight="1">
      <c r="A822" s="281"/>
      <c r="B822" s="281"/>
      <c r="C822" s="281"/>
      <c r="D822" s="281"/>
      <c r="E822" s="281"/>
      <c r="F822" s="281"/>
      <c r="G822" s="281"/>
      <c r="H822" s="281"/>
      <c r="I822" s="281"/>
      <c r="J822" s="281"/>
      <c r="K822" s="281"/>
      <c r="L822" s="281"/>
      <c r="M822" s="281"/>
      <c r="N822" s="281"/>
      <c r="O822" s="281"/>
      <c r="P822" s="281"/>
      <c r="Q822" s="281"/>
      <c r="R822" s="281"/>
      <c r="S822" s="281"/>
      <c r="T822" s="281"/>
      <c r="U822" s="281"/>
      <c r="V822" s="281"/>
      <c r="W822" s="281"/>
      <c r="X822" s="281"/>
      <c r="Y822" s="281"/>
      <c r="Z822" s="281"/>
      <c r="AA822" s="281"/>
      <c r="AB822" s="281"/>
      <c r="AC822" s="281"/>
      <c r="AD822" s="281"/>
      <c r="AE822" s="281"/>
      <c r="AF822" s="281"/>
      <c r="AG822" s="281"/>
      <c r="AH822" s="281"/>
      <c r="AI822" s="281"/>
    </row>
    <row r="823" ht="12.75" customHeight="1">
      <c r="A823" s="281"/>
      <c r="B823" s="281"/>
      <c r="C823" s="281"/>
      <c r="D823" s="281"/>
      <c r="E823" s="281"/>
      <c r="F823" s="281"/>
      <c r="G823" s="281"/>
      <c r="H823" s="281"/>
      <c r="I823" s="281"/>
      <c r="J823" s="281"/>
      <c r="K823" s="281"/>
      <c r="L823" s="281"/>
      <c r="M823" s="281"/>
      <c r="N823" s="281"/>
      <c r="O823" s="281"/>
      <c r="P823" s="281"/>
      <c r="Q823" s="281"/>
      <c r="R823" s="281"/>
      <c r="S823" s="281"/>
      <c r="T823" s="281"/>
      <c r="U823" s="281"/>
      <c r="V823" s="281"/>
      <c r="W823" s="281"/>
      <c r="X823" s="281"/>
      <c r="Y823" s="281"/>
      <c r="Z823" s="281"/>
      <c r="AA823" s="281"/>
      <c r="AB823" s="281"/>
      <c r="AC823" s="281"/>
      <c r="AD823" s="281"/>
      <c r="AE823" s="281"/>
      <c r="AF823" s="281"/>
      <c r="AG823" s="281"/>
      <c r="AH823" s="281"/>
      <c r="AI823" s="281"/>
    </row>
    <row r="824" ht="12.75" customHeight="1">
      <c r="A824" s="281"/>
      <c r="B824" s="281"/>
      <c r="C824" s="281"/>
      <c r="D824" s="281"/>
      <c r="E824" s="281"/>
      <c r="F824" s="281"/>
      <c r="G824" s="281"/>
      <c r="H824" s="281"/>
      <c r="I824" s="281"/>
      <c r="J824" s="281"/>
      <c r="K824" s="281"/>
      <c r="L824" s="281"/>
      <c r="M824" s="281"/>
      <c r="N824" s="281"/>
      <c r="O824" s="281"/>
      <c r="P824" s="281"/>
      <c r="Q824" s="281"/>
      <c r="R824" s="281"/>
      <c r="S824" s="281"/>
      <c r="T824" s="281"/>
      <c r="U824" s="281"/>
      <c r="V824" s="281"/>
      <c r="W824" s="281"/>
      <c r="X824" s="281"/>
      <c r="Y824" s="281"/>
      <c r="Z824" s="281"/>
      <c r="AA824" s="281"/>
      <c r="AB824" s="281"/>
      <c r="AC824" s="281"/>
      <c r="AD824" s="281"/>
      <c r="AE824" s="281"/>
      <c r="AF824" s="281"/>
      <c r="AG824" s="281"/>
      <c r="AH824" s="281"/>
      <c r="AI824" s="281"/>
    </row>
    <row r="825" ht="12.75" customHeight="1">
      <c r="A825" s="281"/>
      <c r="B825" s="281"/>
      <c r="C825" s="281"/>
      <c r="D825" s="281"/>
      <c r="E825" s="281"/>
      <c r="F825" s="281"/>
      <c r="G825" s="281"/>
      <c r="H825" s="281"/>
      <c r="I825" s="281"/>
      <c r="J825" s="281"/>
      <c r="K825" s="281"/>
      <c r="L825" s="281"/>
      <c r="M825" s="281"/>
      <c r="N825" s="281"/>
      <c r="O825" s="281"/>
      <c r="P825" s="281"/>
      <c r="Q825" s="281"/>
      <c r="R825" s="281"/>
      <c r="S825" s="281"/>
      <c r="T825" s="281"/>
      <c r="U825" s="281"/>
      <c r="V825" s="281"/>
      <c r="W825" s="281"/>
      <c r="X825" s="281"/>
      <c r="Y825" s="281"/>
      <c r="Z825" s="281"/>
      <c r="AA825" s="281"/>
      <c r="AB825" s="281"/>
      <c r="AC825" s="281"/>
      <c r="AD825" s="281"/>
      <c r="AE825" s="281"/>
      <c r="AF825" s="281"/>
      <c r="AG825" s="281"/>
      <c r="AH825" s="281"/>
      <c r="AI825" s="281"/>
    </row>
    <row r="826" ht="12.75" customHeight="1">
      <c r="A826" s="281"/>
      <c r="B826" s="281"/>
      <c r="C826" s="281"/>
      <c r="D826" s="281"/>
      <c r="E826" s="281"/>
      <c r="F826" s="281"/>
      <c r="G826" s="281"/>
      <c r="H826" s="281"/>
      <c r="I826" s="281"/>
      <c r="J826" s="281"/>
      <c r="K826" s="281"/>
      <c r="L826" s="281"/>
      <c r="M826" s="281"/>
      <c r="N826" s="281"/>
      <c r="O826" s="281"/>
      <c r="P826" s="281"/>
      <c r="Q826" s="281"/>
      <c r="R826" s="281"/>
      <c r="S826" s="281"/>
      <c r="T826" s="281"/>
      <c r="U826" s="281"/>
      <c r="V826" s="281"/>
      <c r="W826" s="281"/>
      <c r="X826" s="281"/>
      <c r="Y826" s="281"/>
      <c r="Z826" s="281"/>
      <c r="AA826" s="281"/>
      <c r="AB826" s="281"/>
      <c r="AC826" s="281"/>
      <c r="AD826" s="281"/>
      <c r="AE826" s="281"/>
      <c r="AF826" s="281"/>
      <c r="AG826" s="281"/>
      <c r="AH826" s="281"/>
      <c r="AI826" s="281"/>
    </row>
    <row r="827" ht="12.75" customHeight="1">
      <c r="A827" s="281"/>
      <c r="B827" s="281"/>
      <c r="C827" s="281"/>
      <c r="D827" s="281"/>
      <c r="E827" s="281"/>
      <c r="F827" s="281"/>
      <c r="G827" s="281"/>
      <c r="H827" s="281"/>
      <c r="I827" s="281"/>
      <c r="J827" s="281"/>
      <c r="K827" s="281"/>
      <c r="L827" s="281"/>
      <c r="M827" s="281"/>
      <c r="N827" s="281"/>
      <c r="O827" s="281"/>
      <c r="P827" s="281"/>
      <c r="Q827" s="281"/>
      <c r="R827" s="281"/>
      <c r="S827" s="281"/>
      <c r="T827" s="281"/>
      <c r="U827" s="281"/>
      <c r="V827" s="281"/>
      <c r="W827" s="281"/>
      <c r="X827" s="281"/>
      <c r="Y827" s="281"/>
      <c r="Z827" s="281"/>
      <c r="AA827" s="281"/>
      <c r="AB827" s="281"/>
      <c r="AC827" s="281"/>
      <c r="AD827" s="281"/>
      <c r="AE827" s="281"/>
      <c r="AF827" s="281"/>
      <c r="AG827" s="281"/>
      <c r="AH827" s="281"/>
      <c r="AI827" s="281"/>
    </row>
    <row r="828" ht="12.75" customHeight="1">
      <c r="A828" s="281"/>
      <c r="B828" s="281"/>
      <c r="C828" s="281"/>
      <c r="D828" s="281"/>
      <c r="E828" s="281"/>
      <c r="F828" s="281"/>
      <c r="G828" s="281"/>
      <c r="H828" s="281"/>
      <c r="I828" s="281"/>
      <c r="J828" s="281"/>
      <c r="K828" s="281"/>
      <c r="L828" s="281"/>
      <c r="M828" s="281"/>
      <c r="N828" s="281"/>
      <c r="O828" s="281"/>
      <c r="P828" s="281"/>
      <c r="Q828" s="281"/>
      <c r="R828" s="281"/>
      <c r="S828" s="281"/>
      <c r="T828" s="281"/>
      <c r="U828" s="281"/>
      <c r="V828" s="281"/>
      <c r="W828" s="281"/>
      <c r="X828" s="281"/>
      <c r="Y828" s="281"/>
      <c r="Z828" s="281"/>
      <c r="AA828" s="281"/>
      <c r="AB828" s="281"/>
      <c r="AC828" s="281"/>
      <c r="AD828" s="281"/>
      <c r="AE828" s="281"/>
      <c r="AF828" s="281"/>
      <c r="AG828" s="281"/>
      <c r="AH828" s="281"/>
      <c r="AI828" s="281"/>
    </row>
    <row r="829" ht="12.75" customHeight="1">
      <c r="A829" s="281"/>
      <c r="B829" s="281"/>
      <c r="C829" s="281"/>
      <c r="D829" s="281"/>
      <c r="E829" s="281"/>
      <c r="F829" s="281"/>
      <c r="G829" s="281"/>
      <c r="H829" s="281"/>
      <c r="I829" s="281"/>
      <c r="J829" s="281"/>
      <c r="K829" s="281"/>
      <c r="L829" s="281"/>
      <c r="M829" s="281"/>
      <c r="N829" s="281"/>
      <c r="O829" s="281"/>
      <c r="P829" s="281"/>
      <c r="Q829" s="281"/>
      <c r="R829" s="281"/>
      <c r="S829" s="281"/>
      <c r="T829" s="281"/>
      <c r="U829" s="281"/>
      <c r="V829" s="281"/>
      <c r="W829" s="281"/>
      <c r="X829" s="281"/>
      <c r="Y829" s="281"/>
      <c r="Z829" s="281"/>
      <c r="AA829" s="281"/>
      <c r="AB829" s="281"/>
      <c r="AC829" s="281"/>
      <c r="AD829" s="281"/>
      <c r="AE829" s="281"/>
      <c r="AF829" s="281"/>
      <c r="AG829" s="281"/>
      <c r="AH829" s="281"/>
      <c r="AI829" s="281"/>
    </row>
    <row r="830" ht="12.75" customHeight="1">
      <c r="A830" s="281"/>
      <c r="B830" s="281"/>
      <c r="C830" s="281"/>
      <c r="D830" s="281"/>
      <c r="E830" s="281"/>
      <c r="F830" s="281"/>
      <c r="G830" s="281"/>
      <c r="H830" s="281"/>
      <c r="I830" s="281"/>
      <c r="J830" s="281"/>
      <c r="K830" s="281"/>
      <c r="L830" s="281"/>
      <c r="M830" s="281"/>
      <c r="N830" s="281"/>
      <c r="O830" s="281"/>
      <c r="P830" s="281"/>
      <c r="Q830" s="281"/>
      <c r="R830" s="281"/>
      <c r="S830" s="281"/>
      <c r="T830" s="281"/>
      <c r="U830" s="281"/>
      <c r="V830" s="281"/>
      <c r="W830" s="281"/>
      <c r="X830" s="281"/>
      <c r="Y830" s="281"/>
      <c r="Z830" s="281"/>
      <c r="AA830" s="281"/>
      <c r="AB830" s="281"/>
      <c r="AC830" s="281"/>
      <c r="AD830" s="281"/>
      <c r="AE830" s="281"/>
      <c r="AF830" s="281"/>
      <c r="AG830" s="281"/>
      <c r="AH830" s="281"/>
      <c r="AI830" s="281"/>
    </row>
    <row r="831" ht="12.75" customHeight="1">
      <c r="A831" s="281"/>
      <c r="B831" s="281"/>
      <c r="C831" s="281"/>
      <c r="D831" s="281"/>
      <c r="E831" s="281"/>
      <c r="F831" s="281"/>
      <c r="G831" s="281"/>
      <c r="H831" s="281"/>
      <c r="I831" s="281"/>
      <c r="J831" s="281"/>
      <c r="K831" s="281"/>
      <c r="L831" s="281"/>
      <c r="M831" s="281"/>
      <c r="N831" s="281"/>
      <c r="O831" s="281"/>
      <c r="P831" s="281"/>
      <c r="Q831" s="281"/>
      <c r="R831" s="281"/>
      <c r="S831" s="281"/>
      <c r="T831" s="281"/>
      <c r="U831" s="281"/>
      <c r="V831" s="281"/>
      <c r="W831" s="281"/>
      <c r="X831" s="281"/>
      <c r="Y831" s="281"/>
      <c r="Z831" s="281"/>
      <c r="AA831" s="281"/>
      <c r="AB831" s="281"/>
      <c r="AC831" s="281"/>
      <c r="AD831" s="281"/>
      <c r="AE831" s="281"/>
      <c r="AF831" s="281"/>
      <c r="AG831" s="281"/>
      <c r="AH831" s="281"/>
      <c r="AI831" s="281"/>
    </row>
    <row r="832" ht="12.75" customHeight="1">
      <c r="A832" s="281"/>
      <c r="B832" s="281"/>
      <c r="C832" s="281"/>
      <c r="D832" s="281"/>
      <c r="E832" s="281"/>
      <c r="F832" s="281"/>
      <c r="G832" s="281"/>
      <c r="H832" s="281"/>
      <c r="I832" s="281"/>
      <c r="J832" s="281"/>
      <c r="K832" s="281"/>
      <c r="L832" s="281"/>
      <c r="M832" s="281"/>
      <c r="N832" s="281"/>
      <c r="O832" s="281"/>
      <c r="P832" s="281"/>
      <c r="Q832" s="281"/>
      <c r="R832" s="281"/>
      <c r="S832" s="281"/>
      <c r="T832" s="281"/>
      <c r="U832" s="281"/>
      <c r="V832" s="281"/>
      <c r="W832" s="281"/>
      <c r="X832" s="281"/>
      <c r="Y832" s="281"/>
      <c r="Z832" s="281"/>
      <c r="AA832" s="281"/>
      <c r="AB832" s="281"/>
      <c r="AC832" s="281"/>
      <c r="AD832" s="281"/>
      <c r="AE832" s="281"/>
      <c r="AF832" s="281"/>
      <c r="AG832" s="281"/>
      <c r="AH832" s="281"/>
      <c r="AI832" s="281"/>
    </row>
    <row r="833" ht="12.75" customHeight="1">
      <c r="A833" s="281"/>
      <c r="B833" s="281"/>
      <c r="C833" s="281"/>
      <c r="D833" s="281"/>
      <c r="E833" s="281"/>
      <c r="F833" s="281"/>
      <c r="G833" s="281"/>
      <c r="H833" s="281"/>
      <c r="I833" s="281"/>
      <c r="J833" s="281"/>
      <c r="K833" s="281"/>
      <c r="L833" s="281"/>
      <c r="M833" s="281"/>
      <c r="N833" s="281"/>
      <c r="O833" s="281"/>
      <c r="P833" s="281"/>
      <c r="Q833" s="281"/>
      <c r="R833" s="281"/>
      <c r="S833" s="281"/>
      <c r="T833" s="281"/>
      <c r="U833" s="281"/>
      <c r="V833" s="281"/>
      <c r="W833" s="281"/>
      <c r="X833" s="281"/>
      <c r="Y833" s="281"/>
      <c r="Z833" s="281"/>
      <c r="AA833" s="281"/>
      <c r="AB833" s="281"/>
      <c r="AC833" s="281"/>
      <c r="AD833" s="281"/>
      <c r="AE833" s="281"/>
      <c r="AF833" s="281"/>
      <c r="AG833" s="281"/>
      <c r="AH833" s="281"/>
      <c r="AI833" s="281"/>
    </row>
    <row r="834" ht="12.75" customHeight="1">
      <c r="A834" s="281"/>
      <c r="B834" s="281"/>
      <c r="C834" s="281"/>
      <c r="D834" s="281"/>
      <c r="E834" s="281"/>
      <c r="F834" s="281"/>
      <c r="G834" s="281"/>
      <c r="H834" s="281"/>
      <c r="I834" s="281"/>
      <c r="J834" s="281"/>
      <c r="K834" s="281"/>
      <c r="L834" s="281"/>
      <c r="M834" s="281"/>
      <c r="N834" s="281"/>
      <c r="O834" s="281"/>
      <c r="P834" s="281"/>
      <c r="Q834" s="281"/>
      <c r="R834" s="281"/>
      <c r="S834" s="281"/>
      <c r="T834" s="281"/>
      <c r="U834" s="281"/>
      <c r="V834" s="281"/>
      <c r="W834" s="281"/>
      <c r="X834" s="281"/>
      <c r="Y834" s="281"/>
      <c r="Z834" s="281"/>
      <c r="AA834" s="281"/>
      <c r="AB834" s="281"/>
      <c r="AC834" s="281"/>
      <c r="AD834" s="281"/>
      <c r="AE834" s="281"/>
      <c r="AF834" s="281"/>
      <c r="AG834" s="281"/>
      <c r="AH834" s="281"/>
      <c r="AI834" s="281"/>
    </row>
    <row r="835" ht="12.75" customHeight="1">
      <c r="A835" s="281"/>
      <c r="B835" s="281"/>
      <c r="C835" s="281"/>
      <c r="D835" s="281"/>
      <c r="E835" s="281"/>
      <c r="F835" s="281"/>
      <c r="G835" s="281"/>
      <c r="H835" s="281"/>
      <c r="I835" s="281"/>
      <c r="J835" s="281"/>
      <c r="K835" s="281"/>
      <c r="L835" s="281"/>
      <c r="M835" s="281"/>
      <c r="N835" s="281"/>
      <c r="O835" s="281"/>
      <c r="P835" s="281"/>
      <c r="Q835" s="281"/>
      <c r="R835" s="281"/>
      <c r="S835" s="281"/>
      <c r="T835" s="281"/>
      <c r="U835" s="281"/>
      <c r="V835" s="281"/>
      <c r="W835" s="281"/>
      <c r="X835" s="281"/>
      <c r="Y835" s="281"/>
      <c r="Z835" s="281"/>
      <c r="AA835" s="281"/>
      <c r="AB835" s="281"/>
      <c r="AC835" s="281"/>
      <c r="AD835" s="281"/>
      <c r="AE835" s="281"/>
      <c r="AF835" s="281"/>
      <c r="AG835" s="281"/>
      <c r="AH835" s="281"/>
      <c r="AI835" s="281"/>
    </row>
    <row r="836" ht="12.75" customHeight="1">
      <c r="A836" s="281"/>
      <c r="B836" s="281"/>
      <c r="C836" s="281"/>
      <c r="D836" s="281"/>
      <c r="E836" s="281"/>
      <c r="F836" s="281"/>
      <c r="G836" s="281"/>
      <c r="H836" s="281"/>
      <c r="I836" s="281"/>
      <c r="J836" s="281"/>
      <c r="K836" s="281"/>
      <c r="L836" s="281"/>
      <c r="M836" s="281"/>
      <c r="N836" s="281"/>
      <c r="O836" s="281"/>
      <c r="P836" s="281"/>
      <c r="Q836" s="281"/>
      <c r="R836" s="281"/>
      <c r="S836" s="281"/>
      <c r="T836" s="281"/>
      <c r="U836" s="281"/>
      <c r="V836" s="281"/>
      <c r="W836" s="281"/>
      <c r="X836" s="281"/>
      <c r="Y836" s="281"/>
      <c r="Z836" s="281"/>
      <c r="AA836" s="281"/>
      <c r="AB836" s="281"/>
      <c r="AC836" s="281"/>
      <c r="AD836" s="281"/>
      <c r="AE836" s="281"/>
      <c r="AF836" s="281"/>
      <c r="AG836" s="281"/>
      <c r="AH836" s="281"/>
      <c r="AI836" s="281"/>
    </row>
    <row r="837" ht="12.75" customHeight="1">
      <c r="A837" s="281"/>
      <c r="B837" s="281"/>
      <c r="C837" s="281"/>
      <c r="D837" s="281"/>
      <c r="E837" s="281"/>
      <c r="F837" s="281"/>
      <c r="G837" s="281"/>
      <c r="H837" s="281"/>
      <c r="I837" s="281"/>
      <c r="J837" s="281"/>
      <c r="K837" s="281"/>
      <c r="L837" s="281"/>
      <c r="M837" s="281"/>
      <c r="N837" s="281"/>
      <c r="O837" s="281"/>
      <c r="P837" s="281"/>
      <c r="Q837" s="281"/>
      <c r="R837" s="281"/>
      <c r="S837" s="281"/>
      <c r="T837" s="281"/>
      <c r="U837" s="281"/>
      <c r="V837" s="281"/>
      <c r="W837" s="281"/>
      <c r="X837" s="281"/>
      <c r="Y837" s="281"/>
      <c r="Z837" s="281"/>
      <c r="AA837" s="281"/>
      <c r="AB837" s="281"/>
      <c r="AC837" s="281"/>
      <c r="AD837" s="281"/>
      <c r="AE837" s="281"/>
      <c r="AF837" s="281"/>
      <c r="AG837" s="281"/>
      <c r="AH837" s="281"/>
      <c r="AI837" s="281"/>
    </row>
    <row r="838" ht="12.75" customHeight="1">
      <c r="A838" s="281"/>
      <c r="B838" s="281"/>
      <c r="C838" s="281"/>
      <c r="D838" s="281"/>
      <c r="E838" s="281"/>
      <c r="F838" s="281"/>
      <c r="G838" s="281"/>
      <c r="H838" s="281"/>
      <c r="I838" s="281"/>
      <c r="J838" s="281"/>
      <c r="K838" s="281"/>
      <c r="L838" s="281"/>
      <c r="M838" s="281"/>
      <c r="N838" s="281"/>
      <c r="O838" s="281"/>
      <c r="P838" s="281"/>
      <c r="Q838" s="281"/>
      <c r="R838" s="281"/>
      <c r="S838" s="281"/>
      <c r="T838" s="281"/>
      <c r="U838" s="281"/>
      <c r="V838" s="281"/>
      <c r="W838" s="281"/>
      <c r="X838" s="281"/>
      <c r="Y838" s="281"/>
      <c r="Z838" s="281"/>
      <c r="AA838" s="281"/>
      <c r="AB838" s="281"/>
      <c r="AC838" s="281"/>
      <c r="AD838" s="281"/>
      <c r="AE838" s="281"/>
      <c r="AF838" s="281"/>
      <c r="AG838" s="281"/>
      <c r="AH838" s="281"/>
      <c r="AI838" s="281"/>
    </row>
    <row r="839" ht="12.75" customHeight="1">
      <c r="A839" s="281"/>
      <c r="B839" s="281"/>
      <c r="C839" s="281"/>
      <c r="D839" s="281"/>
      <c r="E839" s="281"/>
      <c r="F839" s="281"/>
      <c r="G839" s="281"/>
      <c r="H839" s="281"/>
      <c r="I839" s="281"/>
      <c r="J839" s="281"/>
      <c r="K839" s="281"/>
      <c r="L839" s="281"/>
      <c r="M839" s="281"/>
      <c r="N839" s="281"/>
      <c r="O839" s="281"/>
      <c r="P839" s="281"/>
      <c r="Q839" s="281"/>
      <c r="R839" s="281"/>
      <c r="S839" s="281"/>
      <c r="T839" s="281"/>
      <c r="U839" s="281"/>
      <c r="V839" s="281"/>
      <c r="W839" s="281"/>
      <c r="X839" s="281"/>
      <c r="Y839" s="281"/>
      <c r="Z839" s="281"/>
      <c r="AA839" s="281"/>
      <c r="AB839" s="281"/>
      <c r="AC839" s="281"/>
      <c r="AD839" s="281"/>
      <c r="AE839" s="281"/>
      <c r="AF839" s="281"/>
      <c r="AG839" s="281"/>
      <c r="AH839" s="281"/>
      <c r="AI839" s="281"/>
    </row>
    <row r="840" ht="12.75" customHeight="1">
      <c r="A840" s="281"/>
      <c r="B840" s="281"/>
      <c r="C840" s="281"/>
      <c r="D840" s="281"/>
      <c r="E840" s="281"/>
      <c r="F840" s="281"/>
      <c r="G840" s="281"/>
      <c r="H840" s="281"/>
      <c r="I840" s="281"/>
      <c r="J840" s="281"/>
      <c r="K840" s="281"/>
      <c r="L840" s="281"/>
      <c r="M840" s="281"/>
      <c r="N840" s="281"/>
      <c r="O840" s="281"/>
      <c r="P840" s="281"/>
      <c r="Q840" s="281"/>
      <c r="R840" s="281"/>
      <c r="S840" s="281"/>
      <c r="T840" s="281"/>
      <c r="U840" s="281"/>
      <c r="V840" s="281"/>
      <c r="W840" s="281"/>
      <c r="X840" s="281"/>
      <c r="Y840" s="281"/>
      <c r="Z840" s="281"/>
      <c r="AA840" s="281"/>
      <c r="AB840" s="281"/>
      <c r="AC840" s="281"/>
      <c r="AD840" s="281"/>
      <c r="AE840" s="281"/>
      <c r="AF840" s="281"/>
      <c r="AG840" s="281"/>
      <c r="AH840" s="281"/>
      <c r="AI840" s="281"/>
    </row>
    <row r="841" ht="12.75" customHeight="1">
      <c r="A841" s="281"/>
      <c r="B841" s="281"/>
      <c r="C841" s="281"/>
      <c r="D841" s="281"/>
      <c r="E841" s="281"/>
      <c r="F841" s="281"/>
      <c r="G841" s="281"/>
      <c r="H841" s="281"/>
      <c r="I841" s="281"/>
      <c r="J841" s="281"/>
      <c r="K841" s="281"/>
      <c r="L841" s="281"/>
      <c r="M841" s="281"/>
      <c r="N841" s="281"/>
      <c r="O841" s="281"/>
      <c r="P841" s="281"/>
      <c r="Q841" s="281"/>
      <c r="R841" s="281"/>
      <c r="S841" s="281"/>
      <c r="T841" s="281"/>
      <c r="U841" s="281"/>
      <c r="V841" s="281"/>
      <c r="W841" s="281"/>
      <c r="X841" s="281"/>
      <c r="Y841" s="281"/>
      <c r="Z841" s="281"/>
      <c r="AA841" s="281"/>
      <c r="AB841" s="281"/>
      <c r="AC841" s="281"/>
      <c r="AD841" s="281"/>
      <c r="AE841" s="281"/>
      <c r="AF841" s="281"/>
      <c r="AG841" s="281"/>
      <c r="AH841" s="281"/>
      <c r="AI841" s="281"/>
    </row>
    <row r="842" ht="12.75" customHeight="1">
      <c r="A842" s="281"/>
      <c r="B842" s="281"/>
      <c r="C842" s="281"/>
      <c r="D842" s="281"/>
      <c r="E842" s="281"/>
      <c r="F842" s="281"/>
      <c r="G842" s="281"/>
      <c r="H842" s="281"/>
      <c r="I842" s="281"/>
      <c r="J842" s="281"/>
      <c r="K842" s="281"/>
      <c r="L842" s="281"/>
      <c r="M842" s="281"/>
      <c r="N842" s="281"/>
      <c r="O842" s="281"/>
      <c r="P842" s="281"/>
      <c r="Q842" s="281"/>
      <c r="R842" s="281"/>
      <c r="S842" s="281"/>
      <c r="T842" s="281"/>
      <c r="U842" s="281"/>
      <c r="V842" s="281"/>
      <c r="W842" s="281"/>
      <c r="X842" s="281"/>
      <c r="Y842" s="281"/>
      <c r="Z842" s="281"/>
      <c r="AA842" s="281"/>
      <c r="AB842" s="281"/>
      <c r="AC842" s="281"/>
      <c r="AD842" s="281"/>
      <c r="AE842" s="281"/>
      <c r="AF842" s="281"/>
      <c r="AG842" s="281"/>
      <c r="AH842" s="281"/>
      <c r="AI842" s="281"/>
    </row>
    <row r="843" ht="12.75" customHeight="1">
      <c r="A843" s="281"/>
      <c r="B843" s="281"/>
      <c r="C843" s="281"/>
      <c r="D843" s="281"/>
      <c r="E843" s="281"/>
      <c r="F843" s="281"/>
      <c r="G843" s="281"/>
      <c r="H843" s="281"/>
      <c r="I843" s="281"/>
      <c r="J843" s="281"/>
      <c r="K843" s="281"/>
      <c r="L843" s="281"/>
      <c r="M843" s="281"/>
      <c r="N843" s="281"/>
      <c r="O843" s="281"/>
      <c r="P843" s="281"/>
      <c r="Q843" s="281"/>
      <c r="R843" s="281"/>
      <c r="S843" s="281"/>
      <c r="T843" s="281"/>
      <c r="U843" s="281"/>
      <c r="V843" s="281"/>
      <c r="W843" s="281"/>
      <c r="X843" s="281"/>
      <c r="Y843" s="281"/>
      <c r="Z843" s="281"/>
      <c r="AA843" s="281"/>
      <c r="AB843" s="281"/>
      <c r="AC843" s="281"/>
      <c r="AD843" s="281"/>
      <c r="AE843" s="281"/>
      <c r="AF843" s="281"/>
      <c r="AG843" s="281"/>
      <c r="AH843" s="281"/>
      <c r="AI843" s="281"/>
    </row>
    <row r="844" ht="12.75" customHeight="1">
      <c r="A844" s="281"/>
      <c r="B844" s="281"/>
      <c r="C844" s="281"/>
      <c r="D844" s="281"/>
      <c r="E844" s="281"/>
      <c r="F844" s="281"/>
      <c r="G844" s="281"/>
      <c r="H844" s="281"/>
      <c r="I844" s="281"/>
      <c r="J844" s="281"/>
      <c r="K844" s="281"/>
      <c r="L844" s="281"/>
      <c r="M844" s="281"/>
      <c r="N844" s="281"/>
      <c r="O844" s="281"/>
      <c r="P844" s="281"/>
      <c r="Q844" s="281"/>
      <c r="R844" s="281"/>
      <c r="S844" s="281"/>
      <c r="T844" s="281"/>
      <c r="U844" s="281"/>
      <c r="V844" s="281"/>
      <c r="W844" s="281"/>
      <c r="X844" s="281"/>
      <c r="Y844" s="281"/>
      <c r="Z844" s="281"/>
      <c r="AA844" s="281"/>
      <c r="AB844" s="281"/>
      <c r="AC844" s="281"/>
      <c r="AD844" s="281"/>
      <c r="AE844" s="281"/>
      <c r="AF844" s="281"/>
      <c r="AG844" s="281"/>
      <c r="AH844" s="281"/>
      <c r="AI844" s="281"/>
    </row>
    <row r="845" ht="12.75" customHeight="1">
      <c r="A845" s="281"/>
      <c r="B845" s="281"/>
      <c r="C845" s="281"/>
      <c r="D845" s="281"/>
      <c r="E845" s="281"/>
      <c r="F845" s="281"/>
      <c r="G845" s="281"/>
      <c r="H845" s="281"/>
      <c r="I845" s="281"/>
      <c r="J845" s="281"/>
      <c r="K845" s="281"/>
      <c r="L845" s="281"/>
      <c r="M845" s="281"/>
      <c r="N845" s="281"/>
      <c r="O845" s="281"/>
      <c r="P845" s="281"/>
      <c r="Q845" s="281"/>
      <c r="R845" s="281"/>
      <c r="S845" s="281"/>
      <c r="T845" s="281"/>
      <c r="U845" s="281"/>
      <c r="V845" s="281"/>
      <c r="W845" s="281"/>
      <c r="X845" s="281"/>
      <c r="Y845" s="281"/>
      <c r="Z845" s="281"/>
      <c r="AA845" s="281"/>
      <c r="AB845" s="281"/>
      <c r="AC845" s="281"/>
      <c r="AD845" s="281"/>
      <c r="AE845" s="281"/>
      <c r="AF845" s="281"/>
      <c r="AG845" s="281"/>
      <c r="AH845" s="281"/>
      <c r="AI845" s="281"/>
    </row>
    <row r="846" ht="12.75" customHeight="1">
      <c r="A846" s="281"/>
      <c r="B846" s="281"/>
      <c r="C846" s="281"/>
      <c r="D846" s="281"/>
      <c r="E846" s="281"/>
      <c r="F846" s="281"/>
      <c r="G846" s="281"/>
      <c r="H846" s="281"/>
      <c r="I846" s="281"/>
      <c r="J846" s="281"/>
      <c r="K846" s="281"/>
      <c r="L846" s="281"/>
      <c r="M846" s="281"/>
      <c r="N846" s="281"/>
      <c r="O846" s="281"/>
      <c r="P846" s="281"/>
      <c r="Q846" s="281"/>
      <c r="R846" s="281"/>
      <c r="S846" s="281"/>
      <c r="T846" s="281"/>
      <c r="U846" s="281"/>
      <c r="V846" s="281"/>
      <c r="W846" s="281"/>
      <c r="X846" s="281"/>
      <c r="Y846" s="281"/>
      <c r="Z846" s="281"/>
      <c r="AA846" s="281"/>
      <c r="AB846" s="281"/>
      <c r="AC846" s="281"/>
      <c r="AD846" s="281"/>
      <c r="AE846" s="281"/>
      <c r="AF846" s="281"/>
      <c r="AG846" s="281"/>
      <c r="AH846" s="281"/>
      <c r="AI846" s="281"/>
    </row>
    <row r="847" ht="12.75" customHeight="1">
      <c r="A847" s="281"/>
      <c r="B847" s="281"/>
      <c r="C847" s="281"/>
      <c r="D847" s="281"/>
      <c r="E847" s="281"/>
      <c r="F847" s="281"/>
      <c r="G847" s="281"/>
      <c r="H847" s="281"/>
      <c r="I847" s="281"/>
      <c r="J847" s="281"/>
      <c r="K847" s="281"/>
      <c r="L847" s="281"/>
      <c r="M847" s="281"/>
      <c r="N847" s="281"/>
      <c r="O847" s="281"/>
      <c r="P847" s="281"/>
      <c r="Q847" s="281"/>
      <c r="R847" s="281"/>
      <c r="S847" s="281"/>
      <c r="T847" s="281"/>
      <c r="U847" s="281"/>
      <c r="V847" s="281"/>
      <c r="W847" s="281"/>
      <c r="X847" s="281"/>
      <c r="Y847" s="281"/>
      <c r="Z847" s="281"/>
      <c r="AA847" s="281"/>
      <c r="AB847" s="281"/>
      <c r="AC847" s="281"/>
      <c r="AD847" s="281"/>
      <c r="AE847" s="281"/>
      <c r="AF847" s="281"/>
      <c r="AG847" s="281"/>
      <c r="AH847" s="281"/>
      <c r="AI847" s="281"/>
    </row>
    <row r="848" ht="12.75" customHeight="1">
      <c r="A848" s="281"/>
      <c r="B848" s="281"/>
      <c r="C848" s="281"/>
      <c r="D848" s="281"/>
      <c r="E848" s="281"/>
      <c r="F848" s="281"/>
      <c r="G848" s="281"/>
      <c r="H848" s="281"/>
      <c r="I848" s="281"/>
      <c r="J848" s="281"/>
      <c r="K848" s="281"/>
      <c r="L848" s="281"/>
      <c r="M848" s="281"/>
      <c r="N848" s="281"/>
      <c r="O848" s="281"/>
      <c r="P848" s="281"/>
      <c r="Q848" s="281"/>
      <c r="R848" s="281"/>
      <c r="S848" s="281"/>
      <c r="T848" s="281"/>
      <c r="U848" s="281"/>
      <c r="V848" s="281"/>
      <c r="W848" s="281"/>
      <c r="X848" s="281"/>
      <c r="Y848" s="281"/>
      <c r="Z848" s="281"/>
      <c r="AA848" s="281"/>
      <c r="AB848" s="281"/>
      <c r="AC848" s="281"/>
      <c r="AD848" s="281"/>
      <c r="AE848" s="281"/>
      <c r="AF848" s="281"/>
      <c r="AG848" s="281"/>
      <c r="AH848" s="281"/>
      <c r="AI848" s="281"/>
    </row>
    <row r="849" ht="12.75" customHeight="1">
      <c r="A849" s="281"/>
      <c r="B849" s="281"/>
      <c r="C849" s="281"/>
      <c r="D849" s="281"/>
      <c r="E849" s="281"/>
      <c r="F849" s="281"/>
      <c r="G849" s="281"/>
      <c r="H849" s="281"/>
      <c r="I849" s="281"/>
      <c r="J849" s="281"/>
      <c r="K849" s="281"/>
      <c r="L849" s="281"/>
      <c r="M849" s="281"/>
      <c r="N849" s="281"/>
      <c r="O849" s="281"/>
      <c r="P849" s="281"/>
      <c r="Q849" s="281"/>
      <c r="R849" s="281"/>
      <c r="S849" s="281"/>
      <c r="T849" s="281"/>
      <c r="U849" s="281"/>
      <c r="V849" s="281"/>
      <c r="W849" s="281"/>
      <c r="X849" s="281"/>
      <c r="Y849" s="281"/>
      <c r="Z849" s="281"/>
      <c r="AA849" s="281"/>
      <c r="AB849" s="281"/>
      <c r="AC849" s="281"/>
      <c r="AD849" s="281"/>
      <c r="AE849" s="281"/>
      <c r="AF849" s="281"/>
      <c r="AG849" s="281"/>
      <c r="AH849" s="281"/>
      <c r="AI849" s="281"/>
    </row>
    <row r="850" ht="12.75" customHeight="1">
      <c r="A850" s="281"/>
      <c r="B850" s="281"/>
      <c r="C850" s="281"/>
      <c r="D850" s="281"/>
      <c r="E850" s="281"/>
      <c r="F850" s="281"/>
      <c r="G850" s="281"/>
      <c r="H850" s="281"/>
      <c r="I850" s="281"/>
      <c r="J850" s="281"/>
      <c r="K850" s="281"/>
      <c r="L850" s="281"/>
      <c r="M850" s="281"/>
      <c r="N850" s="281"/>
      <c r="O850" s="281"/>
      <c r="P850" s="281"/>
      <c r="Q850" s="281"/>
      <c r="R850" s="281"/>
      <c r="S850" s="281"/>
      <c r="T850" s="281"/>
      <c r="U850" s="281"/>
      <c r="V850" s="281"/>
      <c r="W850" s="281"/>
      <c r="X850" s="281"/>
      <c r="Y850" s="281"/>
      <c r="Z850" s="281"/>
      <c r="AA850" s="281"/>
      <c r="AB850" s="281"/>
      <c r="AC850" s="281"/>
      <c r="AD850" s="281"/>
      <c r="AE850" s="281"/>
      <c r="AF850" s="281"/>
      <c r="AG850" s="281"/>
      <c r="AH850" s="281"/>
      <c r="AI850" s="281"/>
    </row>
    <row r="851" ht="12.75" customHeight="1">
      <c r="A851" s="281"/>
      <c r="B851" s="281"/>
      <c r="C851" s="281"/>
      <c r="D851" s="281"/>
      <c r="E851" s="281"/>
      <c r="F851" s="281"/>
      <c r="G851" s="281"/>
      <c r="H851" s="281"/>
      <c r="I851" s="281"/>
      <c r="J851" s="281"/>
      <c r="K851" s="281"/>
      <c r="L851" s="281"/>
      <c r="M851" s="281"/>
      <c r="N851" s="281"/>
      <c r="O851" s="281"/>
      <c r="P851" s="281"/>
      <c r="Q851" s="281"/>
      <c r="R851" s="281"/>
      <c r="S851" s="281"/>
      <c r="T851" s="281"/>
      <c r="U851" s="281"/>
      <c r="V851" s="281"/>
      <c r="W851" s="281"/>
      <c r="X851" s="281"/>
      <c r="Y851" s="281"/>
      <c r="Z851" s="281"/>
      <c r="AA851" s="281"/>
      <c r="AB851" s="281"/>
      <c r="AC851" s="281"/>
      <c r="AD851" s="281"/>
      <c r="AE851" s="281"/>
      <c r="AF851" s="281"/>
      <c r="AG851" s="281"/>
      <c r="AH851" s="281"/>
      <c r="AI851" s="281"/>
    </row>
    <row r="852" ht="12.75" customHeight="1">
      <c r="A852" s="281"/>
      <c r="B852" s="281"/>
      <c r="C852" s="281"/>
      <c r="D852" s="281"/>
      <c r="E852" s="281"/>
      <c r="F852" s="281"/>
      <c r="G852" s="281"/>
      <c r="H852" s="281"/>
      <c r="I852" s="281"/>
      <c r="J852" s="281"/>
      <c r="K852" s="281"/>
      <c r="L852" s="281"/>
      <c r="M852" s="281"/>
      <c r="N852" s="281"/>
      <c r="O852" s="281"/>
      <c r="P852" s="281"/>
      <c r="Q852" s="281"/>
      <c r="R852" s="281"/>
      <c r="S852" s="281"/>
      <c r="T852" s="281"/>
      <c r="U852" s="281"/>
      <c r="V852" s="281"/>
      <c r="W852" s="281"/>
      <c r="X852" s="281"/>
      <c r="Y852" s="281"/>
      <c r="Z852" s="281"/>
      <c r="AA852" s="281"/>
      <c r="AB852" s="281"/>
      <c r="AC852" s="281"/>
      <c r="AD852" s="281"/>
      <c r="AE852" s="281"/>
      <c r="AF852" s="281"/>
      <c r="AG852" s="281"/>
      <c r="AH852" s="281"/>
      <c r="AI852" s="281"/>
    </row>
    <row r="853" ht="12.75" customHeight="1">
      <c r="A853" s="281"/>
      <c r="B853" s="281"/>
      <c r="C853" s="281"/>
      <c r="D853" s="281"/>
      <c r="E853" s="281"/>
      <c r="F853" s="281"/>
      <c r="G853" s="281"/>
      <c r="H853" s="281"/>
      <c r="I853" s="281"/>
      <c r="J853" s="281"/>
      <c r="K853" s="281"/>
      <c r="L853" s="281"/>
      <c r="M853" s="281"/>
      <c r="N853" s="281"/>
      <c r="O853" s="281"/>
      <c r="P853" s="281"/>
      <c r="Q853" s="281"/>
      <c r="R853" s="281"/>
      <c r="S853" s="281"/>
      <c r="T853" s="281"/>
      <c r="U853" s="281"/>
      <c r="V853" s="281"/>
      <c r="W853" s="281"/>
      <c r="X853" s="281"/>
      <c r="Y853" s="281"/>
      <c r="Z853" s="281"/>
      <c r="AA853" s="281"/>
      <c r="AB853" s="281"/>
      <c r="AC853" s="281"/>
      <c r="AD853" s="281"/>
      <c r="AE853" s="281"/>
      <c r="AF853" s="281"/>
      <c r="AG853" s="281"/>
      <c r="AH853" s="281"/>
      <c r="AI853" s="281"/>
    </row>
    <row r="854" ht="12.75" customHeight="1">
      <c r="A854" s="281"/>
      <c r="B854" s="281"/>
      <c r="C854" s="281"/>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c r="AA854" s="281"/>
      <c r="AB854" s="281"/>
      <c r="AC854" s="281"/>
      <c r="AD854" s="281"/>
      <c r="AE854" s="281"/>
      <c r="AF854" s="281"/>
      <c r="AG854" s="281"/>
      <c r="AH854" s="281"/>
      <c r="AI854" s="281"/>
    </row>
    <row r="855" ht="12.75" customHeight="1">
      <c r="A855" s="281"/>
      <c r="B855" s="281"/>
      <c r="C855" s="281"/>
      <c r="D855" s="281"/>
      <c r="E855" s="281"/>
      <c r="F855" s="281"/>
      <c r="G855" s="281"/>
      <c r="H855" s="281"/>
      <c r="I855" s="281"/>
      <c r="J855" s="281"/>
      <c r="K855" s="281"/>
      <c r="L855" s="281"/>
      <c r="M855" s="281"/>
      <c r="N855" s="281"/>
      <c r="O855" s="281"/>
      <c r="P855" s="281"/>
      <c r="Q855" s="281"/>
      <c r="R855" s="281"/>
      <c r="S855" s="281"/>
      <c r="T855" s="281"/>
      <c r="U855" s="281"/>
      <c r="V855" s="281"/>
      <c r="W855" s="281"/>
      <c r="X855" s="281"/>
      <c r="Y855" s="281"/>
      <c r="Z855" s="281"/>
      <c r="AA855" s="281"/>
      <c r="AB855" s="281"/>
      <c r="AC855" s="281"/>
      <c r="AD855" s="281"/>
      <c r="AE855" s="281"/>
      <c r="AF855" s="281"/>
      <c r="AG855" s="281"/>
      <c r="AH855" s="281"/>
      <c r="AI855" s="281"/>
    </row>
    <row r="856" ht="12.75" customHeight="1">
      <c r="A856" s="281"/>
      <c r="B856" s="281"/>
      <c r="C856" s="281"/>
      <c r="D856" s="281"/>
      <c r="E856" s="281"/>
      <c r="F856" s="281"/>
      <c r="G856" s="281"/>
      <c r="H856" s="281"/>
      <c r="I856" s="281"/>
      <c r="J856" s="281"/>
      <c r="K856" s="281"/>
      <c r="L856" s="281"/>
      <c r="M856" s="281"/>
      <c r="N856" s="281"/>
      <c r="O856" s="281"/>
      <c r="P856" s="281"/>
      <c r="Q856" s="281"/>
      <c r="R856" s="281"/>
      <c r="S856" s="281"/>
      <c r="T856" s="281"/>
      <c r="U856" s="281"/>
      <c r="V856" s="281"/>
      <c r="W856" s="281"/>
      <c r="X856" s="281"/>
      <c r="Y856" s="281"/>
      <c r="Z856" s="281"/>
      <c r="AA856" s="281"/>
      <c r="AB856" s="281"/>
      <c r="AC856" s="281"/>
      <c r="AD856" s="281"/>
      <c r="AE856" s="281"/>
      <c r="AF856" s="281"/>
      <c r="AG856" s="281"/>
      <c r="AH856" s="281"/>
      <c r="AI856" s="281"/>
    </row>
    <row r="857" ht="12.75" customHeight="1">
      <c r="A857" s="281"/>
      <c r="B857" s="281"/>
      <c r="C857" s="281"/>
      <c r="D857" s="281"/>
      <c r="E857" s="281"/>
      <c r="F857" s="281"/>
      <c r="G857" s="281"/>
      <c r="H857" s="281"/>
      <c r="I857" s="281"/>
      <c r="J857" s="281"/>
      <c r="K857" s="281"/>
      <c r="L857" s="281"/>
      <c r="M857" s="281"/>
      <c r="N857" s="281"/>
      <c r="O857" s="281"/>
      <c r="P857" s="281"/>
      <c r="Q857" s="281"/>
      <c r="R857" s="281"/>
      <c r="S857" s="281"/>
      <c r="T857" s="281"/>
      <c r="U857" s="281"/>
      <c r="V857" s="281"/>
      <c r="W857" s="281"/>
      <c r="X857" s="281"/>
      <c r="Y857" s="281"/>
      <c r="Z857" s="281"/>
      <c r="AA857" s="281"/>
      <c r="AB857" s="281"/>
      <c r="AC857" s="281"/>
      <c r="AD857" s="281"/>
      <c r="AE857" s="281"/>
      <c r="AF857" s="281"/>
      <c r="AG857" s="281"/>
      <c r="AH857" s="281"/>
      <c r="AI857" s="281"/>
    </row>
    <row r="858" ht="12.75" customHeight="1">
      <c r="A858" s="281"/>
      <c r="B858" s="281"/>
      <c r="C858" s="281"/>
      <c r="D858" s="281"/>
      <c r="E858" s="281"/>
      <c r="F858" s="281"/>
      <c r="G858" s="281"/>
      <c r="H858" s="281"/>
      <c r="I858" s="281"/>
      <c r="J858" s="281"/>
      <c r="K858" s="281"/>
      <c r="L858" s="281"/>
      <c r="M858" s="281"/>
      <c r="N858" s="281"/>
      <c r="O858" s="281"/>
      <c r="P858" s="281"/>
      <c r="Q858" s="281"/>
      <c r="R858" s="281"/>
      <c r="S858" s="281"/>
      <c r="T858" s="281"/>
      <c r="U858" s="281"/>
      <c r="V858" s="281"/>
      <c r="W858" s="281"/>
      <c r="X858" s="281"/>
      <c r="Y858" s="281"/>
      <c r="Z858" s="281"/>
      <c r="AA858" s="281"/>
      <c r="AB858" s="281"/>
      <c r="AC858" s="281"/>
      <c r="AD858" s="281"/>
      <c r="AE858" s="281"/>
      <c r="AF858" s="281"/>
      <c r="AG858" s="281"/>
      <c r="AH858" s="281"/>
      <c r="AI858" s="281"/>
    </row>
    <row r="859" ht="12.75" customHeight="1">
      <c r="A859" s="281"/>
      <c r="B859" s="281"/>
      <c r="C859" s="281"/>
      <c r="D859" s="281"/>
      <c r="E859" s="281"/>
      <c r="F859" s="281"/>
      <c r="G859" s="281"/>
      <c r="H859" s="281"/>
      <c r="I859" s="281"/>
      <c r="J859" s="281"/>
      <c r="K859" s="281"/>
      <c r="L859" s="281"/>
      <c r="M859" s="281"/>
      <c r="N859" s="281"/>
      <c r="O859" s="281"/>
      <c r="P859" s="281"/>
      <c r="Q859" s="281"/>
      <c r="R859" s="281"/>
      <c r="S859" s="281"/>
      <c r="T859" s="281"/>
      <c r="U859" s="281"/>
      <c r="V859" s="281"/>
      <c r="W859" s="281"/>
      <c r="X859" s="281"/>
      <c r="Y859" s="281"/>
      <c r="Z859" s="281"/>
      <c r="AA859" s="281"/>
      <c r="AB859" s="281"/>
      <c r="AC859" s="281"/>
      <c r="AD859" s="281"/>
      <c r="AE859" s="281"/>
      <c r="AF859" s="281"/>
      <c r="AG859" s="281"/>
      <c r="AH859" s="281"/>
      <c r="AI859" s="281"/>
    </row>
    <row r="860" ht="12.75" customHeight="1">
      <c r="A860" s="281"/>
      <c r="B860" s="281"/>
      <c r="C860" s="281"/>
      <c r="D860" s="281"/>
      <c r="E860" s="281"/>
      <c r="F860" s="281"/>
      <c r="G860" s="281"/>
      <c r="H860" s="281"/>
      <c r="I860" s="281"/>
      <c r="J860" s="281"/>
      <c r="K860" s="281"/>
      <c r="L860" s="281"/>
      <c r="M860" s="281"/>
      <c r="N860" s="281"/>
      <c r="O860" s="281"/>
      <c r="P860" s="281"/>
      <c r="Q860" s="281"/>
      <c r="R860" s="281"/>
      <c r="S860" s="281"/>
      <c r="T860" s="281"/>
      <c r="U860" s="281"/>
      <c r="V860" s="281"/>
      <c r="W860" s="281"/>
      <c r="X860" s="281"/>
      <c r="Y860" s="281"/>
      <c r="Z860" s="281"/>
      <c r="AA860" s="281"/>
      <c r="AB860" s="281"/>
      <c r="AC860" s="281"/>
      <c r="AD860" s="281"/>
      <c r="AE860" s="281"/>
      <c r="AF860" s="281"/>
      <c r="AG860" s="281"/>
      <c r="AH860" s="281"/>
      <c r="AI860" s="281"/>
    </row>
    <row r="861" ht="12.75" customHeight="1">
      <c r="A861" s="281"/>
      <c r="B861" s="281"/>
      <c r="C861" s="281"/>
      <c r="D861" s="281"/>
      <c r="E861" s="281"/>
      <c r="F861" s="281"/>
      <c r="G861" s="281"/>
      <c r="H861" s="281"/>
      <c r="I861" s="281"/>
      <c r="J861" s="281"/>
      <c r="K861" s="281"/>
      <c r="L861" s="281"/>
      <c r="M861" s="281"/>
      <c r="N861" s="281"/>
      <c r="O861" s="281"/>
      <c r="P861" s="281"/>
      <c r="Q861" s="281"/>
      <c r="R861" s="281"/>
      <c r="S861" s="281"/>
      <c r="T861" s="281"/>
      <c r="U861" s="281"/>
      <c r="V861" s="281"/>
      <c r="W861" s="281"/>
      <c r="X861" s="281"/>
      <c r="Y861" s="281"/>
      <c r="Z861" s="281"/>
      <c r="AA861" s="281"/>
      <c r="AB861" s="281"/>
      <c r="AC861" s="281"/>
      <c r="AD861" s="281"/>
      <c r="AE861" s="281"/>
      <c r="AF861" s="281"/>
      <c r="AG861" s="281"/>
      <c r="AH861" s="281"/>
      <c r="AI861" s="281"/>
    </row>
    <row r="862" ht="12.75" customHeight="1">
      <c r="A862" s="281"/>
      <c r="B862" s="281"/>
      <c r="C862" s="281"/>
      <c r="D862" s="281"/>
      <c r="E862" s="281"/>
      <c r="F862" s="281"/>
      <c r="G862" s="281"/>
      <c r="H862" s="281"/>
      <c r="I862" s="281"/>
      <c r="J862" s="281"/>
      <c r="K862" s="281"/>
      <c r="L862" s="281"/>
      <c r="M862" s="281"/>
      <c r="N862" s="281"/>
      <c r="O862" s="281"/>
      <c r="P862" s="281"/>
      <c r="Q862" s="281"/>
      <c r="R862" s="281"/>
      <c r="S862" s="281"/>
      <c r="T862" s="281"/>
      <c r="U862" s="281"/>
      <c r="V862" s="281"/>
      <c r="W862" s="281"/>
      <c r="X862" s="281"/>
      <c r="Y862" s="281"/>
      <c r="Z862" s="281"/>
      <c r="AA862" s="281"/>
      <c r="AB862" s="281"/>
      <c r="AC862" s="281"/>
      <c r="AD862" s="281"/>
      <c r="AE862" s="281"/>
      <c r="AF862" s="281"/>
      <c r="AG862" s="281"/>
      <c r="AH862" s="281"/>
      <c r="AI862" s="281"/>
    </row>
    <row r="863" ht="12.75" customHeight="1">
      <c r="A863" s="281"/>
      <c r="B863" s="281"/>
      <c r="C863" s="281"/>
      <c r="D863" s="281"/>
      <c r="E863" s="281"/>
      <c r="F863" s="281"/>
      <c r="G863" s="281"/>
      <c r="H863" s="281"/>
      <c r="I863" s="281"/>
      <c r="J863" s="281"/>
      <c r="K863" s="281"/>
      <c r="L863" s="281"/>
      <c r="M863" s="281"/>
      <c r="N863" s="281"/>
      <c r="O863" s="281"/>
      <c r="P863" s="281"/>
      <c r="Q863" s="281"/>
      <c r="R863" s="281"/>
      <c r="S863" s="281"/>
      <c r="T863" s="281"/>
      <c r="U863" s="281"/>
      <c r="V863" s="281"/>
      <c r="W863" s="281"/>
      <c r="X863" s="281"/>
      <c r="Y863" s="281"/>
      <c r="Z863" s="281"/>
      <c r="AA863" s="281"/>
      <c r="AB863" s="281"/>
      <c r="AC863" s="281"/>
      <c r="AD863" s="281"/>
      <c r="AE863" s="281"/>
      <c r="AF863" s="281"/>
      <c r="AG863" s="281"/>
      <c r="AH863" s="281"/>
      <c r="AI863" s="281"/>
    </row>
    <row r="864" ht="12.75" customHeight="1">
      <c r="A864" s="281"/>
      <c r="B864" s="281"/>
      <c r="C864" s="281"/>
      <c r="D864" s="281"/>
      <c r="E864" s="281"/>
      <c r="F864" s="281"/>
      <c r="G864" s="281"/>
      <c r="H864" s="281"/>
      <c r="I864" s="281"/>
      <c r="J864" s="281"/>
      <c r="K864" s="281"/>
      <c r="L864" s="281"/>
      <c r="M864" s="281"/>
      <c r="N864" s="281"/>
      <c r="O864" s="281"/>
      <c r="P864" s="281"/>
      <c r="Q864" s="281"/>
      <c r="R864" s="281"/>
      <c r="S864" s="281"/>
      <c r="T864" s="281"/>
      <c r="U864" s="281"/>
      <c r="V864" s="281"/>
      <c r="W864" s="281"/>
      <c r="X864" s="281"/>
      <c r="Y864" s="281"/>
      <c r="Z864" s="281"/>
      <c r="AA864" s="281"/>
      <c r="AB864" s="281"/>
      <c r="AC864" s="281"/>
      <c r="AD864" s="281"/>
      <c r="AE864" s="281"/>
      <c r="AF864" s="281"/>
      <c r="AG864" s="281"/>
      <c r="AH864" s="281"/>
      <c r="AI864" s="281"/>
    </row>
    <row r="865" ht="12.75" customHeight="1">
      <c r="A865" s="281"/>
      <c r="B865" s="281"/>
      <c r="C865" s="281"/>
      <c r="D865" s="281"/>
      <c r="E865" s="281"/>
      <c r="F865" s="281"/>
      <c r="G865" s="281"/>
      <c r="H865" s="281"/>
      <c r="I865" s="281"/>
      <c r="J865" s="281"/>
      <c r="K865" s="281"/>
      <c r="L865" s="281"/>
      <c r="M865" s="281"/>
      <c r="N865" s="281"/>
      <c r="O865" s="281"/>
      <c r="P865" s="281"/>
      <c r="Q865" s="281"/>
      <c r="R865" s="281"/>
      <c r="S865" s="281"/>
      <c r="T865" s="281"/>
      <c r="U865" s="281"/>
      <c r="V865" s="281"/>
      <c r="W865" s="281"/>
      <c r="X865" s="281"/>
      <c r="Y865" s="281"/>
      <c r="Z865" s="281"/>
      <c r="AA865" s="281"/>
      <c r="AB865" s="281"/>
      <c r="AC865" s="281"/>
      <c r="AD865" s="281"/>
      <c r="AE865" s="281"/>
      <c r="AF865" s="281"/>
      <c r="AG865" s="281"/>
      <c r="AH865" s="281"/>
      <c r="AI865" s="281"/>
    </row>
    <row r="866" ht="12.75" customHeight="1">
      <c r="A866" s="281"/>
      <c r="B866" s="281"/>
      <c r="C866" s="281"/>
      <c r="D866" s="281"/>
      <c r="E866" s="281"/>
      <c r="F866" s="281"/>
      <c r="G866" s="281"/>
      <c r="H866" s="281"/>
      <c r="I866" s="281"/>
      <c r="J866" s="281"/>
      <c r="K866" s="281"/>
      <c r="L866" s="281"/>
      <c r="M866" s="281"/>
      <c r="N866" s="281"/>
      <c r="O866" s="281"/>
      <c r="P866" s="281"/>
      <c r="Q866" s="281"/>
      <c r="R866" s="281"/>
      <c r="S866" s="281"/>
      <c r="T866" s="281"/>
      <c r="U866" s="281"/>
      <c r="V866" s="281"/>
      <c r="W866" s="281"/>
      <c r="X866" s="281"/>
      <c r="Y866" s="281"/>
      <c r="Z866" s="281"/>
      <c r="AA866" s="281"/>
      <c r="AB866" s="281"/>
      <c r="AC866" s="281"/>
      <c r="AD866" s="281"/>
      <c r="AE866" s="281"/>
      <c r="AF866" s="281"/>
      <c r="AG866" s="281"/>
      <c r="AH866" s="281"/>
      <c r="AI866" s="281"/>
    </row>
    <row r="867" ht="12.75" customHeight="1">
      <c r="A867" s="281"/>
      <c r="B867" s="281"/>
      <c r="C867" s="281"/>
      <c r="D867" s="281"/>
      <c r="E867" s="281"/>
      <c r="F867" s="281"/>
      <c r="G867" s="281"/>
      <c r="H867" s="281"/>
      <c r="I867" s="281"/>
      <c r="J867" s="281"/>
      <c r="K867" s="281"/>
      <c r="L867" s="281"/>
      <c r="M867" s="281"/>
      <c r="N867" s="281"/>
      <c r="O867" s="281"/>
      <c r="P867" s="281"/>
      <c r="Q867" s="281"/>
      <c r="R867" s="281"/>
      <c r="S867" s="281"/>
      <c r="T867" s="281"/>
      <c r="U867" s="281"/>
      <c r="V867" s="281"/>
      <c r="W867" s="281"/>
      <c r="X867" s="281"/>
      <c r="Y867" s="281"/>
      <c r="Z867" s="281"/>
      <c r="AA867" s="281"/>
      <c r="AB867" s="281"/>
      <c r="AC867" s="281"/>
      <c r="AD867" s="281"/>
      <c r="AE867" s="281"/>
      <c r="AF867" s="281"/>
      <c r="AG867" s="281"/>
      <c r="AH867" s="281"/>
      <c r="AI867" s="281"/>
    </row>
    <row r="868" ht="12.75" customHeight="1">
      <c r="A868" s="281"/>
      <c r="B868" s="281"/>
      <c r="C868" s="281"/>
      <c r="D868" s="281"/>
      <c r="E868" s="281"/>
      <c r="F868" s="281"/>
      <c r="G868" s="281"/>
      <c r="H868" s="281"/>
      <c r="I868" s="281"/>
      <c r="J868" s="281"/>
      <c r="K868" s="281"/>
      <c r="L868" s="281"/>
      <c r="M868" s="281"/>
      <c r="N868" s="281"/>
      <c r="O868" s="281"/>
      <c r="P868" s="281"/>
      <c r="Q868" s="281"/>
      <c r="R868" s="281"/>
      <c r="S868" s="281"/>
      <c r="T868" s="281"/>
      <c r="U868" s="281"/>
      <c r="V868" s="281"/>
      <c r="W868" s="281"/>
      <c r="X868" s="281"/>
      <c r="Y868" s="281"/>
      <c r="Z868" s="281"/>
      <c r="AA868" s="281"/>
      <c r="AB868" s="281"/>
      <c r="AC868" s="281"/>
      <c r="AD868" s="281"/>
      <c r="AE868" s="281"/>
      <c r="AF868" s="281"/>
      <c r="AG868" s="281"/>
      <c r="AH868" s="281"/>
      <c r="AI868" s="281"/>
    </row>
    <row r="869" ht="12.75" customHeight="1">
      <c r="A869" s="281"/>
      <c r="B869" s="281"/>
      <c r="C869" s="281"/>
      <c r="D869" s="281"/>
      <c r="E869" s="281"/>
      <c r="F869" s="281"/>
      <c r="G869" s="281"/>
      <c r="H869" s="281"/>
      <c r="I869" s="281"/>
      <c r="J869" s="281"/>
      <c r="K869" s="281"/>
      <c r="L869" s="281"/>
      <c r="M869" s="281"/>
      <c r="N869" s="281"/>
      <c r="O869" s="281"/>
      <c r="P869" s="281"/>
      <c r="Q869" s="281"/>
      <c r="R869" s="281"/>
      <c r="S869" s="281"/>
      <c r="T869" s="281"/>
      <c r="U869" s="281"/>
      <c r="V869" s="281"/>
      <c r="W869" s="281"/>
      <c r="X869" s="281"/>
      <c r="Y869" s="281"/>
      <c r="Z869" s="281"/>
      <c r="AA869" s="281"/>
      <c r="AB869" s="281"/>
      <c r="AC869" s="281"/>
      <c r="AD869" s="281"/>
      <c r="AE869" s="281"/>
      <c r="AF869" s="281"/>
      <c r="AG869" s="281"/>
      <c r="AH869" s="281"/>
      <c r="AI869" s="281"/>
    </row>
    <row r="870" ht="12.75" customHeight="1">
      <c r="A870" s="281"/>
      <c r="B870" s="281"/>
      <c r="C870" s="281"/>
      <c r="D870" s="281"/>
      <c r="E870" s="281"/>
      <c r="F870" s="281"/>
      <c r="G870" s="281"/>
      <c r="H870" s="281"/>
      <c r="I870" s="281"/>
      <c r="J870" s="281"/>
      <c r="K870" s="281"/>
      <c r="L870" s="281"/>
      <c r="M870" s="281"/>
      <c r="N870" s="281"/>
      <c r="O870" s="281"/>
      <c r="P870" s="281"/>
      <c r="Q870" s="281"/>
      <c r="R870" s="281"/>
      <c r="S870" s="281"/>
      <c r="T870" s="281"/>
      <c r="U870" s="281"/>
      <c r="V870" s="281"/>
      <c r="W870" s="281"/>
      <c r="X870" s="281"/>
      <c r="Y870" s="281"/>
      <c r="Z870" s="281"/>
      <c r="AA870" s="281"/>
      <c r="AB870" s="281"/>
      <c r="AC870" s="281"/>
      <c r="AD870" s="281"/>
      <c r="AE870" s="281"/>
      <c r="AF870" s="281"/>
      <c r="AG870" s="281"/>
      <c r="AH870" s="281"/>
      <c r="AI870" s="281"/>
    </row>
    <row r="871" ht="12.75" customHeight="1">
      <c r="A871" s="281"/>
      <c r="B871" s="281"/>
      <c r="C871" s="281"/>
      <c r="D871" s="281"/>
      <c r="E871" s="281"/>
      <c r="F871" s="281"/>
      <c r="G871" s="281"/>
      <c r="H871" s="281"/>
      <c r="I871" s="281"/>
      <c r="J871" s="281"/>
      <c r="K871" s="281"/>
      <c r="L871" s="281"/>
      <c r="M871" s="281"/>
      <c r="N871" s="281"/>
      <c r="O871" s="281"/>
      <c r="P871" s="281"/>
      <c r="Q871" s="281"/>
      <c r="R871" s="281"/>
      <c r="S871" s="281"/>
      <c r="T871" s="281"/>
      <c r="U871" s="281"/>
      <c r="V871" s="281"/>
      <c r="W871" s="281"/>
      <c r="X871" s="281"/>
      <c r="Y871" s="281"/>
      <c r="Z871" s="281"/>
      <c r="AA871" s="281"/>
      <c r="AB871" s="281"/>
      <c r="AC871" s="281"/>
      <c r="AD871" s="281"/>
      <c r="AE871" s="281"/>
      <c r="AF871" s="281"/>
      <c r="AG871" s="281"/>
      <c r="AH871" s="281"/>
      <c r="AI871" s="281"/>
    </row>
    <row r="872" ht="12.75" customHeight="1">
      <c r="A872" s="281"/>
      <c r="B872" s="281"/>
      <c r="C872" s="281"/>
      <c r="D872" s="281"/>
      <c r="E872" s="281"/>
      <c r="F872" s="281"/>
      <c r="G872" s="281"/>
      <c r="H872" s="281"/>
      <c r="I872" s="281"/>
      <c r="J872" s="281"/>
      <c r="K872" s="281"/>
      <c r="L872" s="281"/>
      <c r="M872" s="281"/>
      <c r="N872" s="281"/>
      <c r="O872" s="281"/>
      <c r="P872" s="281"/>
      <c r="Q872" s="281"/>
      <c r="R872" s="281"/>
      <c r="S872" s="281"/>
      <c r="T872" s="281"/>
      <c r="U872" s="281"/>
      <c r="V872" s="281"/>
      <c r="W872" s="281"/>
      <c r="X872" s="281"/>
      <c r="Y872" s="281"/>
      <c r="Z872" s="281"/>
      <c r="AA872" s="281"/>
      <c r="AB872" s="281"/>
      <c r="AC872" s="281"/>
      <c r="AD872" s="281"/>
      <c r="AE872" s="281"/>
      <c r="AF872" s="281"/>
      <c r="AG872" s="281"/>
      <c r="AH872" s="281"/>
      <c r="AI872" s="281"/>
    </row>
    <row r="873" ht="12.75" customHeight="1">
      <c r="A873" s="281"/>
      <c r="B873" s="281"/>
      <c r="C873" s="281"/>
      <c r="D873" s="281"/>
      <c r="E873" s="281"/>
      <c r="F873" s="281"/>
      <c r="G873" s="281"/>
      <c r="H873" s="281"/>
      <c r="I873" s="281"/>
      <c r="J873" s="281"/>
      <c r="K873" s="281"/>
      <c r="L873" s="281"/>
      <c r="M873" s="281"/>
      <c r="N873" s="281"/>
      <c r="O873" s="281"/>
      <c r="P873" s="281"/>
      <c r="Q873" s="281"/>
      <c r="R873" s="281"/>
      <c r="S873" s="281"/>
      <c r="T873" s="281"/>
      <c r="U873" s="281"/>
      <c r="V873" s="281"/>
      <c r="W873" s="281"/>
      <c r="X873" s="281"/>
      <c r="Y873" s="281"/>
      <c r="Z873" s="281"/>
      <c r="AA873" s="281"/>
      <c r="AB873" s="281"/>
      <c r="AC873" s="281"/>
      <c r="AD873" s="281"/>
      <c r="AE873" s="281"/>
      <c r="AF873" s="281"/>
      <c r="AG873" s="281"/>
      <c r="AH873" s="281"/>
      <c r="AI873" s="281"/>
    </row>
    <row r="874" ht="12.75" customHeight="1">
      <c r="A874" s="281"/>
      <c r="B874" s="281"/>
      <c r="C874" s="281"/>
      <c r="D874" s="281"/>
      <c r="E874" s="281"/>
      <c r="F874" s="281"/>
      <c r="G874" s="281"/>
      <c r="H874" s="281"/>
      <c r="I874" s="281"/>
      <c r="J874" s="281"/>
      <c r="K874" s="281"/>
      <c r="L874" s="281"/>
      <c r="M874" s="281"/>
      <c r="N874" s="281"/>
      <c r="O874" s="281"/>
      <c r="P874" s="281"/>
      <c r="Q874" s="281"/>
      <c r="R874" s="281"/>
      <c r="S874" s="281"/>
      <c r="T874" s="281"/>
      <c r="U874" s="281"/>
      <c r="V874" s="281"/>
      <c r="W874" s="281"/>
      <c r="X874" s="281"/>
      <c r="Y874" s="281"/>
      <c r="Z874" s="281"/>
      <c r="AA874" s="281"/>
      <c r="AB874" s="281"/>
      <c r="AC874" s="281"/>
      <c r="AD874" s="281"/>
      <c r="AE874" s="281"/>
      <c r="AF874" s="281"/>
      <c r="AG874" s="281"/>
      <c r="AH874" s="281"/>
      <c r="AI874" s="281"/>
    </row>
    <row r="875" ht="12.75" customHeight="1">
      <c r="A875" s="281"/>
      <c r="B875" s="281"/>
      <c r="C875" s="281"/>
      <c r="D875" s="281"/>
      <c r="E875" s="281"/>
      <c r="F875" s="281"/>
      <c r="G875" s="281"/>
      <c r="H875" s="281"/>
      <c r="I875" s="281"/>
      <c r="J875" s="281"/>
      <c r="K875" s="281"/>
      <c r="L875" s="281"/>
      <c r="M875" s="281"/>
      <c r="N875" s="281"/>
      <c r="O875" s="281"/>
      <c r="P875" s="281"/>
      <c r="Q875" s="281"/>
      <c r="R875" s="281"/>
      <c r="S875" s="281"/>
      <c r="T875" s="281"/>
      <c r="U875" s="281"/>
      <c r="V875" s="281"/>
      <c r="W875" s="281"/>
      <c r="X875" s="281"/>
      <c r="Y875" s="281"/>
      <c r="Z875" s="281"/>
      <c r="AA875" s="281"/>
      <c r="AB875" s="281"/>
      <c r="AC875" s="281"/>
      <c r="AD875" s="281"/>
      <c r="AE875" s="281"/>
      <c r="AF875" s="281"/>
      <c r="AG875" s="281"/>
      <c r="AH875" s="281"/>
      <c r="AI875" s="281"/>
    </row>
    <row r="876" ht="12.75" customHeight="1">
      <c r="A876" s="281"/>
      <c r="B876" s="281"/>
      <c r="C876" s="281"/>
      <c r="D876" s="281"/>
      <c r="E876" s="281"/>
      <c r="F876" s="281"/>
      <c r="G876" s="281"/>
      <c r="H876" s="281"/>
      <c r="I876" s="281"/>
      <c r="J876" s="281"/>
      <c r="K876" s="281"/>
      <c r="L876" s="281"/>
      <c r="M876" s="281"/>
      <c r="N876" s="281"/>
      <c r="O876" s="281"/>
      <c r="P876" s="281"/>
      <c r="Q876" s="281"/>
      <c r="R876" s="281"/>
      <c r="S876" s="281"/>
      <c r="T876" s="281"/>
      <c r="U876" s="281"/>
      <c r="V876" s="281"/>
      <c r="W876" s="281"/>
      <c r="X876" s="281"/>
      <c r="Y876" s="281"/>
      <c r="Z876" s="281"/>
      <c r="AA876" s="281"/>
      <c r="AB876" s="281"/>
      <c r="AC876" s="281"/>
      <c r="AD876" s="281"/>
      <c r="AE876" s="281"/>
      <c r="AF876" s="281"/>
      <c r="AG876" s="281"/>
      <c r="AH876" s="281"/>
      <c r="AI876" s="281"/>
    </row>
    <row r="877" ht="12.75" customHeight="1">
      <c r="A877" s="281"/>
      <c r="B877" s="281"/>
      <c r="C877" s="281"/>
      <c r="D877" s="281"/>
      <c r="E877" s="281"/>
      <c r="F877" s="281"/>
      <c r="G877" s="281"/>
      <c r="H877" s="281"/>
      <c r="I877" s="281"/>
      <c r="J877" s="281"/>
      <c r="K877" s="281"/>
      <c r="L877" s="281"/>
      <c r="M877" s="281"/>
      <c r="N877" s="281"/>
      <c r="O877" s="281"/>
      <c r="P877" s="281"/>
      <c r="Q877" s="281"/>
      <c r="R877" s="281"/>
      <c r="S877" s="281"/>
      <c r="T877" s="281"/>
      <c r="U877" s="281"/>
      <c r="V877" s="281"/>
      <c r="W877" s="281"/>
      <c r="X877" s="281"/>
      <c r="Y877" s="281"/>
      <c r="Z877" s="281"/>
      <c r="AA877" s="281"/>
      <c r="AB877" s="281"/>
      <c r="AC877" s="281"/>
      <c r="AD877" s="281"/>
      <c r="AE877" s="281"/>
      <c r="AF877" s="281"/>
      <c r="AG877" s="281"/>
      <c r="AH877" s="281"/>
      <c r="AI877" s="281"/>
    </row>
    <row r="878" ht="12.75" customHeight="1">
      <c r="A878" s="281"/>
      <c r="B878" s="281"/>
      <c r="C878" s="281"/>
      <c r="D878" s="281"/>
      <c r="E878" s="281"/>
      <c r="F878" s="281"/>
      <c r="G878" s="281"/>
      <c r="H878" s="281"/>
      <c r="I878" s="281"/>
      <c r="J878" s="281"/>
      <c r="K878" s="281"/>
      <c r="L878" s="281"/>
      <c r="M878" s="281"/>
      <c r="N878" s="281"/>
      <c r="O878" s="281"/>
      <c r="P878" s="281"/>
      <c r="Q878" s="281"/>
      <c r="R878" s="281"/>
      <c r="S878" s="281"/>
      <c r="T878" s="281"/>
      <c r="U878" s="281"/>
      <c r="V878" s="281"/>
      <c r="W878" s="281"/>
      <c r="X878" s="281"/>
      <c r="Y878" s="281"/>
      <c r="Z878" s="281"/>
      <c r="AA878" s="281"/>
      <c r="AB878" s="281"/>
      <c r="AC878" s="281"/>
      <c r="AD878" s="281"/>
      <c r="AE878" s="281"/>
      <c r="AF878" s="281"/>
      <c r="AG878" s="281"/>
      <c r="AH878" s="281"/>
      <c r="AI878" s="281"/>
    </row>
    <row r="879" ht="12.75" customHeight="1">
      <c r="A879" s="281"/>
      <c r="B879" s="281"/>
      <c r="C879" s="281"/>
      <c r="D879" s="281"/>
      <c r="E879" s="281"/>
      <c r="F879" s="281"/>
      <c r="G879" s="281"/>
      <c r="H879" s="281"/>
      <c r="I879" s="281"/>
      <c r="J879" s="281"/>
      <c r="K879" s="281"/>
      <c r="L879" s="281"/>
      <c r="M879" s="281"/>
      <c r="N879" s="281"/>
      <c r="O879" s="281"/>
      <c r="P879" s="281"/>
      <c r="Q879" s="281"/>
      <c r="R879" s="281"/>
      <c r="S879" s="281"/>
      <c r="T879" s="281"/>
      <c r="U879" s="281"/>
      <c r="V879" s="281"/>
      <c r="W879" s="281"/>
      <c r="X879" s="281"/>
      <c r="Y879" s="281"/>
      <c r="Z879" s="281"/>
      <c r="AA879" s="281"/>
      <c r="AB879" s="281"/>
      <c r="AC879" s="281"/>
      <c r="AD879" s="281"/>
      <c r="AE879" s="281"/>
      <c r="AF879" s="281"/>
      <c r="AG879" s="281"/>
      <c r="AH879" s="281"/>
      <c r="AI879" s="281"/>
    </row>
    <row r="880" ht="12.75" customHeight="1">
      <c r="A880" s="281"/>
      <c r="B880" s="281"/>
      <c r="C880" s="281"/>
      <c r="D880" s="281"/>
      <c r="E880" s="281"/>
      <c r="F880" s="281"/>
      <c r="G880" s="281"/>
      <c r="H880" s="281"/>
      <c r="I880" s="281"/>
      <c r="J880" s="281"/>
      <c r="K880" s="281"/>
      <c r="L880" s="281"/>
      <c r="M880" s="281"/>
      <c r="N880" s="281"/>
      <c r="O880" s="281"/>
      <c r="P880" s="281"/>
      <c r="Q880" s="281"/>
      <c r="R880" s="281"/>
      <c r="S880" s="281"/>
      <c r="T880" s="281"/>
      <c r="U880" s="281"/>
      <c r="V880" s="281"/>
      <c r="W880" s="281"/>
      <c r="X880" s="281"/>
      <c r="Y880" s="281"/>
      <c r="Z880" s="281"/>
      <c r="AA880" s="281"/>
      <c r="AB880" s="281"/>
      <c r="AC880" s="281"/>
      <c r="AD880" s="281"/>
      <c r="AE880" s="281"/>
      <c r="AF880" s="281"/>
      <c r="AG880" s="281"/>
      <c r="AH880" s="281"/>
      <c r="AI880" s="281"/>
    </row>
    <row r="881" ht="12.75" customHeight="1">
      <c r="A881" s="281"/>
      <c r="B881" s="281"/>
      <c r="C881" s="281"/>
      <c r="D881" s="281"/>
      <c r="E881" s="281"/>
      <c r="F881" s="281"/>
      <c r="G881" s="281"/>
      <c r="H881" s="281"/>
      <c r="I881" s="281"/>
      <c r="J881" s="281"/>
      <c r="K881" s="281"/>
      <c r="L881" s="281"/>
      <c r="M881" s="281"/>
      <c r="N881" s="281"/>
      <c r="O881" s="281"/>
      <c r="P881" s="281"/>
      <c r="Q881" s="281"/>
      <c r="R881" s="281"/>
      <c r="S881" s="281"/>
      <c r="T881" s="281"/>
      <c r="U881" s="281"/>
      <c r="V881" s="281"/>
      <c r="W881" s="281"/>
      <c r="X881" s="281"/>
      <c r="Y881" s="281"/>
      <c r="Z881" s="281"/>
      <c r="AA881" s="281"/>
      <c r="AB881" s="281"/>
      <c r="AC881" s="281"/>
      <c r="AD881" s="281"/>
      <c r="AE881" s="281"/>
      <c r="AF881" s="281"/>
      <c r="AG881" s="281"/>
      <c r="AH881" s="281"/>
      <c r="AI881" s="281"/>
    </row>
    <row r="882" ht="12.75" customHeight="1">
      <c r="A882" s="281"/>
      <c r="B882" s="281"/>
      <c r="C882" s="281"/>
      <c r="D882" s="281"/>
      <c r="E882" s="281"/>
      <c r="F882" s="281"/>
      <c r="G882" s="281"/>
      <c r="H882" s="281"/>
      <c r="I882" s="281"/>
      <c r="J882" s="281"/>
      <c r="K882" s="281"/>
      <c r="L882" s="281"/>
      <c r="M882" s="281"/>
      <c r="N882" s="281"/>
      <c r="O882" s="281"/>
      <c r="P882" s="281"/>
      <c r="Q882" s="281"/>
      <c r="R882" s="281"/>
      <c r="S882" s="281"/>
      <c r="T882" s="281"/>
      <c r="U882" s="281"/>
      <c r="V882" s="281"/>
      <c r="W882" s="281"/>
      <c r="X882" s="281"/>
      <c r="Y882" s="281"/>
      <c r="Z882" s="281"/>
      <c r="AA882" s="281"/>
      <c r="AB882" s="281"/>
      <c r="AC882" s="281"/>
      <c r="AD882" s="281"/>
      <c r="AE882" s="281"/>
      <c r="AF882" s="281"/>
      <c r="AG882" s="281"/>
      <c r="AH882" s="281"/>
      <c r="AI882" s="281"/>
    </row>
    <row r="883" ht="12.75" customHeight="1">
      <c r="A883" s="281"/>
      <c r="B883" s="281"/>
      <c r="C883" s="281"/>
      <c r="D883" s="281"/>
      <c r="E883" s="281"/>
      <c r="F883" s="281"/>
      <c r="G883" s="281"/>
      <c r="H883" s="281"/>
      <c r="I883" s="281"/>
      <c r="J883" s="281"/>
      <c r="K883" s="281"/>
      <c r="L883" s="281"/>
      <c r="M883" s="281"/>
      <c r="N883" s="281"/>
      <c r="O883" s="281"/>
      <c r="P883" s="281"/>
      <c r="Q883" s="281"/>
      <c r="R883" s="281"/>
      <c r="S883" s="281"/>
      <c r="T883" s="281"/>
      <c r="U883" s="281"/>
      <c r="V883" s="281"/>
      <c r="W883" s="281"/>
      <c r="X883" s="281"/>
      <c r="Y883" s="281"/>
      <c r="Z883" s="281"/>
      <c r="AA883" s="281"/>
      <c r="AB883" s="281"/>
      <c r="AC883" s="281"/>
      <c r="AD883" s="281"/>
      <c r="AE883" s="281"/>
      <c r="AF883" s="281"/>
      <c r="AG883" s="281"/>
      <c r="AH883" s="281"/>
      <c r="AI883" s="281"/>
    </row>
    <row r="884" ht="12.75" customHeight="1">
      <c r="A884" s="281"/>
      <c r="B884" s="281"/>
      <c r="C884" s="281"/>
      <c r="D884" s="281"/>
      <c r="E884" s="281"/>
      <c r="F884" s="281"/>
      <c r="G884" s="281"/>
      <c r="H884" s="281"/>
      <c r="I884" s="281"/>
      <c r="J884" s="281"/>
      <c r="K884" s="281"/>
      <c r="L884" s="281"/>
      <c r="M884" s="281"/>
      <c r="N884" s="281"/>
      <c r="O884" s="281"/>
      <c r="P884" s="281"/>
      <c r="Q884" s="281"/>
      <c r="R884" s="281"/>
      <c r="S884" s="281"/>
      <c r="T884" s="281"/>
      <c r="U884" s="281"/>
      <c r="V884" s="281"/>
      <c r="W884" s="281"/>
      <c r="X884" s="281"/>
      <c r="Y884" s="281"/>
      <c r="Z884" s="281"/>
      <c r="AA884" s="281"/>
      <c r="AB884" s="281"/>
      <c r="AC884" s="281"/>
      <c r="AD884" s="281"/>
      <c r="AE884" s="281"/>
      <c r="AF884" s="281"/>
      <c r="AG884" s="281"/>
      <c r="AH884" s="281"/>
      <c r="AI884" s="281"/>
    </row>
    <row r="885" ht="12.75" customHeight="1">
      <c r="A885" s="281"/>
      <c r="B885" s="281"/>
      <c r="C885" s="281"/>
      <c r="D885" s="281"/>
      <c r="E885" s="281"/>
      <c r="F885" s="281"/>
      <c r="G885" s="281"/>
      <c r="H885" s="281"/>
      <c r="I885" s="281"/>
      <c r="J885" s="281"/>
      <c r="K885" s="281"/>
      <c r="L885" s="281"/>
      <c r="M885" s="281"/>
      <c r="N885" s="281"/>
      <c r="O885" s="281"/>
      <c r="P885" s="281"/>
      <c r="Q885" s="281"/>
      <c r="R885" s="281"/>
      <c r="S885" s="281"/>
      <c r="T885" s="281"/>
      <c r="U885" s="281"/>
      <c r="V885" s="281"/>
      <c r="W885" s="281"/>
      <c r="X885" s="281"/>
      <c r="Y885" s="281"/>
      <c r="Z885" s="281"/>
      <c r="AA885" s="281"/>
      <c r="AB885" s="281"/>
      <c r="AC885" s="281"/>
      <c r="AD885" s="281"/>
      <c r="AE885" s="281"/>
      <c r="AF885" s="281"/>
      <c r="AG885" s="281"/>
      <c r="AH885" s="281"/>
      <c r="AI885" s="281"/>
    </row>
    <row r="886" ht="12.75" customHeight="1">
      <c r="A886" s="281"/>
      <c r="B886" s="281"/>
      <c r="C886" s="281"/>
      <c r="D886" s="281"/>
      <c r="E886" s="281"/>
      <c r="F886" s="281"/>
      <c r="G886" s="281"/>
      <c r="H886" s="281"/>
      <c r="I886" s="281"/>
      <c r="J886" s="281"/>
      <c r="K886" s="281"/>
      <c r="L886" s="281"/>
      <c r="M886" s="281"/>
      <c r="N886" s="281"/>
      <c r="O886" s="281"/>
      <c r="P886" s="281"/>
      <c r="Q886" s="281"/>
      <c r="R886" s="281"/>
      <c r="S886" s="281"/>
      <c r="T886" s="281"/>
      <c r="U886" s="281"/>
      <c r="V886" s="281"/>
      <c r="W886" s="281"/>
      <c r="X886" s="281"/>
      <c r="Y886" s="281"/>
      <c r="Z886" s="281"/>
      <c r="AA886" s="281"/>
      <c r="AB886" s="281"/>
      <c r="AC886" s="281"/>
      <c r="AD886" s="281"/>
      <c r="AE886" s="281"/>
      <c r="AF886" s="281"/>
      <c r="AG886" s="281"/>
      <c r="AH886" s="281"/>
      <c r="AI886" s="281"/>
    </row>
    <row r="887" ht="12.75" customHeight="1">
      <c r="A887" s="281"/>
      <c r="B887" s="281"/>
      <c r="C887" s="281"/>
      <c r="D887" s="281"/>
      <c r="E887" s="281"/>
      <c r="F887" s="281"/>
      <c r="G887" s="281"/>
      <c r="H887" s="281"/>
      <c r="I887" s="281"/>
      <c r="J887" s="281"/>
      <c r="K887" s="281"/>
      <c r="L887" s="281"/>
      <c r="M887" s="281"/>
      <c r="N887" s="281"/>
      <c r="O887" s="281"/>
      <c r="P887" s="281"/>
      <c r="Q887" s="281"/>
      <c r="R887" s="281"/>
      <c r="S887" s="281"/>
      <c r="T887" s="281"/>
      <c r="U887" s="281"/>
      <c r="V887" s="281"/>
      <c r="W887" s="281"/>
      <c r="X887" s="281"/>
      <c r="Y887" s="281"/>
      <c r="Z887" s="281"/>
      <c r="AA887" s="281"/>
      <c r="AB887" s="281"/>
      <c r="AC887" s="281"/>
      <c r="AD887" s="281"/>
      <c r="AE887" s="281"/>
      <c r="AF887" s="281"/>
      <c r="AG887" s="281"/>
      <c r="AH887" s="281"/>
      <c r="AI887" s="281"/>
    </row>
    <row r="888" ht="12.75" customHeight="1">
      <c r="A888" s="281"/>
      <c r="B888" s="281"/>
      <c r="C888" s="281"/>
      <c r="D888" s="281"/>
      <c r="E888" s="281"/>
      <c r="F888" s="281"/>
      <c r="G888" s="281"/>
      <c r="H888" s="281"/>
      <c r="I888" s="281"/>
      <c r="J888" s="281"/>
      <c r="K888" s="281"/>
      <c r="L888" s="281"/>
      <c r="M888" s="281"/>
      <c r="N888" s="281"/>
      <c r="O888" s="281"/>
      <c r="P888" s="281"/>
      <c r="Q888" s="281"/>
      <c r="R888" s="281"/>
      <c r="S888" s="281"/>
      <c r="T888" s="281"/>
      <c r="U888" s="281"/>
      <c r="V888" s="281"/>
      <c r="W888" s="281"/>
      <c r="X888" s="281"/>
      <c r="Y888" s="281"/>
      <c r="Z888" s="281"/>
      <c r="AA888" s="281"/>
      <c r="AB888" s="281"/>
      <c r="AC888" s="281"/>
      <c r="AD888" s="281"/>
      <c r="AE888" s="281"/>
      <c r="AF888" s="281"/>
      <c r="AG888" s="281"/>
      <c r="AH888" s="281"/>
      <c r="AI888" s="281"/>
    </row>
    <row r="889" ht="12.75" customHeight="1">
      <c r="A889" s="281"/>
      <c r="B889" s="281"/>
      <c r="C889" s="281"/>
      <c r="D889" s="281"/>
      <c r="E889" s="281"/>
      <c r="F889" s="281"/>
      <c r="G889" s="281"/>
      <c r="H889" s="281"/>
      <c r="I889" s="281"/>
      <c r="J889" s="281"/>
      <c r="K889" s="281"/>
      <c r="L889" s="281"/>
      <c r="M889" s="281"/>
      <c r="N889" s="281"/>
      <c r="O889" s="281"/>
      <c r="P889" s="281"/>
      <c r="Q889" s="281"/>
      <c r="R889" s="281"/>
      <c r="S889" s="281"/>
      <c r="T889" s="281"/>
      <c r="U889" s="281"/>
      <c r="V889" s="281"/>
      <c r="W889" s="281"/>
      <c r="X889" s="281"/>
      <c r="Y889" s="281"/>
      <c r="Z889" s="281"/>
      <c r="AA889" s="281"/>
      <c r="AB889" s="281"/>
      <c r="AC889" s="281"/>
      <c r="AD889" s="281"/>
      <c r="AE889" s="281"/>
      <c r="AF889" s="281"/>
      <c r="AG889" s="281"/>
      <c r="AH889" s="281"/>
      <c r="AI889" s="281"/>
    </row>
    <row r="890" ht="12.75" customHeight="1">
      <c r="A890" s="281"/>
      <c r="B890" s="281"/>
      <c r="C890" s="281"/>
      <c r="D890" s="281"/>
      <c r="E890" s="281"/>
      <c r="F890" s="281"/>
      <c r="G890" s="281"/>
      <c r="H890" s="281"/>
      <c r="I890" s="281"/>
      <c r="J890" s="281"/>
      <c r="K890" s="281"/>
      <c r="L890" s="281"/>
      <c r="M890" s="281"/>
      <c r="N890" s="281"/>
      <c r="O890" s="281"/>
      <c r="P890" s="281"/>
      <c r="Q890" s="281"/>
      <c r="R890" s="281"/>
      <c r="S890" s="281"/>
      <c r="T890" s="281"/>
      <c r="U890" s="281"/>
      <c r="V890" s="281"/>
      <c r="W890" s="281"/>
      <c r="X890" s="281"/>
      <c r="Y890" s="281"/>
      <c r="Z890" s="281"/>
      <c r="AA890" s="281"/>
      <c r="AB890" s="281"/>
      <c r="AC890" s="281"/>
      <c r="AD890" s="281"/>
      <c r="AE890" s="281"/>
      <c r="AF890" s="281"/>
      <c r="AG890" s="281"/>
      <c r="AH890" s="281"/>
      <c r="AI890" s="281"/>
    </row>
    <row r="891" ht="12.75" customHeight="1">
      <c r="A891" s="281"/>
      <c r="B891" s="281"/>
      <c r="C891" s="281"/>
      <c r="D891" s="281"/>
      <c r="E891" s="281"/>
      <c r="F891" s="281"/>
      <c r="G891" s="281"/>
      <c r="H891" s="281"/>
      <c r="I891" s="281"/>
      <c r="J891" s="281"/>
      <c r="K891" s="281"/>
      <c r="L891" s="281"/>
      <c r="M891" s="281"/>
      <c r="N891" s="281"/>
      <c r="O891" s="281"/>
      <c r="P891" s="281"/>
      <c r="Q891" s="281"/>
      <c r="R891" s="281"/>
      <c r="S891" s="281"/>
      <c r="T891" s="281"/>
      <c r="U891" s="281"/>
      <c r="V891" s="281"/>
      <c r="W891" s="281"/>
      <c r="X891" s="281"/>
      <c r="Y891" s="281"/>
      <c r="Z891" s="281"/>
      <c r="AA891" s="281"/>
      <c r="AB891" s="281"/>
      <c r="AC891" s="281"/>
      <c r="AD891" s="281"/>
      <c r="AE891" s="281"/>
      <c r="AF891" s="281"/>
      <c r="AG891" s="281"/>
      <c r="AH891" s="281"/>
      <c r="AI891" s="281"/>
    </row>
    <row r="892" ht="12.75" customHeight="1">
      <c r="A892" s="281"/>
      <c r="B892" s="281"/>
      <c r="C892" s="281"/>
      <c r="D892" s="281"/>
      <c r="E892" s="281"/>
      <c r="F892" s="281"/>
      <c r="G892" s="281"/>
      <c r="H892" s="281"/>
      <c r="I892" s="281"/>
      <c r="J892" s="281"/>
      <c r="K892" s="281"/>
      <c r="L892" s="281"/>
      <c r="M892" s="281"/>
      <c r="N892" s="281"/>
      <c r="O892" s="281"/>
      <c r="P892" s="281"/>
      <c r="Q892" s="281"/>
      <c r="R892" s="281"/>
      <c r="S892" s="281"/>
      <c r="T892" s="281"/>
      <c r="U892" s="281"/>
      <c r="V892" s="281"/>
      <c r="W892" s="281"/>
      <c r="X892" s="281"/>
      <c r="Y892" s="281"/>
      <c r="Z892" s="281"/>
      <c r="AA892" s="281"/>
      <c r="AB892" s="281"/>
      <c r="AC892" s="281"/>
      <c r="AD892" s="281"/>
      <c r="AE892" s="281"/>
      <c r="AF892" s="281"/>
      <c r="AG892" s="281"/>
      <c r="AH892" s="281"/>
      <c r="AI892" s="281"/>
    </row>
    <row r="893" ht="12.75" customHeight="1">
      <c r="A893" s="281"/>
      <c r="B893" s="281"/>
      <c r="C893" s="281"/>
      <c r="D893" s="281"/>
      <c r="E893" s="281"/>
      <c r="F893" s="281"/>
      <c r="G893" s="281"/>
      <c r="H893" s="281"/>
      <c r="I893" s="281"/>
      <c r="J893" s="281"/>
      <c r="K893" s="281"/>
      <c r="L893" s="281"/>
      <c r="M893" s="281"/>
      <c r="N893" s="281"/>
      <c r="O893" s="281"/>
      <c r="P893" s="281"/>
      <c r="Q893" s="281"/>
      <c r="R893" s="281"/>
      <c r="S893" s="281"/>
      <c r="T893" s="281"/>
      <c r="U893" s="281"/>
      <c r="V893" s="281"/>
      <c r="W893" s="281"/>
      <c r="X893" s="281"/>
      <c r="Y893" s="281"/>
      <c r="Z893" s="281"/>
      <c r="AA893" s="281"/>
      <c r="AB893" s="281"/>
      <c r="AC893" s="281"/>
      <c r="AD893" s="281"/>
      <c r="AE893" s="281"/>
      <c r="AF893" s="281"/>
      <c r="AG893" s="281"/>
      <c r="AH893" s="281"/>
      <c r="AI893" s="281"/>
    </row>
    <row r="894" ht="12.75" customHeight="1">
      <c r="A894" s="281"/>
      <c r="B894" s="281"/>
      <c r="C894" s="281"/>
      <c r="D894" s="281"/>
      <c r="E894" s="281"/>
      <c r="F894" s="281"/>
      <c r="G894" s="281"/>
      <c r="H894" s="281"/>
      <c r="I894" s="281"/>
      <c r="J894" s="281"/>
      <c r="K894" s="281"/>
      <c r="L894" s="281"/>
      <c r="M894" s="281"/>
      <c r="N894" s="281"/>
      <c r="O894" s="281"/>
      <c r="P894" s="281"/>
      <c r="Q894" s="281"/>
      <c r="R894" s="281"/>
      <c r="S894" s="281"/>
      <c r="T894" s="281"/>
      <c r="U894" s="281"/>
      <c r="V894" s="281"/>
      <c r="W894" s="281"/>
      <c r="X894" s="281"/>
      <c r="Y894" s="281"/>
      <c r="Z894" s="281"/>
      <c r="AA894" s="281"/>
      <c r="AB894" s="281"/>
      <c r="AC894" s="281"/>
      <c r="AD894" s="281"/>
      <c r="AE894" s="281"/>
      <c r="AF894" s="281"/>
      <c r="AG894" s="281"/>
      <c r="AH894" s="281"/>
      <c r="AI894" s="281"/>
    </row>
    <row r="895" ht="12.75" customHeight="1">
      <c r="A895" s="281"/>
      <c r="B895" s="281"/>
      <c r="C895" s="281"/>
      <c r="D895" s="281"/>
      <c r="E895" s="281"/>
      <c r="F895" s="281"/>
      <c r="G895" s="281"/>
      <c r="H895" s="281"/>
      <c r="I895" s="281"/>
      <c r="J895" s="281"/>
      <c r="K895" s="281"/>
      <c r="L895" s="281"/>
      <c r="M895" s="281"/>
      <c r="N895" s="281"/>
      <c r="O895" s="281"/>
      <c r="P895" s="281"/>
      <c r="Q895" s="281"/>
      <c r="R895" s="281"/>
      <c r="S895" s="281"/>
      <c r="T895" s="281"/>
      <c r="U895" s="281"/>
      <c r="V895" s="281"/>
      <c r="W895" s="281"/>
      <c r="X895" s="281"/>
      <c r="Y895" s="281"/>
      <c r="Z895" s="281"/>
      <c r="AA895" s="281"/>
      <c r="AB895" s="281"/>
      <c r="AC895" s="281"/>
      <c r="AD895" s="281"/>
      <c r="AE895" s="281"/>
      <c r="AF895" s="281"/>
      <c r="AG895" s="281"/>
      <c r="AH895" s="281"/>
      <c r="AI895" s="281"/>
    </row>
    <row r="896" ht="12.75" customHeight="1">
      <c r="A896" s="281"/>
      <c r="B896" s="281"/>
      <c r="C896" s="281"/>
      <c r="D896" s="281"/>
      <c r="E896" s="281"/>
      <c r="F896" s="281"/>
      <c r="G896" s="281"/>
      <c r="H896" s="281"/>
      <c r="I896" s="281"/>
      <c r="J896" s="281"/>
      <c r="K896" s="281"/>
      <c r="L896" s="281"/>
      <c r="M896" s="281"/>
      <c r="N896" s="281"/>
      <c r="O896" s="281"/>
      <c r="P896" s="281"/>
      <c r="Q896" s="281"/>
      <c r="R896" s="281"/>
      <c r="S896" s="281"/>
      <c r="T896" s="281"/>
      <c r="U896" s="281"/>
      <c r="V896" s="281"/>
      <c r="W896" s="281"/>
      <c r="X896" s="281"/>
      <c r="Y896" s="281"/>
      <c r="Z896" s="281"/>
      <c r="AA896" s="281"/>
      <c r="AB896" s="281"/>
      <c r="AC896" s="281"/>
      <c r="AD896" s="281"/>
      <c r="AE896" s="281"/>
      <c r="AF896" s="281"/>
      <c r="AG896" s="281"/>
      <c r="AH896" s="281"/>
      <c r="AI896" s="281"/>
    </row>
    <row r="897" ht="12.75" customHeight="1">
      <c r="A897" s="281"/>
      <c r="B897" s="281"/>
      <c r="C897" s="281"/>
      <c r="D897" s="281"/>
      <c r="E897" s="281"/>
      <c r="F897" s="281"/>
      <c r="G897" s="281"/>
      <c r="H897" s="281"/>
      <c r="I897" s="281"/>
      <c r="J897" s="281"/>
      <c r="K897" s="281"/>
      <c r="L897" s="281"/>
      <c r="M897" s="281"/>
      <c r="N897" s="281"/>
      <c r="O897" s="281"/>
      <c r="P897" s="281"/>
      <c r="Q897" s="281"/>
      <c r="R897" s="281"/>
      <c r="S897" s="281"/>
      <c r="T897" s="281"/>
      <c r="U897" s="281"/>
      <c r="V897" s="281"/>
      <c r="W897" s="281"/>
      <c r="X897" s="281"/>
      <c r="Y897" s="281"/>
      <c r="Z897" s="281"/>
      <c r="AA897" s="281"/>
      <c r="AB897" s="281"/>
      <c r="AC897" s="281"/>
      <c r="AD897" s="281"/>
      <c r="AE897" s="281"/>
      <c r="AF897" s="281"/>
      <c r="AG897" s="281"/>
      <c r="AH897" s="281"/>
      <c r="AI897" s="281"/>
    </row>
    <row r="898" ht="12.75" customHeight="1">
      <c r="A898" s="281"/>
      <c r="B898" s="281"/>
      <c r="C898" s="281"/>
      <c r="D898" s="281"/>
      <c r="E898" s="281"/>
      <c r="F898" s="281"/>
      <c r="G898" s="281"/>
      <c r="H898" s="281"/>
      <c r="I898" s="281"/>
      <c r="J898" s="281"/>
      <c r="K898" s="281"/>
      <c r="L898" s="281"/>
      <c r="M898" s="281"/>
      <c r="N898" s="281"/>
      <c r="O898" s="281"/>
      <c r="P898" s="281"/>
      <c r="Q898" s="281"/>
      <c r="R898" s="281"/>
      <c r="S898" s="281"/>
      <c r="T898" s="281"/>
      <c r="U898" s="281"/>
      <c r="V898" s="281"/>
      <c r="W898" s="281"/>
      <c r="X898" s="281"/>
      <c r="Y898" s="281"/>
      <c r="Z898" s="281"/>
      <c r="AA898" s="281"/>
      <c r="AB898" s="281"/>
      <c r="AC898" s="281"/>
      <c r="AD898" s="281"/>
      <c r="AE898" s="281"/>
      <c r="AF898" s="281"/>
      <c r="AG898" s="281"/>
      <c r="AH898" s="281"/>
      <c r="AI898" s="281"/>
    </row>
    <row r="899" ht="12.75" customHeight="1">
      <c r="A899" s="281"/>
      <c r="B899" s="281"/>
      <c r="C899" s="281"/>
      <c r="D899" s="281"/>
      <c r="E899" s="281"/>
      <c r="F899" s="281"/>
      <c r="G899" s="281"/>
      <c r="H899" s="281"/>
      <c r="I899" s="281"/>
      <c r="J899" s="281"/>
      <c r="K899" s="281"/>
      <c r="L899" s="281"/>
      <c r="M899" s="281"/>
      <c r="N899" s="281"/>
      <c r="O899" s="281"/>
      <c r="P899" s="281"/>
      <c r="Q899" s="281"/>
      <c r="R899" s="281"/>
      <c r="S899" s="281"/>
      <c r="T899" s="281"/>
      <c r="U899" s="281"/>
      <c r="V899" s="281"/>
      <c r="W899" s="281"/>
      <c r="X899" s="281"/>
      <c r="Y899" s="281"/>
      <c r="Z899" s="281"/>
      <c r="AA899" s="281"/>
      <c r="AB899" s="281"/>
      <c r="AC899" s="281"/>
      <c r="AD899" s="281"/>
      <c r="AE899" s="281"/>
      <c r="AF899" s="281"/>
      <c r="AG899" s="281"/>
      <c r="AH899" s="281"/>
      <c r="AI899" s="281"/>
    </row>
    <row r="900" ht="12.75" customHeight="1">
      <c r="A900" s="281"/>
      <c r="B900" s="281"/>
      <c r="C900" s="281"/>
      <c r="D900" s="281"/>
      <c r="E900" s="281"/>
      <c r="F900" s="281"/>
      <c r="G900" s="281"/>
      <c r="H900" s="281"/>
      <c r="I900" s="281"/>
      <c r="J900" s="281"/>
      <c r="K900" s="281"/>
      <c r="L900" s="281"/>
      <c r="M900" s="281"/>
      <c r="N900" s="281"/>
      <c r="O900" s="281"/>
      <c r="P900" s="281"/>
      <c r="Q900" s="281"/>
      <c r="R900" s="281"/>
      <c r="S900" s="281"/>
      <c r="T900" s="281"/>
      <c r="U900" s="281"/>
      <c r="V900" s="281"/>
      <c r="W900" s="281"/>
      <c r="X900" s="281"/>
      <c r="Y900" s="281"/>
      <c r="Z900" s="281"/>
      <c r="AA900" s="281"/>
      <c r="AB900" s="281"/>
      <c r="AC900" s="281"/>
      <c r="AD900" s="281"/>
      <c r="AE900" s="281"/>
      <c r="AF900" s="281"/>
      <c r="AG900" s="281"/>
      <c r="AH900" s="281"/>
      <c r="AI900" s="281"/>
    </row>
    <row r="901" ht="12.75" customHeight="1">
      <c r="A901" s="281"/>
      <c r="B901" s="281"/>
      <c r="C901" s="281"/>
      <c r="D901" s="281"/>
      <c r="E901" s="281"/>
      <c r="F901" s="281"/>
      <c r="G901" s="281"/>
      <c r="H901" s="281"/>
      <c r="I901" s="281"/>
      <c r="J901" s="281"/>
      <c r="K901" s="281"/>
      <c r="L901" s="281"/>
      <c r="M901" s="281"/>
      <c r="N901" s="281"/>
      <c r="O901" s="281"/>
      <c r="P901" s="281"/>
      <c r="Q901" s="281"/>
      <c r="R901" s="281"/>
      <c r="S901" s="281"/>
      <c r="T901" s="281"/>
      <c r="U901" s="281"/>
      <c r="V901" s="281"/>
      <c r="W901" s="281"/>
      <c r="X901" s="281"/>
      <c r="Y901" s="281"/>
      <c r="Z901" s="281"/>
      <c r="AA901" s="281"/>
      <c r="AB901" s="281"/>
      <c r="AC901" s="281"/>
      <c r="AD901" s="281"/>
      <c r="AE901" s="281"/>
      <c r="AF901" s="281"/>
      <c r="AG901" s="281"/>
      <c r="AH901" s="281"/>
      <c r="AI901" s="281"/>
    </row>
    <row r="902" ht="12.75" customHeight="1">
      <c r="A902" s="281"/>
      <c r="B902" s="281"/>
      <c r="C902" s="281"/>
      <c r="D902" s="281"/>
      <c r="E902" s="281"/>
      <c r="F902" s="281"/>
      <c r="G902" s="281"/>
      <c r="H902" s="281"/>
      <c r="I902" s="281"/>
      <c r="J902" s="281"/>
      <c r="K902" s="281"/>
      <c r="L902" s="281"/>
      <c r="M902" s="281"/>
      <c r="N902" s="281"/>
      <c r="O902" s="281"/>
      <c r="P902" s="281"/>
      <c r="Q902" s="281"/>
      <c r="R902" s="281"/>
      <c r="S902" s="281"/>
      <c r="T902" s="281"/>
      <c r="U902" s="281"/>
      <c r="V902" s="281"/>
      <c r="W902" s="281"/>
      <c r="X902" s="281"/>
      <c r="Y902" s="281"/>
      <c r="Z902" s="281"/>
      <c r="AA902" s="281"/>
      <c r="AB902" s="281"/>
      <c r="AC902" s="281"/>
      <c r="AD902" s="281"/>
      <c r="AE902" s="281"/>
      <c r="AF902" s="281"/>
      <c r="AG902" s="281"/>
      <c r="AH902" s="281"/>
      <c r="AI902" s="281"/>
    </row>
    <row r="903" ht="12.75" customHeight="1">
      <c r="A903" s="281"/>
      <c r="B903" s="281"/>
      <c r="C903" s="281"/>
      <c r="D903" s="281"/>
      <c r="E903" s="281"/>
      <c r="F903" s="281"/>
      <c r="G903" s="281"/>
      <c r="H903" s="281"/>
      <c r="I903" s="281"/>
      <c r="J903" s="281"/>
      <c r="K903" s="281"/>
      <c r="L903" s="281"/>
      <c r="M903" s="281"/>
      <c r="N903" s="281"/>
      <c r="O903" s="281"/>
      <c r="P903" s="281"/>
      <c r="Q903" s="281"/>
      <c r="R903" s="281"/>
      <c r="S903" s="281"/>
      <c r="T903" s="281"/>
      <c r="U903" s="281"/>
      <c r="V903" s="281"/>
      <c r="W903" s="281"/>
      <c r="X903" s="281"/>
      <c r="Y903" s="281"/>
      <c r="Z903" s="281"/>
      <c r="AA903" s="281"/>
      <c r="AB903" s="281"/>
      <c r="AC903" s="281"/>
      <c r="AD903" s="281"/>
      <c r="AE903" s="281"/>
      <c r="AF903" s="281"/>
      <c r="AG903" s="281"/>
      <c r="AH903" s="281"/>
      <c r="AI903" s="281"/>
    </row>
    <row r="904" ht="12.75" customHeight="1">
      <c r="A904" s="281"/>
      <c r="B904" s="281"/>
      <c r="C904" s="281"/>
      <c r="D904" s="281"/>
      <c r="E904" s="281"/>
      <c r="F904" s="281"/>
      <c r="G904" s="281"/>
      <c r="H904" s="281"/>
      <c r="I904" s="281"/>
      <c r="J904" s="281"/>
      <c r="K904" s="281"/>
      <c r="L904" s="281"/>
      <c r="M904" s="281"/>
      <c r="N904" s="281"/>
      <c r="O904" s="281"/>
      <c r="P904" s="281"/>
      <c r="Q904" s="281"/>
      <c r="R904" s="281"/>
      <c r="S904" s="281"/>
      <c r="T904" s="281"/>
      <c r="U904" s="281"/>
      <c r="V904" s="281"/>
      <c r="W904" s="281"/>
      <c r="X904" s="281"/>
      <c r="Y904" s="281"/>
      <c r="Z904" s="281"/>
      <c r="AA904" s="281"/>
      <c r="AB904" s="281"/>
      <c r="AC904" s="281"/>
      <c r="AD904" s="281"/>
      <c r="AE904" s="281"/>
      <c r="AF904" s="281"/>
      <c r="AG904" s="281"/>
      <c r="AH904" s="281"/>
      <c r="AI904" s="281"/>
    </row>
    <row r="905" ht="12.75" customHeight="1">
      <c r="A905" s="281"/>
      <c r="B905" s="281"/>
      <c r="C905" s="281"/>
      <c r="D905" s="281"/>
      <c r="E905" s="281"/>
      <c r="F905" s="281"/>
      <c r="G905" s="281"/>
      <c r="H905" s="281"/>
      <c r="I905" s="281"/>
      <c r="J905" s="281"/>
      <c r="K905" s="281"/>
      <c r="L905" s="281"/>
      <c r="M905" s="281"/>
      <c r="N905" s="281"/>
      <c r="O905" s="281"/>
      <c r="P905" s="281"/>
      <c r="Q905" s="281"/>
      <c r="R905" s="281"/>
      <c r="S905" s="281"/>
      <c r="T905" s="281"/>
      <c r="U905" s="281"/>
      <c r="V905" s="281"/>
      <c r="W905" s="281"/>
      <c r="X905" s="281"/>
      <c r="Y905" s="281"/>
      <c r="Z905" s="281"/>
      <c r="AA905" s="281"/>
      <c r="AB905" s="281"/>
      <c r="AC905" s="281"/>
      <c r="AD905" s="281"/>
      <c r="AE905" s="281"/>
      <c r="AF905" s="281"/>
      <c r="AG905" s="281"/>
      <c r="AH905" s="281"/>
      <c r="AI905" s="281"/>
    </row>
    <row r="906" ht="12.75" customHeight="1">
      <c r="A906" s="281"/>
      <c r="B906" s="281"/>
      <c r="C906" s="281"/>
      <c r="D906" s="281"/>
      <c r="E906" s="281"/>
      <c r="F906" s="281"/>
      <c r="G906" s="281"/>
      <c r="H906" s="281"/>
      <c r="I906" s="281"/>
      <c r="J906" s="281"/>
      <c r="K906" s="281"/>
      <c r="L906" s="281"/>
      <c r="M906" s="281"/>
      <c r="N906" s="281"/>
      <c r="O906" s="281"/>
      <c r="P906" s="281"/>
      <c r="Q906" s="281"/>
      <c r="R906" s="281"/>
      <c r="S906" s="281"/>
      <c r="T906" s="281"/>
      <c r="U906" s="281"/>
      <c r="V906" s="281"/>
      <c r="W906" s="281"/>
      <c r="X906" s="281"/>
      <c r="Y906" s="281"/>
      <c r="Z906" s="281"/>
      <c r="AA906" s="281"/>
      <c r="AB906" s="281"/>
      <c r="AC906" s="281"/>
      <c r="AD906" s="281"/>
      <c r="AE906" s="281"/>
      <c r="AF906" s="281"/>
      <c r="AG906" s="281"/>
      <c r="AH906" s="281"/>
      <c r="AI906" s="281"/>
    </row>
    <row r="907" ht="12.75" customHeight="1">
      <c r="A907" s="281"/>
      <c r="B907" s="281"/>
      <c r="C907" s="281"/>
      <c r="D907" s="281"/>
      <c r="E907" s="281"/>
      <c r="F907" s="281"/>
      <c r="G907" s="281"/>
      <c r="H907" s="281"/>
      <c r="I907" s="281"/>
      <c r="J907" s="281"/>
      <c r="K907" s="281"/>
      <c r="L907" s="281"/>
      <c r="M907" s="281"/>
      <c r="N907" s="281"/>
      <c r="O907" s="281"/>
      <c r="P907" s="281"/>
      <c r="Q907" s="281"/>
      <c r="R907" s="281"/>
      <c r="S907" s="281"/>
      <c r="T907" s="281"/>
      <c r="U907" s="281"/>
      <c r="V907" s="281"/>
      <c r="W907" s="281"/>
      <c r="X907" s="281"/>
      <c r="Y907" s="281"/>
      <c r="Z907" s="281"/>
      <c r="AA907" s="281"/>
      <c r="AB907" s="281"/>
      <c r="AC907" s="281"/>
      <c r="AD907" s="281"/>
      <c r="AE907" s="281"/>
      <c r="AF907" s="281"/>
      <c r="AG907" s="281"/>
      <c r="AH907" s="281"/>
      <c r="AI907" s="281"/>
    </row>
    <row r="908" ht="12.75" customHeight="1">
      <c r="A908" s="281"/>
      <c r="B908" s="281"/>
      <c r="C908" s="281"/>
      <c r="D908" s="281"/>
      <c r="E908" s="281"/>
      <c r="F908" s="281"/>
      <c r="G908" s="281"/>
      <c r="H908" s="281"/>
      <c r="I908" s="281"/>
      <c r="J908" s="281"/>
      <c r="K908" s="281"/>
      <c r="L908" s="281"/>
      <c r="M908" s="281"/>
      <c r="N908" s="281"/>
      <c r="O908" s="281"/>
      <c r="P908" s="281"/>
      <c r="Q908" s="281"/>
      <c r="R908" s="281"/>
      <c r="S908" s="281"/>
      <c r="T908" s="281"/>
      <c r="U908" s="281"/>
      <c r="V908" s="281"/>
      <c r="W908" s="281"/>
      <c r="X908" s="281"/>
      <c r="Y908" s="281"/>
      <c r="Z908" s="281"/>
      <c r="AA908" s="281"/>
      <c r="AB908" s="281"/>
      <c r="AC908" s="281"/>
      <c r="AD908" s="281"/>
      <c r="AE908" s="281"/>
      <c r="AF908" s="281"/>
      <c r="AG908" s="281"/>
      <c r="AH908" s="281"/>
      <c r="AI908" s="281"/>
    </row>
    <row r="909" ht="12.75" customHeight="1">
      <c r="A909" s="281"/>
      <c r="B909" s="281"/>
      <c r="C909" s="281"/>
      <c r="D909" s="281"/>
      <c r="E909" s="281"/>
      <c r="F909" s="281"/>
      <c r="G909" s="281"/>
      <c r="H909" s="281"/>
      <c r="I909" s="281"/>
      <c r="J909" s="281"/>
      <c r="K909" s="281"/>
      <c r="L909" s="281"/>
      <c r="M909" s="281"/>
      <c r="N909" s="281"/>
      <c r="O909" s="281"/>
      <c r="P909" s="281"/>
      <c r="Q909" s="281"/>
      <c r="R909" s="281"/>
      <c r="S909" s="281"/>
      <c r="T909" s="281"/>
      <c r="U909" s="281"/>
      <c r="V909" s="281"/>
      <c r="W909" s="281"/>
      <c r="X909" s="281"/>
      <c r="Y909" s="281"/>
      <c r="Z909" s="281"/>
      <c r="AA909" s="281"/>
      <c r="AB909" s="281"/>
      <c r="AC909" s="281"/>
      <c r="AD909" s="281"/>
      <c r="AE909" s="281"/>
      <c r="AF909" s="281"/>
      <c r="AG909" s="281"/>
      <c r="AH909" s="281"/>
      <c r="AI909" s="281"/>
    </row>
    <row r="910" ht="12.75" customHeight="1">
      <c r="A910" s="281"/>
      <c r="B910" s="281"/>
      <c r="C910" s="281"/>
      <c r="D910" s="281"/>
      <c r="E910" s="281"/>
      <c r="F910" s="281"/>
      <c r="G910" s="281"/>
      <c r="H910" s="281"/>
      <c r="I910" s="281"/>
      <c r="J910" s="281"/>
      <c r="K910" s="281"/>
      <c r="L910" s="281"/>
      <c r="M910" s="281"/>
      <c r="N910" s="281"/>
      <c r="O910" s="281"/>
      <c r="P910" s="281"/>
      <c r="Q910" s="281"/>
      <c r="R910" s="281"/>
      <c r="S910" s="281"/>
      <c r="T910" s="281"/>
      <c r="U910" s="281"/>
      <c r="V910" s="281"/>
      <c r="W910" s="281"/>
      <c r="X910" s="281"/>
      <c r="Y910" s="281"/>
      <c r="Z910" s="281"/>
      <c r="AA910" s="281"/>
      <c r="AB910" s="281"/>
      <c r="AC910" s="281"/>
      <c r="AD910" s="281"/>
      <c r="AE910" s="281"/>
      <c r="AF910" s="281"/>
      <c r="AG910" s="281"/>
      <c r="AH910" s="281"/>
      <c r="AI910" s="281"/>
    </row>
    <row r="911" ht="12.75" customHeight="1">
      <c r="A911" s="281"/>
      <c r="B911" s="281"/>
      <c r="C911" s="281"/>
      <c r="D911" s="281"/>
      <c r="E911" s="281"/>
      <c r="F911" s="281"/>
      <c r="G911" s="281"/>
      <c r="H911" s="281"/>
      <c r="I911" s="281"/>
      <c r="J911" s="281"/>
      <c r="K911" s="281"/>
      <c r="L911" s="281"/>
      <c r="M911" s="281"/>
      <c r="N911" s="281"/>
      <c r="O911" s="281"/>
      <c r="P911" s="281"/>
      <c r="Q911" s="281"/>
      <c r="R911" s="281"/>
      <c r="S911" s="281"/>
      <c r="T911" s="281"/>
      <c r="U911" s="281"/>
      <c r="V911" s="281"/>
      <c r="W911" s="281"/>
      <c r="X911" s="281"/>
      <c r="Y911" s="281"/>
      <c r="Z911" s="281"/>
      <c r="AA911" s="281"/>
      <c r="AB911" s="281"/>
      <c r="AC911" s="281"/>
      <c r="AD911" s="281"/>
      <c r="AE911" s="281"/>
      <c r="AF911" s="281"/>
      <c r="AG911" s="281"/>
      <c r="AH911" s="281"/>
      <c r="AI911" s="281"/>
    </row>
    <row r="912" ht="12.75" customHeight="1">
      <c r="A912" s="281"/>
      <c r="B912" s="281"/>
      <c r="C912" s="281"/>
      <c r="D912" s="281"/>
      <c r="E912" s="281"/>
      <c r="F912" s="281"/>
      <c r="G912" s="281"/>
      <c r="H912" s="281"/>
      <c r="I912" s="281"/>
      <c r="J912" s="281"/>
      <c r="K912" s="281"/>
      <c r="L912" s="281"/>
      <c r="M912" s="281"/>
      <c r="N912" s="281"/>
      <c r="O912" s="281"/>
      <c r="P912" s="281"/>
      <c r="Q912" s="281"/>
      <c r="R912" s="281"/>
      <c r="S912" s="281"/>
      <c r="T912" s="281"/>
      <c r="U912" s="281"/>
      <c r="V912" s="281"/>
      <c r="W912" s="281"/>
      <c r="X912" s="281"/>
      <c r="Y912" s="281"/>
      <c r="Z912" s="281"/>
      <c r="AA912" s="281"/>
      <c r="AB912" s="281"/>
      <c r="AC912" s="281"/>
      <c r="AD912" s="281"/>
      <c r="AE912" s="281"/>
      <c r="AF912" s="281"/>
      <c r="AG912" s="281"/>
      <c r="AH912" s="281"/>
      <c r="AI912" s="281"/>
    </row>
    <row r="913" ht="12.75" customHeight="1">
      <c r="A913" s="281"/>
      <c r="B913" s="281"/>
      <c r="C913" s="281"/>
      <c r="D913" s="281"/>
      <c r="E913" s="281"/>
      <c r="F913" s="281"/>
      <c r="G913" s="281"/>
      <c r="H913" s="281"/>
      <c r="I913" s="281"/>
      <c r="J913" s="281"/>
      <c r="K913" s="281"/>
      <c r="L913" s="281"/>
      <c r="M913" s="281"/>
      <c r="N913" s="281"/>
      <c r="O913" s="281"/>
      <c r="P913" s="281"/>
      <c r="Q913" s="281"/>
      <c r="R913" s="281"/>
      <c r="S913" s="281"/>
      <c r="T913" s="281"/>
      <c r="U913" s="281"/>
      <c r="V913" s="281"/>
      <c r="W913" s="281"/>
      <c r="X913" s="281"/>
      <c r="Y913" s="281"/>
      <c r="Z913" s="281"/>
      <c r="AA913" s="281"/>
      <c r="AB913" s="281"/>
      <c r="AC913" s="281"/>
      <c r="AD913" s="281"/>
      <c r="AE913" s="281"/>
      <c r="AF913" s="281"/>
      <c r="AG913" s="281"/>
      <c r="AH913" s="281"/>
      <c r="AI913" s="281"/>
    </row>
    <row r="914" ht="12.75" customHeight="1">
      <c r="A914" s="281"/>
      <c r="B914" s="281"/>
      <c r="C914" s="281"/>
      <c r="D914" s="281"/>
      <c r="E914" s="281"/>
      <c r="F914" s="281"/>
      <c r="G914" s="281"/>
      <c r="H914" s="281"/>
      <c r="I914" s="281"/>
      <c r="J914" s="281"/>
      <c r="K914" s="281"/>
      <c r="L914" s="281"/>
      <c r="M914" s="281"/>
      <c r="N914" s="281"/>
      <c r="O914" s="281"/>
      <c r="P914" s="281"/>
      <c r="Q914" s="281"/>
      <c r="R914" s="281"/>
      <c r="S914" s="281"/>
      <c r="T914" s="281"/>
      <c r="U914" s="281"/>
      <c r="V914" s="281"/>
      <c r="W914" s="281"/>
      <c r="X914" s="281"/>
      <c r="Y914" s="281"/>
      <c r="Z914" s="281"/>
      <c r="AA914" s="281"/>
      <c r="AB914" s="281"/>
      <c r="AC914" s="281"/>
      <c r="AD914" s="281"/>
      <c r="AE914" s="281"/>
      <c r="AF914" s="281"/>
      <c r="AG914" s="281"/>
      <c r="AH914" s="281"/>
      <c r="AI914" s="281"/>
    </row>
    <row r="915" ht="12.75" customHeight="1">
      <c r="A915" s="281"/>
      <c r="B915" s="281"/>
      <c r="C915" s="281"/>
      <c r="D915" s="281"/>
      <c r="E915" s="281"/>
      <c r="F915" s="281"/>
      <c r="G915" s="281"/>
      <c r="H915" s="281"/>
      <c r="I915" s="281"/>
      <c r="J915" s="281"/>
      <c r="K915" s="281"/>
      <c r="L915" s="281"/>
      <c r="M915" s="281"/>
      <c r="N915" s="281"/>
      <c r="O915" s="281"/>
      <c r="P915" s="281"/>
      <c r="Q915" s="281"/>
      <c r="R915" s="281"/>
      <c r="S915" s="281"/>
      <c r="T915" s="281"/>
      <c r="U915" s="281"/>
      <c r="V915" s="281"/>
      <c r="W915" s="281"/>
      <c r="X915" s="281"/>
      <c r="Y915" s="281"/>
      <c r="Z915" s="281"/>
      <c r="AA915" s="281"/>
      <c r="AB915" s="281"/>
      <c r="AC915" s="281"/>
      <c r="AD915" s="281"/>
      <c r="AE915" s="281"/>
      <c r="AF915" s="281"/>
      <c r="AG915" s="281"/>
      <c r="AH915" s="281"/>
      <c r="AI915" s="281"/>
    </row>
    <row r="916" ht="12.75" customHeight="1">
      <c r="A916" s="281"/>
      <c r="B916" s="281"/>
      <c r="C916" s="281"/>
      <c r="D916" s="281"/>
      <c r="E916" s="281"/>
      <c r="F916" s="281"/>
      <c r="G916" s="281"/>
      <c r="H916" s="281"/>
      <c r="I916" s="281"/>
      <c r="J916" s="281"/>
      <c r="K916" s="281"/>
      <c r="L916" s="281"/>
      <c r="M916" s="281"/>
      <c r="N916" s="281"/>
      <c r="O916" s="281"/>
      <c r="P916" s="281"/>
      <c r="Q916" s="281"/>
      <c r="R916" s="281"/>
      <c r="S916" s="281"/>
      <c r="T916" s="281"/>
      <c r="U916" s="281"/>
      <c r="V916" s="281"/>
      <c r="W916" s="281"/>
      <c r="X916" s="281"/>
      <c r="Y916" s="281"/>
      <c r="Z916" s="281"/>
      <c r="AA916" s="281"/>
      <c r="AB916" s="281"/>
      <c r="AC916" s="281"/>
      <c r="AD916" s="281"/>
      <c r="AE916" s="281"/>
      <c r="AF916" s="281"/>
      <c r="AG916" s="281"/>
      <c r="AH916" s="281"/>
      <c r="AI916" s="281"/>
    </row>
    <row r="917" ht="12.75" customHeight="1">
      <c r="A917" s="281"/>
      <c r="B917" s="281"/>
      <c r="C917" s="281"/>
      <c r="D917" s="281"/>
      <c r="E917" s="281"/>
      <c r="F917" s="281"/>
      <c r="G917" s="281"/>
      <c r="H917" s="281"/>
      <c r="I917" s="281"/>
      <c r="J917" s="281"/>
      <c r="K917" s="281"/>
      <c r="L917" s="281"/>
      <c r="M917" s="281"/>
      <c r="N917" s="281"/>
      <c r="O917" s="281"/>
      <c r="P917" s="281"/>
      <c r="Q917" s="281"/>
      <c r="R917" s="281"/>
      <c r="S917" s="281"/>
      <c r="T917" s="281"/>
      <c r="U917" s="281"/>
      <c r="V917" s="281"/>
      <c r="W917" s="281"/>
      <c r="X917" s="281"/>
      <c r="Y917" s="281"/>
      <c r="Z917" s="281"/>
      <c r="AA917" s="281"/>
      <c r="AB917" s="281"/>
      <c r="AC917" s="281"/>
      <c r="AD917" s="281"/>
      <c r="AE917" s="281"/>
      <c r="AF917" s="281"/>
      <c r="AG917" s="281"/>
      <c r="AH917" s="281"/>
      <c r="AI917" s="281"/>
    </row>
    <row r="918" ht="12.75" customHeight="1">
      <c r="A918" s="281"/>
      <c r="B918" s="281"/>
      <c r="C918" s="281"/>
      <c r="D918" s="281"/>
      <c r="E918" s="281"/>
      <c r="F918" s="281"/>
      <c r="G918" s="281"/>
      <c r="H918" s="281"/>
      <c r="I918" s="281"/>
      <c r="J918" s="281"/>
      <c r="K918" s="281"/>
      <c r="L918" s="281"/>
      <c r="M918" s="281"/>
      <c r="N918" s="281"/>
      <c r="O918" s="281"/>
      <c r="P918" s="281"/>
      <c r="Q918" s="281"/>
      <c r="R918" s="281"/>
      <c r="S918" s="281"/>
      <c r="T918" s="281"/>
      <c r="U918" s="281"/>
      <c r="V918" s="281"/>
      <c r="W918" s="281"/>
      <c r="X918" s="281"/>
      <c r="Y918" s="281"/>
      <c r="Z918" s="281"/>
      <c r="AA918" s="281"/>
      <c r="AB918" s="281"/>
      <c r="AC918" s="281"/>
      <c r="AD918" s="281"/>
      <c r="AE918" s="281"/>
      <c r="AF918" s="281"/>
      <c r="AG918" s="281"/>
      <c r="AH918" s="281"/>
      <c r="AI918" s="281"/>
    </row>
    <row r="919" ht="12.75" customHeight="1">
      <c r="A919" s="281"/>
      <c r="B919" s="281"/>
      <c r="C919" s="281"/>
      <c r="D919" s="281"/>
      <c r="E919" s="281"/>
      <c r="F919" s="281"/>
      <c r="G919" s="281"/>
      <c r="H919" s="281"/>
      <c r="I919" s="281"/>
      <c r="J919" s="281"/>
      <c r="K919" s="281"/>
      <c r="L919" s="281"/>
      <c r="M919" s="281"/>
      <c r="N919" s="281"/>
      <c r="O919" s="281"/>
      <c r="P919" s="281"/>
      <c r="Q919" s="281"/>
      <c r="R919" s="281"/>
      <c r="S919" s="281"/>
      <c r="T919" s="281"/>
      <c r="U919" s="281"/>
      <c r="V919" s="281"/>
      <c r="W919" s="281"/>
      <c r="X919" s="281"/>
      <c r="Y919" s="281"/>
      <c r="Z919" s="281"/>
      <c r="AA919" s="281"/>
      <c r="AB919" s="281"/>
      <c r="AC919" s="281"/>
      <c r="AD919" s="281"/>
      <c r="AE919" s="281"/>
      <c r="AF919" s="281"/>
      <c r="AG919" s="281"/>
      <c r="AH919" s="281"/>
      <c r="AI919" s="281"/>
    </row>
    <row r="920" ht="12.75" customHeight="1">
      <c r="A920" s="281"/>
      <c r="B920" s="281"/>
      <c r="C920" s="281"/>
      <c r="D920" s="281"/>
      <c r="E920" s="281"/>
      <c r="F920" s="281"/>
      <c r="G920" s="281"/>
      <c r="H920" s="281"/>
      <c r="I920" s="281"/>
      <c r="J920" s="281"/>
      <c r="K920" s="281"/>
      <c r="L920" s="281"/>
      <c r="M920" s="281"/>
      <c r="N920" s="281"/>
      <c r="O920" s="281"/>
      <c r="P920" s="281"/>
      <c r="Q920" s="281"/>
      <c r="R920" s="281"/>
      <c r="S920" s="281"/>
      <c r="T920" s="281"/>
      <c r="U920" s="281"/>
      <c r="V920" s="281"/>
      <c r="W920" s="281"/>
      <c r="X920" s="281"/>
      <c r="Y920" s="281"/>
      <c r="Z920" s="281"/>
      <c r="AA920" s="281"/>
      <c r="AB920" s="281"/>
      <c r="AC920" s="281"/>
      <c r="AD920" s="281"/>
      <c r="AE920" s="281"/>
      <c r="AF920" s="281"/>
      <c r="AG920" s="281"/>
      <c r="AH920" s="281"/>
      <c r="AI920" s="281"/>
    </row>
    <row r="921" ht="12.75" customHeight="1">
      <c r="A921" s="281"/>
      <c r="B921" s="281"/>
      <c r="C921" s="281"/>
      <c r="D921" s="281"/>
      <c r="E921" s="281"/>
      <c r="F921" s="281"/>
      <c r="G921" s="281"/>
      <c r="H921" s="281"/>
      <c r="I921" s="281"/>
      <c r="J921" s="281"/>
      <c r="K921" s="281"/>
      <c r="L921" s="281"/>
      <c r="M921" s="281"/>
      <c r="N921" s="281"/>
      <c r="O921" s="281"/>
      <c r="P921" s="281"/>
      <c r="Q921" s="281"/>
      <c r="R921" s="281"/>
      <c r="S921" s="281"/>
      <c r="T921" s="281"/>
      <c r="U921" s="281"/>
      <c r="V921" s="281"/>
      <c r="W921" s="281"/>
      <c r="X921" s="281"/>
      <c r="Y921" s="281"/>
      <c r="Z921" s="281"/>
      <c r="AA921" s="281"/>
      <c r="AB921" s="281"/>
      <c r="AC921" s="281"/>
      <c r="AD921" s="281"/>
      <c r="AE921" s="281"/>
      <c r="AF921" s="281"/>
      <c r="AG921" s="281"/>
      <c r="AH921" s="281"/>
      <c r="AI921" s="281"/>
    </row>
    <row r="922" ht="12.75" customHeight="1">
      <c r="A922" s="281"/>
      <c r="B922" s="281"/>
      <c r="C922" s="281"/>
      <c r="D922" s="281"/>
      <c r="E922" s="281"/>
      <c r="F922" s="281"/>
      <c r="G922" s="281"/>
      <c r="H922" s="281"/>
      <c r="I922" s="281"/>
      <c r="J922" s="281"/>
      <c r="K922" s="281"/>
      <c r="L922" s="281"/>
      <c r="M922" s="281"/>
      <c r="N922" s="281"/>
      <c r="O922" s="281"/>
      <c r="P922" s="281"/>
      <c r="Q922" s="281"/>
      <c r="R922" s="281"/>
      <c r="S922" s="281"/>
      <c r="T922" s="281"/>
      <c r="U922" s="281"/>
      <c r="V922" s="281"/>
      <c r="W922" s="281"/>
      <c r="X922" s="281"/>
      <c r="Y922" s="281"/>
      <c r="Z922" s="281"/>
      <c r="AA922" s="281"/>
      <c r="AB922" s="281"/>
      <c r="AC922" s="281"/>
      <c r="AD922" s="281"/>
      <c r="AE922" s="281"/>
      <c r="AF922" s="281"/>
      <c r="AG922" s="281"/>
      <c r="AH922" s="281"/>
      <c r="AI922" s="281"/>
    </row>
    <row r="923" ht="12.75" customHeight="1">
      <c r="A923" s="281"/>
      <c r="B923" s="281"/>
      <c r="C923" s="281"/>
      <c r="D923" s="281"/>
      <c r="E923" s="281"/>
      <c r="F923" s="281"/>
      <c r="G923" s="281"/>
      <c r="H923" s="281"/>
      <c r="I923" s="281"/>
      <c r="J923" s="281"/>
      <c r="K923" s="281"/>
      <c r="L923" s="281"/>
      <c r="M923" s="281"/>
      <c r="N923" s="281"/>
      <c r="O923" s="281"/>
      <c r="P923" s="281"/>
      <c r="Q923" s="281"/>
      <c r="R923" s="281"/>
      <c r="S923" s="281"/>
      <c r="T923" s="281"/>
      <c r="U923" s="281"/>
      <c r="V923" s="281"/>
      <c r="W923" s="281"/>
      <c r="X923" s="281"/>
      <c r="Y923" s="281"/>
      <c r="Z923" s="281"/>
      <c r="AA923" s="281"/>
      <c r="AB923" s="281"/>
      <c r="AC923" s="281"/>
      <c r="AD923" s="281"/>
      <c r="AE923" s="281"/>
      <c r="AF923" s="281"/>
      <c r="AG923" s="281"/>
      <c r="AH923" s="281"/>
      <c r="AI923" s="281"/>
    </row>
    <row r="924" ht="12.75" customHeight="1">
      <c r="A924" s="281"/>
      <c r="B924" s="281"/>
      <c r="C924" s="281"/>
      <c r="D924" s="281"/>
      <c r="E924" s="281"/>
      <c r="F924" s="281"/>
      <c r="G924" s="281"/>
      <c r="H924" s="281"/>
      <c r="I924" s="281"/>
      <c r="J924" s="281"/>
      <c r="K924" s="281"/>
      <c r="L924" s="281"/>
      <c r="M924" s="281"/>
      <c r="N924" s="281"/>
      <c r="O924" s="281"/>
      <c r="P924" s="281"/>
      <c r="Q924" s="281"/>
      <c r="R924" s="281"/>
      <c r="S924" s="281"/>
      <c r="T924" s="281"/>
      <c r="U924" s="281"/>
      <c r="V924" s="281"/>
      <c r="W924" s="281"/>
      <c r="X924" s="281"/>
      <c r="Y924" s="281"/>
      <c r="Z924" s="281"/>
      <c r="AA924" s="281"/>
      <c r="AB924" s="281"/>
      <c r="AC924" s="281"/>
      <c r="AD924" s="281"/>
      <c r="AE924" s="281"/>
      <c r="AF924" s="281"/>
      <c r="AG924" s="281"/>
      <c r="AH924" s="281"/>
      <c r="AI924" s="281"/>
    </row>
    <row r="925" ht="12.75" customHeight="1">
      <c r="A925" s="281"/>
      <c r="B925" s="281"/>
      <c r="C925" s="281"/>
      <c r="D925" s="281"/>
      <c r="E925" s="281"/>
      <c r="F925" s="281"/>
      <c r="G925" s="281"/>
      <c r="H925" s="281"/>
      <c r="I925" s="281"/>
      <c r="J925" s="281"/>
      <c r="K925" s="281"/>
      <c r="L925" s="281"/>
      <c r="M925" s="281"/>
      <c r="N925" s="281"/>
      <c r="O925" s="281"/>
      <c r="P925" s="281"/>
      <c r="Q925" s="281"/>
      <c r="R925" s="281"/>
      <c r="S925" s="281"/>
      <c r="T925" s="281"/>
      <c r="U925" s="281"/>
      <c r="V925" s="281"/>
      <c r="W925" s="281"/>
      <c r="X925" s="281"/>
      <c r="Y925" s="281"/>
      <c r="Z925" s="281"/>
      <c r="AA925" s="281"/>
      <c r="AB925" s="281"/>
      <c r="AC925" s="281"/>
      <c r="AD925" s="281"/>
      <c r="AE925" s="281"/>
      <c r="AF925" s="281"/>
      <c r="AG925" s="281"/>
      <c r="AH925" s="281"/>
      <c r="AI925" s="281"/>
    </row>
    <row r="926" ht="12.75" customHeight="1">
      <c r="A926" s="281"/>
      <c r="B926" s="281"/>
      <c r="C926" s="281"/>
      <c r="D926" s="281"/>
      <c r="E926" s="281"/>
      <c r="F926" s="281"/>
      <c r="G926" s="281"/>
      <c r="H926" s="281"/>
      <c r="I926" s="281"/>
      <c r="J926" s="281"/>
      <c r="K926" s="281"/>
      <c r="L926" s="281"/>
      <c r="M926" s="281"/>
      <c r="N926" s="281"/>
      <c r="O926" s="281"/>
      <c r="P926" s="281"/>
      <c r="Q926" s="281"/>
      <c r="R926" s="281"/>
      <c r="S926" s="281"/>
      <c r="T926" s="281"/>
      <c r="U926" s="281"/>
      <c r="V926" s="281"/>
      <c r="W926" s="281"/>
      <c r="X926" s="281"/>
      <c r="Y926" s="281"/>
      <c r="Z926" s="281"/>
      <c r="AA926" s="281"/>
      <c r="AB926" s="281"/>
      <c r="AC926" s="281"/>
      <c r="AD926" s="281"/>
      <c r="AE926" s="281"/>
      <c r="AF926" s="281"/>
      <c r="AG926" s="281"/>
      <c r="AH926" s="281"/>
      <c r="AI926" s="281"/>
    </row>
    <row r="927" ht="12.75" customHeight="1">
      <c r="A927" s="281"/>
      <c r="B927" s="281"/>
      <c r="C927" s="281"/>
      <c r="D927" s="281"/>
      <c r="E927" s="281"/>
      <c r="F927" s="281"/>
      <c r="G927" s="281"/>
      <c r="H927" s="281"/>
      <c r="I927" s="281"/>
      <c r="J927" s="281"/>
      <c r="K927" s="281"/>
      <c r="L927" s="281"/>
      <c r="M927" s="281"/>
      <c r="N927" s="281"/>
      <c r="O927" s="281"/>
      <c r="P927" s="281"/>
      <c r="Q927" s="281"/>
      <c r="R927" s="281"/>
      <c r="S927" s="281"/>
      <c r="T927" s="281"/>
      <c r="U927" s="281"/>
      <c r="V927" s="281"/>
      <c r="W927" s="281"/>
      <c r="X927" s="281"/>
      <c r="Y927" s="281"/>
      <c r="Z927" s="281"/>
      <c r="AA927" s="281"/>
      <c r="AB927" s="281"/>
      <c r="AC927" s="281"/>
      <c r="AD927" s="281"/>
      <c r="AE927" s="281"/>
      <c r="AF927" s="281"/>
      <c r="AG927" s="281"/>
      <c r="AH927" s="281"/>
      <c r="AI927" s="281"/>
    </row>
    <row r="928" ht="12.75" customHeight="1">
      <c r="A928" s="281"/>
      <c r="B928" s="281"/>
      <c r="C928" s="281"/>
      <c r="D928" s="281"/>
      <c r="E928" s="281"/>
      <c r="F928" s="281"/>
      <c r="G928" s="281"/>
      <c r="H928" s="281"/>
      <c r="I928" s="281"/>
      <c r="J928" s="281"/>
      <c r="K928" s="281"/>
      <c r="L928" s="281"/>
      <c r="M928" s="281"/>
      <c r="N928" s="281"/>
      <c r="O928" s="281"/>
      <c r="P928" s="281"/>
      <c r="Q928" s="281"/>
      <c r="R928" s="281"/>
      <c r="S928" s="281"/>
      <c r="T928" s="281"/>
      <c r="U928" s="281"/>
      <c r="V928" s="281"/>
      <c r="W928" s="281"/>
      <c r="X928" s="281"/>
      <c r="Y928" s="281"/>
      <c r="Z928" s="281"/>
      <c r="AA928" s="281"/>
      <c r="AB928" s="281"/>
      <c r="AC928" s="281"/>
      <c r="AD928" s="281"/>
      <c r="AE928" s="281"/>
      <c r="AF928" s="281"/>
      <c r="AG928" s="281"/>
      <c r="AH928" s="281"/>
      <c r="AI928" s="281"/>
    </row>
    <row r="929" ht="12.75" customHeight="1">
      <c r="A929" s="281"/>
      <c r="B929" s="281"/>
      <c r="C929" s="281"/>
      <c r="D929" s="281"/>
      <c r="E929" s="281"/>
      <c r="F929" s="281"/>
      <c r="G929" s="281"/>
      <c r="H929" s="281"/>
      <c r="I929" s="281"/>
      <c r="J929" s="281"/>
      <c r="K929" s="281"/>
      <c r="L929" s="281"/>
      <c r="M929" s="281"/>
      <c r="N929" s="281"/>
      <c r="O929" s="281"/>
      <c r="P929" s="281"/>
      <c r="Q929" s="281"/>
      <c r="R929" s="281"/>
      <c r="S929" s="281"/>
      <c r="T929" s="281"/>
      <c r="U929" s="281"/>
      <c r="V929" s="281"/>
      <c r="W929" s="281"/>
      <c r="X929" s="281"/>
      <c r="Y929" s="281"/>
      <c r="Z929" s="281"/>
      <c r="AA929" s="281"/>
      <c r="AB929" s="281"/>
      <c r="AC929" s="281"/>
      <c r="AD929" s="281"/>
      <c r="AE929" s="281"/>
      <c r="AF929" s="281"/>
      <c r="AG929" s="281"/>
      <c r="AH929" s="281"/>
      <c r="AI929" s="281"/>
    </row>
    <row r="930" ht="12.75" customHeight="1">
      <c r="A930" s="281"/>
      <c r="B930" s="281"/>
      <c r="C930" s="281"/>
      <c r="D930" s="281"/>
      <c r="E930" s="281"/>
      <c r="F930" s="281"/>
      <c r="G930" s="281"/>
      <c r="H930" s="281"/>
      <c r="I930" s="281"/>
      <c r="J930" s="281"/>
      <c r="K930" s="281"/>
      <c r="L930" s="281"/>
      <c r="M930" s="281"/>
      <c r="N930" s="281"/>
      <c r="O930" s="281"/>
      <c r="P930" s="281"/>
      <c r="Q930" s="281"/>
      <c r="R930" s="281"/>
      <c r="S930" s="281"/>
      <c r="T930" s="281"/>
      <c r="U930" s="281"/>
      <c r="V930" s="281"/>
      <c r="W930" s="281"/>
      <c r="X930" s="281"/>
      <c r="Y930" s="281"/>
      <c r="Z930" s="281"/>
      <c r="AA930" s="281"/>
      <c r="AB930" s="281"/>
      <c r="AC930" s="281"/>
      <c r="AD930" s="281"/>
      <c r="AE930" s="281"/>
      <c r="AF930" s="281"/>
      <c r="AG930" s="281"/>
      <c r="AH930" s="281"/>
      <c r="AI930" s="281"/>
    </row>
    <row r="931" ht="12.75" customHeight="1">
      <c r="A931" s="281"/>
      <c r="B931" s="281"/>
      <c r="C931" s="281"/>
      <c r="D931" s="281"/>
      <c r="E931" s="281"/>
      <c r="F931" s="281"/>
      <c r="G931" s="281"/>
      <c r="H931" s="281"/>
      <c r="I931" s="281"/>
      <c r="J931" s="281"/>
      <c r="K931" s="281"/>
      <c r="L931" s="281"/>
      <c r="M931" s="281"/>
      <c r="N931" s="281"/>
      <c r="O931" s="281"/>
      <c r="P931" s="281"/>
      <c r="Q931" s="281"/>
      <c r="R931" s="281"/>
      <c r="S931" s="281"/>
      <c r="T931" s="281"/>
      <c r="U931" s="281"/>
      <c r="V931" s="281"/>
      <c r="W931" s="281"/>
      <c r="X931" s="281"/>
      <c r="Y931" s="281"/>
      <c r="Z931" s="281"/>
      <c r="AA931" s="281"/>
      <c r="AB931" s="281"/>
      <c r="AC931" s="281"/>
      <c r="AD931" s="281"/>
      <c r="AE931" s="281"/>
      <c r="AF931" s="281"/>
      <c r="AG931" s="281"/>
      <c r="AH931" s="281"/>
      <c r="AI931" s="281"/>
    </row>
    <row r="932" ht="12.75" customHeight="1">
      <c r="A932" s="281"/>
      <c r="B932" s="281"/>
      <c r="C932" s="281"/>
      <c r="D932" s="281"/>
      <c r="E932" s="281"/>
      <c r="F932" s="281"/>
      <c r="G932" s="281"/>
      <c r="H932" s="281"/>
      <c r="I932" s="281"/>
      <c r="J932" s="281"/>
      <c r="K932" s="281"/>
      <c r="L932" s="281"/>
      <c r="M932" s="281"/>
      <c r="N932" s="281"/>
      <c r="O932" s="281"/>
      <c r="P932" s="281"/>
      <c r="Q932" s="281"/>
      <c r="R932" s="281"/>
      <c r="S932" s="281"/>
      <c r="T932" s="281"/>
      <c r="U932" s="281"/>
      <c r="V932" s="281"/>
      <c r="W932" s="281"/>
      <c r="X932" s="281"/>
      <c r="Y932" s="281"/>
      <c r="Z932" s="281"/>
      <c r="AA932" s="281"/>
      <c r="AB932" s="281"/>
      <c r="AC932" s="281"/>
      <c r="AD932" s="281"/>
      <c r="AE932" s="281"/>
      <c r="AF932" s="281"/>
      <c r="AG932" s="281"/>
      <c r="AH932" s="281"/>
      <c r="AI932" s="281"/>
    </row>
    <row r="933" ht="12.75" customHeight="1">
      <c r="A933" s="281"/>
      <c r="B933" s="281"/>
      <c r="C933" s="281"/>
      <c r="D933" s="281"/>
      <c r="E933" s="281"/>
      <c r="F933" s="281"/>
      <c r="G933" s="281"/>
      <c r="H933" s="281"/>
      <c r="I933" s="281"/>
      <c r="J933" s="281"/>
      <c r="K933" s="281"/>
      <c r="L933" s="281"/>
      <c r="M933" s="281"/>
      <c r="N933" s="281"/>
      <c r="O933" s="281"/>
      <c r="P933" s="281"/>
      <c r="Q933" s="281"/>
      <c r="R933" s="281"/>
      <c r="S933" s="281"/>
      <c r="T933" s="281"/>
      <c r="U933" s="281"/>
      <c r="V933" s="281"/>
      <c r="W933" s="281"/>
      <c r="X933" s="281"/>
      <c r="Y933" s="281"/>
      <c r="Z933" s="281"/>
      <c r="AA933" s="281"/>
      <c r="AB933" s="281"/>
      <c r="AC933" s="281"/>
      <c r="AD933" s="281"/>
      <c r="AE933" s="281"/>
      <c r="AF933" s="281"/>
      <c r="AG933" s="281"/>
      <c r="AH933" s="281"/>
      <c r="AI933" s="281"/>
    </row>
    <row r="934" ht="12.75" customHeight="1">
      <c r="A934" s="281"/>
      <c r="B934" s="281"/>
      <c r="C934" s="281"/>
      <c r="D934" s="281"/>
      <c r="E934" s="281"/>
      <c r="F934" s="281"/>
      <c r="G934" s="281"/>
      <c r="H934" s="281"/>
      <c r="I934" s="281"/>
      <c r="J934" s="281"/>
      <c r="K934" s="281"/>
      <c r="L934" s="281"/>
      <c r="M934" s="281"/>
      <c r="N934" s="281"/>
      <c r="O934" s="281"/>
      <c r="P934" s="281"/>
      <c r="Q934" s="281"/>
      <c r="R934" s="281"/>
      <c r="S934" s="281"/>
      <c r="T934" s="281"/>
      <c r="U934" s="281"/>
      <c r="V934" s="281"/>
      <c r="W934" s="281"/>
      <c r="X934" s="281"/>
      <c r="Y934" s="281"/>
      <c r="Z934" s="281"/>
      <c r="AA934" s="281"/>
      <c r="AB934" s="281"/>
      <c r="AC934" s="281"/>
      <c r="AD934" s="281"/>
      <c r="AE934" s="281"/>
      <c r="AF934" s="281"/>
      <c r="AG934" s="281"/>
      <c r="AH934" s="281"/>
      <c r="AI934" s="281"/>
    </row>
    <row r="935" ht="12.75" customHeight="1">
      <c r="A935" s="281"/>
      <c r="B935" s="281"/>
      <c r="C935" s="281"/>
      <c r="D935" s="281"/>
      <c r="E935" s="281"/>
      <c r="F935" s="281"/>
      <c r="G935" s="281"/>
      <c r="H935" s="281"/>
      <c r="I935" s="281"/>
      <c r="J935" s="281"/>
      <c r="K935" s="281"/>
      <c r="L935" s="281"/>
      <c r="M935" s="281"/>
      <c r="N935" s="281"/>
      <c r="O935" s="281"/>
      <c r="P935" s="281"/>
      <c r="Q935" s="281"/>
      <c r="R935" s="281"/>
      <c r="S935" s="281"/>
      <c r="T935" s="281"/>
      <c r="U935" s="281"/>
      <c r="V935" s="281"/>
      <c r="W935" s="281"/>
      <c r="X935" s="281"/>
      <c r="Y935" s="281"/>
      <c r="Z935" s="281"/>
      <c r="AA935" s="281"/>
      <c r="AB935" s="281"/>
      <c r="AC935" s="281"/>
      <c r="AD935" s="281"/>
      <c r="AE935" s="281"/>
      <c r="AF935" s="281"/>
      <c r="AG935" s="281"/>
      <c r="AH935" s="281"/>
      <c r="AI935" s="281"/>
    </row>
    <row r="936" ht="12.75" customHeight="1">
      <c r="A936" s="281"/>
      <c r="B936" s="281"/>
      <c r="C936" s="281"/>
      <c r="D936" s="281"/>
      <c r="E936" s="281"/>
      <c r="F936" s="281"/>
      <c r="G936" s="281"/>
      <c r="H936" s="281"/>
      <c r="I936" s="281"/>
      <c r="J936" s="281"/>
      <c r="K936" s="281"/>
      <c r="L936" s="281"/>
      <c r="M936" s="281"/>
      <c r="N936" s="281"/>
      <c r="O936" s="281"/>
      <c r="P936" s="281"/>
      <c r="Q936" s="281"/>
      <c r="R936" s="281"/>
      <c r="S936" s="281"/>
      <c r="T936" s="281"/>
      <c r="U936" s="281"/>
      <c r="V936" s="281"/>
      <c r="W936" s="281"/>
      <c r="X936" s="281"/>
      <c r="Y936" s="281"/>
      <c r="Z936" s="281"/>
      <c r="AA936" s="281"/>
      <c r="AB936" s="281"/>
      <c r="AC936" s="281"/>
      <c r="AD936" s="281"/>
      <c r="AE936" s="281"/>
      <c r="AF936" s="281"/>
      <c r="AG936" s="281"/>
      <c r="AH936" s="281"/>
      <c r="AI936" s="281"/>
    </row>
    <row r="937" ht="12.75" customHeight="1">
      <c r="A937" s="281"/>
      <c r="B937" s="281"/>
      <c r="C937" s="281"/>
      <c r="D937" s="281"/>
      <c r="E937" s="281"/>
      <c r="F937" s="281"/>
      <c r="G937" s="281"/>
      <c r="H937" s="281"/>
      <c r="I937" s="281"/>
      <c r="J937" s="281"/>
      <c r="K937" s="281"/>
      <c r="L937" s="281"/>
      <c r="M937" s="281"/>
      <c r="N937" s="281"/>
      <c r="O937" s="281"/>
      <c r="P937" s="281"/>
      <c r="Q937" s="281"/>
      <c r="R937" s="281"/>
      <c r="S937" s="281"/>
      <c r="T937" s="281"/>
      <c r="U937" s="281"/>
      <c r="V937" s="281"/>
      <c r="W937" s="281"/>
      <c r="X937" s="281"/>
      <c r="Y937" s="281"/>
      <c r="Z937" s="281"/>
      <c r="AA937" s="281"/>
      <c r="AB937" s="281"/>
      <c r="AC937" s="281"/>
      <c r="AD937" s="281"/>
      <c r="AE937" s="281"/>
      <c r="AF937" s="281"/>
      <c r="AG937" s="281"/>
      <c r="AH937" s="281"/>
      <c r="AI937" s="281"/>
    </row>
    <row r="938" ht="12.75" customHeight="1">
      <c r="A938" s="281"/>
      <c r="B938" s="281"/>
      <c r="C938" s="281"/>
      <c r="D938" s="281"/>
      <c r="E938" s="281"/>
      <c r="F938" s="281"/>
      <c r="G938" s="281"/>
      <c r="H938" s="281"/>
      <c r="I938" s="281"/>
      <c r="J938" s="281"/>
      <c r="K938" s="281"/>
      <c r="L938" s="281"/>
      <c r="M938" s="281"/>
      <c r="N938" s="281"/>
      <c r="O938" s="281"/>
      <c r="P938" s="281"/>
      <c r="Q938" s="281"/>
      <c r="R938" s="281"/>
      <c r="S938" s="281"/>
      <c r="T938" s="281"/>
      <c r="U938" s="281"/>
      <c r="V938" s="281"/>
      <c r="W938" s="281"/>
      <c r="X938" s="281"/>
      <c r="Y938" s="281"/>
      <c r="Z938" s="281"/>
      <c r="AA938" s="281"/>
      <c r="AB938" s="281"/>
      <c r="AC938" s="281"/>
      <c r="AD938" s="281"/>
      <c r="AE938" s="281"/>
      <c r="AF938" s="281"/>
      <c r="AG938" s="281"/>
      <c r="AH938" s="281"/>
      <c r="AI938" s="281"/>
    </row>
    <row r="939" ht="12.75" customHeight="1">
      <c r="A939" s="281"/>
      <c r="B939" s="281"/>
      <c r="C939" s="281"/>
      <c r="D939" s="281"/>
      <c r="E939" s="281"/>
      <c r="F939" s="281"/>
      <c r="G939" s="281"/>
      <c r="H939" s="281"/>
      <c r="I939" s="281"/>
      <c r="J939" s="281"/>
      <c r="K939" s="281"/>
      <c r="L939" s="281"/>
      <c r="M939" s="281"/>
      <c r="N939" s="281"/>
      <c r="O939" s="281"/>
      <c r="P939" s="281"/>
      <c r="Q939" s="281"/>
      <c r="R939" s="281"/>
      <c r="S939" s="281"/>
      <c r="T939" s="281"/>
      <c r="U939" s="281"/>
      <c r="V939" s="281"/>
      <c r="W939" s="281"/>
      <c r="X939" s="281"/>
      <c r="Y939" s="281"/>
      <c r="Z939" s="281"/>
      <c r="AA939" s="281"/>
      <c r="AB939" s="281"/>
      <c r="AC939" s="281"/>
      <c r="AD939" s="281"/>
      <c r="AE939" s="281"/>
      <c r="AF939" s="281"/>
      <c r="AG939" s="281"/>
      <c r="AH939" s="281"/>
      <c r="AI939" s="281"/>
    </row>
    <row r="940" ht="12.75" customHeight="1">
      <c r="A940" s="281"/>
      <c r="B940" s="281"/>
      <c r="C940" s="281"/>
      <c r="D940" s="281"/>
      <c r="E940" s="281"/>
      <c r="F940" s="281"/>
      <c r="G940" s="281"/>
      <c r="H940" s="281"/>
      <c r="I940" s="281"/>
      <c r="J940" s="281"/>
      <c r="K940" s="281"/>
      <c r="L940" s="281"/>
      <c r="M940" s="281"/>
      <c r="N940" s="281"/>
      <c r="O940" s="281"/>
      <c r="P940" s="281"/>
      <c r="Q940" s="281"/>
      <c r="R940" s="281"/>
      <c r="S940" s="281"/>
      <c r="T940" s="281"/>
      <c r="U940" s="281"/>
      <c r="V940" s="281"/>
      <c r="W940" s="281"/>
      <c r="X940" s="281"/>
      <c r="Y940" s="281"/>
      <c r="Z940" s="281"/>
      <c r="AA940" s="281"/>
      <c r="AB940" s="281"/>
      <c r="AC940" s="281"/>
      <c r="AD940" s="281"/>
      <c r="AE940" s="281"/>
      <c r="AF940" s="281"/>
      <c r="AG940" s="281"/>
      <c r="AH940" s="281"/>
      <c r="AI940" s="281"/>
    </row>
    <row r="941" ht="12.75" customHeight="1">
      <c r="A941" s="281"/>
      <c r="B941" s="281"/>
      <c r="C941" s="281"/>
      <c r="D941" s="281"/>
      <c r="E941" s="281"/>
      <c r="F941" s="281"/>
      <c r="G941" s="281"/>
      <c r="H941" s="281"/>
      <c r="I941" s="281"/>
      <c r="J941" s="281"/>
      <c r="K941" s="281"/>
      <c r="L941" s="281"/>
      <c r="M941" s="281"/>
      <c r="N941" s="281"/>
      <c r="O941" s="281"/>
      <c r="P941" s="281"/>
      <c r="Q941" s="281"/>
      <c r="R941" s="281"/>
      <c r="S941" s="281"/>
      <c r="T941" s="281"/>
      <c r="U941" s="281"/>
      <c r="V941" s="281"/>
      <c r="W941" s="281"/>
      <c r="X941" s="281"/>
      <c r="Y941" s="281"/>
      <c r="Z941" s="281"/>
      <c r="AA941" s="281"/>
      <c r="AB941" s="281"/>
      <c r="AC941" s="281"/>
      <c r="AD941" s="281"/>
      <c r="AE941" s="281"/>
      <c r="AF941" s="281"/>
      <c r="AG941" s="281"/>
      <c r="AH941" s="281"/>
      <c r="AI941" s="281"/>
    </row>
    <row r="942" ht="12.75" customHeight="1">
      <c r="A942" s="281"/>
      <c r="B942" s="281"/>
      <c r="C942" s="281"/>
      <c r="D942" s="281"/>
      <c r="E942" s="281"/>
      <c r="F942" s="281"/>
      <c r="G942" s="281"/>
      <c r="H942" s="281"/>
      <c r="I942" s="281"/>
      <c r="J942" s="281"/>
      <c r="K942" s="281"/>
      <c r="L942" s="281"/>
      <c r="M942" s="281"/>
      <c r="N942" s="281"/>
      <c r="O942" s="281"/>
      <c r="P942" s="281"/>
      <c r="Q942" s="281"/>
      <c r="R942" s="281"/>
      <c r="S942" s="281"/>
      <c r="T942" s="281"/>
      <c r="U942" s="281"/>
      <c r="V942" s="281"/>
      <c r="W942" s="281"/>
      <c r="X942" s="281"/>
      <c r="Y942" s="281"/>
      <c r="Z942" s="281"/>
      <c r="AA942" s="281"/>
      <c r="AB942" s="281"/>
      <c r="AC942" s="281"/>
      <c r="AD942" s="281"/>
      <c r="AE942" s="281"/>
      <c r="AF942" s="281"/>
      <c r="AG942" s="281"/>
      <c r="AH942" s="281"/>
      <c r="AI942" s="281"/>
    </row>
    <row r="943" ht="12.75" customHeight="1">
      <c r="A943" s="281"/>
      <c r="B943" s="281"/>
      <c r="C943" s="281"/>
      <c r="D943" s="281"/>
      <c r="E943" s="281"/>
      <c r="F943" s="281"/>
      <c r="G943" s="281"/>
      <c r="H943" s="281"/>
      <c r="I943" s="281"/>
      <c r="J943" s="281"/>
      <c r="K943" s="281"/>
      <c r="L943" s="281"/>
      <c r="M943" s="281"/>
      <c r="N943" s="281"/>
      <c r="O943" s="281"/>
      <c r="P943" s="281"/>
      <c r="Q943" s="281"/>
      <c r="R943" s="281"/>
      <c r="S943" s="281"/>
      <c r="T943" s="281"/>
      <c r="U943" s="281"/>
      <c r="V943" s="281"/>
      <c r="W943" s="281"/>
      <c r="X943" s="281"/>
      <c r="Y943" s="281"/>
      <c r="Z943" s="281"/>
      <c r="AA943" s="281"/>
      <c r="AB943" s="281"/>
      <c r="AC943" s="281"/>
      <c r="AD943" s="281"/>
      <c r="AE943" s="281"/>
      <c r="AF943" s="281"/>
      <c r="AG943" s="281"/>
      <c r="AH943" s="281"/>
      <c r="AI943" s="281"/>
    </row>
    <row r="944" ht="12.75" customHeight="1">
      <c r="A944" s="281"/>
      <c r="B944" s="281"/>
      <c r="C944" s="281"/>
      <c r="D944" s="281"/>
      <c r="E944" s="281"/>
      <c r="F944" s="281"/>
      <c r="G944" s="281"/>
      <c r="H944" s="281"/>
      <c r="I944" s="281"/>
      <c r="J944" s="281"/>
      <c r="K944" s="281"/>
      <c r="L944" s="281"/>
      <c r="M944" s="281"/>
      <c r="N944" s="281"/>
      <c r="O944" s="281"/>
      <c r="P944" s="281"/>
      <c r="Q944" s="281"/>
      <c r="R944" s="281"/>
      <c r="S944" s="281"/>
      <c r="T944" s="281"/>
      <c r="U944" s="281"/>
      <c r="V944" s="281"/>
      <c r="W944" s="281"/>
      <c r="X944" s="281"/>
      <c r="Y944" s="281"/>
      <c r="Z944" s="281"/>
      <c r="AA944" s="281"/>
      <c r="AB944" s="281"/>
      <c r="AC944" s="281"/>
      <c r="AD944" s="281"/>
      <c r="AE944" s="281"/>
      <c r="AF944" s="281"/>
      <c r="AG944" s="281"/>
      <c r="AH944" s="281"/>
      <c r="AI944" s="281"/>
    </row>
    <row r="945" ht="12.75" customHeight="1">
      <c r="A945" s="281"/>
      <c r="B945" s="281"/>
      <c r="C945" s="281"/>
      <c r="D945" s="281"/>
      <c r="E945" s="281"/>
      <c r="F945" s="281"/>
      <c r="G945" s="281"/>
      <c r="H945" s="281"/>
      <c r="I945" s="281"/>
      <c r="J945" s="281"/>
      <c r="K945" s="281"/>
      <c r="L945" s="281"/>
      <c r="M945" s="281"/>
      <c r="N945" s="281"/>
      <c r="O945" s="281"/>
      <c r="P945" s="281"/>
      <c r="Q945" s="281"/>
      <c r="R945" s="281"/>
      <c r="S945" s="281"/>
      <c r="T945" s="281"/>
      <c r="U945" s="281"/>
      <c r="V945" s="281"/>
      <c r="W945" s="281"/>
      <c r="X945" s="281"/>
      <c r="Y945" s="281"/>
      <c r="Z945" s="281"/>
      <c r="AA945" s="281"/>
      <c r="AB945" s="281"/>
      <c r="AC945" s="281"/>
      <c r="AD945" s="281"/>
      <c r="AE945" s="281"/>
      <c r="AF945" s="281"/>
      <c r="AG945" s="281"/>
      <c r="AH945" s="281"/>
      <c r="AI945" s="281"/>
    </row>
    <row r="946" ht="12.75" customHeight="1">
      <c r="A946" s="281"/>
      <c r="B946" s="281"/>
      <c r="C946" s="281"/>
      <c r="D946" s="281"/>
      <c r="E946" s="281"/>
      <c r="F946" s="281"/>
      <c r="G946" s="281"/>
      <c r="H946" s="281"/>
      <c r="I946" s="281"/>
      <c r="J946" s="281"/>
      <c r="K946" s="281"/>
      <c r="L946" s="281"/>
      <c r="M946" s="281"/>
      <c r="N946" s="281"/>
      <c r="O946" s="281"/>
      <c r="P946" s="281"/>
      <c r="Q946" s="281"/>
      <c r="R946" s="281"/>
      <c r="S946" s="281"/>
      <c r="T946" s="281"/>
      <c r="U946" s="281"/>
      <c r="V946" s="281"/>
      <c r="W946" s="281"/>
      <c r="X946" s="281"/>
      <c r="Y946" s="281"/>
      <c r="Z946" s="281"/>
      <c r="AA946" s="281"/>
      <c r="AB946" s="281"/>
      <c r="AC946" s="281"/>
      <c r="AD946" s="281"/>
      <c r="AE946" s="281"/>
      <c r="AF946" s="281"/>
      <c r="AG946" s="281"/>
      <c r="AH946" s="281"/>
      <c r="AI946" s="281"/>
    </row>
    <row r="947" ht="12.75" customHeight="1">
      <c r="A947" s="281"/>
      <c r="B947" s="281"/>
      <c r="C947" s="281"/>
      <c r="D947" s="281"/>
      <c r="E947" s="281"/>
      <c r="F947" s="281"/>
      <c r="G947" s="281"/>
      <c r="H947" s="281"/>
      <c r="I947" s="281"/>
      <c r="J947" s="281"/>
      <c r="K947" s="281"/>
      <c r="L947" s="281"/>
      <c r="M947" s="281"/>
      <c r="N947" s="281"/>
      <c r="O947" s="281"/>
      <c r="P947" s="281"/>
      <c r="Q947" s="281"/>
      <c r="R947" s="281"/>
      <c r="S947" s="281"/>
      <c r="T947" s="281"/>
      <c r="U947" s="281"/>
      <c r="V947" s="281"/>
      <c r="W947" s="281"/>
      <c r="X947" s="281"/>
      <c r="Y947" s="281"/>
      <c r="Z947" s="281"/>
      <c r="AA947" s="281"/>
      <c r="AB947" s="281"/>
      <c r="AC947" s="281"/>
      <c r="AD947" s="281"/>
      <c r="AE947" s="281"/>
      <c r="AF947" s="281"/>
      <c r="AG947" s="281"/>
      <c r="AH947" s="281"/>
      <c r="AI947" s="281"/>
    </row>
    <row r="948" ht="12.75" customHeight="1">
      <c r="A948" s="281"/>
      <c r="B948" s="281"/>
      <c r="C948" s="281"/>
      <c r="D948" s="281"/>
      <c r="E948" s="281"/>
      <c r="F948" s="281"/>
      <c r="G948" s="281"/>
      <c r="H948" s="281"/>
      <c r="I948" s="281"/>
      <c r="J948" s="281"/>
      <c r="K948" s="281"/>
      <c r="L948" s="281"/>
      <c r="M948" s="281"/>
      <c r="N948" s="281"/>
      <c r="O948" s="281"/>
      <c r="P948" s="281"/>
      <c r="Q948" s="281"/>
      <c r="R948" s="281"/>
      <c r="S948" s="281"/>
      <c r="T948" s="281"/>
      <c r="U948" s="281"/>
      <c r="V948" s="281"/>
      <c r="W948" s="281"/>
      <c r="X948" s="281"/>
      <c r="Y948" s="281"/>
      <c r="Z948" s="281"/>
      <c r="AA948" s="281"/>
      <c r="AB948" s="281"/>
      <c r="AC948" s="281"/>
      <c r="AD948" s="281"/>
      <c r="AE948" s="281"/>
      <c r="AF948" s="281"/>
      <c r="AG948" s="281"/>
      <c r="AH948" s="281"/>
      <c r="AI948" s="281"/>
    </row>
    <row r="949" ht="12.75" customHeight="1">
      <c r="A949" s="281"/>
      <c r="B949" s="281"/>
      <c r="C949" s="281"/>
      <c r="D949" s="281"/>
      <c r="E949" s="281"/>
      <c r="F949" s="281"/>
      <c r="G949" s="281"/>
      <c r="H949" s="281"/>
      <c r="I949" s="281"/>
      <c r="J949" s="281"/>
      <c r="K949" s="281"/>
      <c r="L949" s="281"/>
      <c r="M949" s="281"/>
      <c r="N949" s="281"/>
      <c r="O949" s="281"/>
      <c r="P949" s="281"/>
      <c r="Q949" s="281"/>
      <c r="R949" s="281"/>
      <c r="S949" s="281"/>
      <c r="T949" s="281"/>
      <c r="U949" s="281"/>
      <c r="V949" s="281"/>
      <c r="W949" s="281"/>
      <c r="X949" s="281"/>
      <c r="Y949" s="281"/>
      <c r="Z949" s="281"/>
      <c r="AA949" s="281"/>
      <c r="AB949" s="281"/>
      <c r="AC949" s="281"/>
      <c r="AD949" s="281"/>
      <c r="AE949" s="281"/>
      <c r="AF949" s="281"/>
      <c r="AG949" s="281"/>
      <c r="AH949" s="281"/>
      <c r="AI949" s="281"/>
    </row>
    <row r="950" ht="12.75" customHeight="1">
      <c r="A950" s="281"/>
      <c r="B950" s="281"/>
      <c r="C950" s="281"/>
      <c r="D950" s="281"/>
      <c r="E950" s="281"/>
      <c r="F950" s="281"/>
      <c r="G950" s="281"/>
      <c r="H950" s="281"/>
      <c r="I950" s="281"/>
      <c r="J950" s="281"/>
      <c r="K950" s="281"/>
      <c r="L950" s="281"/>
      <c r="M950" s="281"/>
      <c r="N950" s="281"/>
      <c r="O950" s="281"/>
      <c r="P950" s="281"/>
      <c r="Q950" s="281"/>
      <c r="R950" s="281"/>
      <c r="S950" s="281"/>
      <c r="T950" s="281"/>
      <c r="U950" s="281"/>
      <c r="V950" s="281"/>
      <c r="W950" s="281"/>
      <c r="X950" s="281"/>
      <c r="Y950" s="281"/>
      <c r="Z950" s="281"/>
      <c r="AA950" s="281"/>
      <c r="AB950" s="281"/>
      <c r="AC950" s="281"/>
      <c r="AD950" s="281"/>
      <c r="AE950" s="281"/>
      <c r="AF950" s="281"/>
      <c r="AG950" s="281"/>
      <c r="AH950" s="281"/>
      <c r="AI950" s="281"/>
    </row>
    <row r="951" ht="12.75" customHeight="1">
      <c r="A951" s="281"/>
      <c r="B951" s="281"/>
      <c r="C951" s="281"/>
      <c r="D951" s="281"/>
      <c r="E951" s="281"/>
      <c r="F951" s="281"/>
      <c r="G951" s="281"/>
      <c r="H951" s="281"/>
      <c r="I951" s="281"/>
      <c r="J951" s="281"/>
      <c r="K951" s="281"/>
      <c r="L951" s="281"/>
      <c r="M951" s="281"/>
      <c r="N951" s="281"/>
      <c r="O951" s="281"/>
      <c r="P951" s="281"/>
      <c r="Q951" s="281"/>
      <c r="R951" s="281"/>
      <c r="S951" s="281"/>
      <c r="T951" s="281"/>
      <c r="U951" s="281"/>
      <c r="V951" s="281"/>
      <c r="W951" s="281"/>
      <c r="X951" s="281"/>
      <c r="Y951" s="281"/>
      <c r="Z951" s="281"/>
      <c r="AA951" s="281"/>
      <c r="AB951" s="281"/>
      <c r="AC951" s="281"/>
      <c r="AD951" s="281"/>
      <c r="AE951" s="281"/>
      <c r="AF951" s="281"/>
      <c r="AG951" s="281"/>
      <c r="AH951" s="281"/>
      <c r="AI951" s="281"/>
    </row>
    <row r="952" ht="12.75" customHeight="1">
      <c r="A952" s="281"/>
      <c r="B952" s="281"/>
      <c r="C952" s="281"/>
      <c r="D952" s="281"/>
      <c r="E952" s="281"/>
      <c r="F952" s="281"/>
      <c r="G952" s="281"/>
      <c r="H952" s="281"/>
      <c r="I952" s="281"/>
      <c r="J952" s="281"/>
      <c r="K952" s="281"/>
      <c r="L952" s="281"/>
      <c r="M952" s="281"/>
      <c r="N952" s="281"/>
      <c r="O952" s="281"/>
      <c r="P952" s="281"/>
      <c r="Q952" s="281"/>
      <c r="R952" s="281"/>
      <c r="S952" s="281"/>
      <c r="T952" s="281"/>
      <c r="U952" s="281"/>
      <c r="V952" s="281"/>
      <c r="W952" s="281"/>
      <c r="X952" s="281"/>
      <c r="Y952" s="281"/>
      <c r="Z952" s="281"/>
      <c r="AA952" s="281"/>
      <c r="AB952" s="281"/>
      <c r="AC952" s="281"/>
      <c r="AD952" s="281"/>
      <c r="AE952" s="281"/>
      <c r="AF952" s="281"/>
      <c r="AG952" s="281"/>
      <c r="AH952" s="281"/>
      <c r="AI952" s="281"/>
    </row>
    <row r="953" ht="12.75" customHeight="1">
      <c r="A953" s="281"/>
      <c r="B953" s="281"/>
      <c r="C953" s="281"/>
      <c r="D953" s="281"/>
      <c r="E953" s="281"/>
      <c r="F953" s="281"/>
      <c r="G953" s="281"/>
      <c r="H953" s="281"/>
      <c r="I953" s="281"/>
      <c r="J953" s="281"/>
      <c r="K953" s="281"/>
      <c r="L953" s="281"/>
      <c r="M953" s="281"/>
      <c r="N953" s="281"/>
      <c r="O953" s="281"/>
      <c r="P953" s="281"/>
      <c r="Q953" s="281"/>
      <c r="R953" s="281"/>
      <c r="S953" s="281"/>
      <c r="T953" s="281"/>
      <c r="U953" s="281"/>
      <c r="V953" s="281"/>
      <c r="W953" s="281"/>
      <c r="X953" s="281"/>
      <c r="Y953" s="281"/>
      <c r="Z953" s="281"/>
      <c r="AA953" s="281"/>
      <c r="AB953" s="281"/>
      <c r="AC953" s="281"/>
      <c r="AD953" s="281"/>
      <c r="AE953" s="281"/>
      <c r="AF953" s="281"/>
      <c r="AG953" s="281"/>
      <c r="AH953" s="281"/>
      <c r="AI953" s="281"/>
    </row>
    <row r="954" ht="12.75" customHeight="1">
      <c r="A954" s="281"/>
      <c r="B954" s="281"/>
      <c r="C954" s="281"/>
      <c r="D954" s="281"/>
      <c r="E954" s="281"/>
      <c r="F954" s="281"/>
      <c r="G954" s="281"/>
      <c r="H954" s="281"/>
      <c r="I954" s="281"/>
      <c r="J954" s="281"/>
      <c r="K954" s="281"/>
      <c r="L954" s="281"/>
      <c r="M954" s="281"/>
      <c r="N954" s="281"/>
      <c r="O954" s="281"/>
      <c r="P954" s="281"/>
      <c r="Q954" s="281"/>
      <c r="R954" s="281"/>
      <c r="S954" s="281"/>
      <c r="T954" s="281"/>
      <c r="U954" s="281"/>
      <c r="V954" s="281"/>
      <c r="W954" s="281"/>
      <c r="X954" s="281"/>
      <c r="Y954" s="281"/>
      <c r="Z954" s="281"/>
      <c r="AA954" s="281"/>
      <c r="AB954" s="281"/>
      <c r="AC954" s="281"/>
      <c r="AD954" s="281"/>
      <c r="AE954" s="281"/>
      <c r="AF954" s="281"/>
      <c r="AG954" s="281"/>
      <c r="AH954" s="281"/>
      <c r="AI954" s="281"/>
    </row>
    <row r="955" ht="12.75" customHeight="1">
      <c r="A955" s="281"/>
      <c r="B955" s="281"/>
      <c r="C955" s="281"/>
      <c r="D955" s="281"/>
      <c r="E955" s="281"/>
      <c r="F955" s="281"/>
      <c r="G955" s="281"/>
      <c r="H955" s="281"/>
      <c r="I955" s="281"/>
      <c r="J955" s="281"/>
      <c r="K955" s="281"/>
      <c r="L955" s="281"/>
      <c r="M955" s="281"/>
      <c r="N955" s="281"/>
      <c r="O955" s="281"/>
      <c r="P955" s="281"/>
      <c r="Q955" s="281"/>
      <c r="R955" s="281"/>
      <c r="S955" s="281"/>
      <c r="T955" s="281"/>
      <c r="U955" s="281"/>
      <c r="V955" s="281"/>
      <c r="W955" s="281"/>
      <c r="X955" s="281"/>
      <c r="Y955" s="281"/>
      <c r="Z955" s="281"/>
      <c r="AA955" s="281"/>
      <c r="AB955" s="281"/>
      <c r="AC955" s="281"/>
      <c r="AD955" s="281"/>
      <c r="AE955" s="281"/>
      <c r="AF955" s="281"/>
      <c r="AG955" s="281"/>
      <c r="AH955" s="281"/>
      <c r="AI955" s="281"/>
    </row>
    <row r="956" ht="12.75" customHeight="1">
      <c r="A956" s="281"/>
      <c r="B956" s="281"/>
      <c r="C956" s="281"/>
      <c r="D956" s="281"/>
      <c r="E956" s="281"/>
      <c r="F956" s="281"/>
      <c r="G956" s="281"/>
      <c r="H956" s="281"/>
      <c r="I956" s="281"/>
      <c r="J956" s="281"/>
      <c r="K956" s="281"/>
      <c r="L956" s="281"/>
      <c r="M956" s="281"/>
      <c r="N956" s="281"/>
      <c r="O956" s="281"/>
      <c r="P956" s="281"/>
      <c r="Q956" s="281"/>
      <c r="R956" s="281"/>
      <c r="S956" s="281"/>
      <c r="T956" s="281"/>
      <c r="U956" s="281"/>
      <c r="V956" s="281"/>
      <c r="W956" s="281"/>
      <c r="X956" s="281"/>
      <c r="Y956" s="281"/>
      <c r="Z956" s="281"/>
      <c r="AA956" s="281"/>
      <c r="AB956" s="281"/>
      <c r="AC956" s="281"/>
      <c r="AD956" s="281"/>
      <c r="AE956" s="281"/>
      <c r="AF956" s="281"/>
      <c r="AG956" s="281"/>
      <c r="AH956" s="281"/>
      <c r="AI956" s="281"/>
    </row>
    <row r="957" ht="12.75" customHeight="1">
      <c r="A957" s="281"/>
      <c r="B957" s="281"/>
      <c r="C957" s="281"/>
      <c r="D957" s="281"/>
      <c r="E957" s="281"/>
      <c r="F957" s="281"/>
      <c r="G957" s="281"/>
      <c r="H957" s="281"/>
      <c r="I957" s="281"/>
      <c r="J957" s="281"/>
      <c r="K957" s="281"/>
      <c r="L957" s="281"/>
      <c r="M957" s="281"/>
      <c r="N957" s="281"/>
      <c r="O957" s="281"/>
      <c r="P957" s="281"/>
      <c r="Q957" s="281"/>
      <c r="R957" s="281"/>
      <c r="S957" s="281"/>
      <c r="T957" s="281"/>
      <c r="U957" s="281"/>
      <c r="V957" s="281"/>
      <c r="W957" s="281"/>
      <c r="X957" s="281"/>
      <c r="Y957" s="281"/>
      <c r="Z957" s="281"/>
      <c r="AA957" s="281"/>
      <c r="AB957" s="281"/>
      <c r="AC957" s="281"/>
      <c r="AD957" s="281"/>
      <c r="AE957" s="281"/>
      <c r="AF957" s="281"/>
      <c r="AG957" s="281"/>
      <c r="AH957" s="281"/>
      <c r="AI957" s="281"/>
    </row>
    <row r="958" ht="12.75" customHeight="1">
      <c r="A958" s="281"/>
      <c r="B958" s="281"/>
      <c r="C958" s="281"/>
      <c r="D958" s="281"/>
      <c r="E958" s="281"/>
      <c r="F958" s="281"/>
      <c r="G958" s="281"/>
      <c r="H958" s="281"/>
      <c r="I958" s="281"/>
      <c r="J958" s="281"/>
      <c r="K958" s="281"/>
      <c r="L958" s="281"/>
      <c r="M958" s="281"/>
      <c r="N958" s="281"/>
      <c r="O958" s="281"/>
      <c r="P958" s="281"/>
      <c r="Q958" s="281"/>
      <c r="R958" s="281"/>
      <c r="S958" s="281"/>
      <c r="T958" s="281"/>
      <c r="U958" s="281"/>
      <c r="V958" s="281"/>
      <c r="W958" s="281"/>
      <c r="X958" s="281"/>
      <c r="Y958" s="281"/>
      <c r="Z958" s="281"/>
      <c r="AA958" s="281"/>
      <c r="AB958" s="281"/>
      <c r="AC958" s="281"/>
      <c r="AD958" s="281"/>
      <c r="AE958" s="281"/>
      <c r="AF958" s="281"/>
      <c r="AG958" s="281"/>
      <c r="AH958" s="281"/>
      <c r="AI958" s="281"/>
    </row>
    <row r="959" ht="12.75" customHeight="1">
      <c r="A959" s="281"/>
      <c r="B959" s="281"/>
      <c r="C959" s="281"/>
      <c r="D959" s="281"/>
      <c r="E959" s="281"/>
      <c r="F959" s="281"/>
      <c r="G959" s="281"/>
      <c r="H959" s="281"/>
      <c r="I959" s="281"/>
      <c r="J959" s="281"/>
      <c r="K959" s="281"/>
      <c r="L959" s="281"/>
      <c r="M959" s="281"/>
      <c r="N959" s="281"/>
      <c r="O959" s="281"/>
      <c r="P959" s="281"/>
      <c r="Q959" s="281"/>
      <c r="R959" s="281"/>
      <c r="S959" s="281"/>
      <c r="T959" s="281"/>
      <c r="U959" s="281"/>
      <c r="V959" s="281"/>
      <c r="W959" s="281"/>
      <c r="X959" s="281"/>
      <c r="Y959" s="281"/>
      <c r="Z959" s="281"/>
      <c r="AA959" s="281"/>
      <c r="AB959" s="281"/>
      <c r="AC959" s="281"/>
      <c r="AD959" s="281"/>
      <c r="AE959" s="281"/>
      <c r="AF959" s="281"/>
      <c r="AG959" s="281"/>
      <c r="AH959" s="281"/>
      <c r="AI959" s="281"/>
    </row>
    <row r="960" ht="12.75" customHeight="1">
      <c r="A960" s="281"/>
      <c r="B960" s="281"/>
      <c r="C960" s="281"/>
      <c r="D960" s="281"/>
      <c r="E960" s="281"/>
      <c r="F960" s="281"/>
      <c r="G960" s="281"/>
      <c r="H960" s="281"/>
      <c r="I960" s="281"/>
      <c r="J960" s="281"/>
      <c r="K960" s="281"/>
      <c r="L960" s="281"/>
      <c r="M960" s="281"/>
      <c r="N960" s="281"/>
      <c r="O960" s="281"/>
      <c r="P960" s="281"/>
      <c r="Q960" s="281"/>
      <c r="R960" s="281"/>
      <c r="S960" s="281"/>
      <c r="T960" s="281"/>
      <c r="U960" s="281"/>
      <c r="V960" s="281"/>
      <c r="W960" s="281"/>
      <c r="X960" s="281"/>
      <c r="Y960" s="281"/>
      <c r="Z960" s="281"/>
      <c r="AA960" s="281"/>
      <c r="AB960" s="281"/>
      <c r="AC960" s="281"/>
      <c r="AD960" s="281"/>
      <c r="AE960" s="281"/>
      <c r="AF960" s="281"/>
      <c r="AG960" s="281"/>
      <c r="AH960" s="281"/>
      <c r="AI960" s="281"/>
    </row>
    <row r="961" ht="12.75" customHeight="1">
      <c r="A961" s="281"/>
      <c r="B961" s="281"/>
      <c r="C961" s="281"/>
      <c r="D961" s="281"/>
      <c r="E961" s="281"/>
      <c r="F961" s="281"/>
      <c r="G961" s="281"/>
      <c r="H961" s="281"/>
      <c r="I961" s="281"/>
      <c r="J961" s="281"/>
      <c r="K961" s="281"/>
      <c r="L961" s="281"/>
      <c r="M961" s="281"/>
      <c r="N961" s="281"/>
      <c r="O961" s="281"/>
      <c r="P961" s="281"/>
      <c r="Q961" s="281"/>
      <c r="R961" s="281"/>
      <c r="S961" s="281"/>
      <c r="T961" s="281"/>
      <c r="U961" s="281"/>
      <c r="V961" s="281"/>
      <c r="W961" s="281"/>
      <c r="X961" s="281"/>
      <c r="Y961" s="281"/>
      <c r="Z961" s="281"/>
      <c r="AA961" s="281"/>
      <c r="AB961" s="281"/>
      <c r="AC961" s="281"/>
      <c r="AD961" s="281"/>
      <c r="AE961" s="281"/>
      <c r="AF961" s="281"/>
      <c r="AG961" s="281"/>
      <c r="AH961" s="281"/>
      <c r="AI961" s="281"/>
    </row>
    <row r="962" ht="12.75" customHeight="1">
      <c r="A962" s="281"/>
      <c r="B962" s="281"/>
      <c r="C962" s="281"/>
      <c r="D962" s="281"/>
      <c r="E962" s="281"/>
      <c r="F962" s="281"/>
      <c r="G962" s="281"/>
      <c r="H962" s="281"/>
      <c r="I962" s="281"/>
      <c r="J962" s="281"/>
      <c r="K962" s="281"/>
      <c r="L962" s="281"/>
      <c r="M962" s="281"/>
      <c r="N962" s="281"/>
      <c r="O962" s="281"/>
      <c r="P962" s="281"/>
      <c r="Q962" s="281"/>
      <c r="R962" s="281"/>
      <c r="S962" s="281"/>
      <c r="T962" s="281"/>
      <c r="U962" s="281"/>
      <c r="V962" s="281"/>
      <c r="W962" s="281"/>
      <c r="X962" s="281"/>
      <c r="Y962" s="281"/>
      <c r="Z962" s="281"/>
      <c r="AA962" s="281"/>
      <c r="AB962" s="281"/>
      <c r="AC962" s="281"/>
      <c r="AD962" s="281"/>
      <c r="AE962" s="281"/>
      <c r="AF962" s="281"/>
      <c r="AG962" s="281"/>
      <c r="AH962" s="281"/>
      <c r="AI962" s="281"/>
    </row>
    <row r="963" ht="12.75" customHeight="1">
      <c r="A963" s="281"/>
      <c r="B963" s="281"/>
      <c r="C963" s="281"/>
      <c r="D963" s="281"/>
      <c r="E963" s="281"/>
      <c r="F963" s="281"/>
      <c r="G963" s="281"/>
      <c r="H963" s="281"/>
      <c r="I963" s="281"/>
      <c r="J963" s="281"/>
      <c r="K963" s="281"/>
      <c r="L963" s="281"/>
      <c r="M963" s="281"/>
      <c r="N963" s="281"/>
      <c r="O963" s="281"/>
      <c r="P963" s="281"/>
      <c r="Q963" s="281"/>
      <c r="R963" s="281"/>
      <c r="S963" s="281"/>
      <c r="T963" s="281"/>
      <c r="U963" s="281"/>
      <c r="V963" s="281"/>
      <c r="W963" s="281"/>
      <c r="X963" s="281"/>
      <c r="Y963" s="281"/>
      <c r="Z963" s="281"/>
      <c r="AA963" s="281"/>
      <c r="AB963" s="281"/>
      <c r="AC963" s="281"/>
      <c r="AD963" s="281"/>
      <c r="AE963" s="281"/>
      <c r="AF963" s="281"/>
      <c r="AG963" s="281"/>
      <c r="AH963" s="281"/>
      <c r="AI963" s="281"/>
    </row>
    <row r="964" ht="12.75" customHeight="1">
      <c r="A964" s="281"/>
      <c r="B964" s="281"/>
      <c r="C964" s="281"/>
      <c r="D964" s="281"/>
      <c r="E964" s="281"/>
      <c r="F964" s="281"/>
      <c r="G964" s="281"/>
      <c r="H964" s="281"/>
      <c r="I964" s="281"/>
      <c r="J964" s="281"/>
      <c r="K964" s="281"/>
      <c r="L964" s="281"/>
      <c r="M964" s="281"/>
      <c r="N964" s="281"/>
      <c r="O964" s="281"/>
      <c r="P964" s="281"/>
      <c r="Q964" s="281"/>
      <c r="R964" s="281"/>
      <c r="S964" s="281"/>
      <c r="T964" s="281"/>
      <c r="U964" s="281"/>
      <c r="V964" s="281"/>
      <c r="W964" s="281"/>
      <c r="X964" s="281"/>
      <c r="Y964" s="281"/>
      <c r="Z964" s="281"/>
      <c r="AA964" s="281"/>
      <c r="AB964" s="281"/>
      <c r="AC964" s="281"/>
      <c r="AD964" s="281"/>
      <c r="AE964" s="281"/>
      <c r="AF964" s="281"/>
      <c r="AG964" s="281"/>
      <c r="AH964" s="281"/>
      <c r="AI964" s="281"/>
    </row>
    <row r="965" ht="12.75" customHeight="1">
      <c r="A965" s="281"/>
      <c r="B965" s="281"/>
      <c r="C965" s="281"/>
      <c r="D965" s="281"/>
      <c r="E965" s="281"/>
      <c r="F965" s="281"/>
      <c r="G965" s="281"/>
      <c r="H965" s="281"/>
      <c r="I965" s="281"/>
      <c r="J965" s="281"/>
      <c r="K965" s="281"/>
      <c r="L965" s="281"/>
      <c r="M965" s="281"/>
      <c r="N965" s="281"/>
      <c r="O965" s="281"/>
      <c r="P965" s="281"/>
      <c r="Q965" s="281"/>
      <c r="R965" s="281"/>
      <c r="S965" s="281"/>
      <c r="T965" s="281"/>
      <c r="U965" s="281"/>
      <c r="V965" s="281"/>
      <c r="W965" s="281"/>
      <c r="X965" s="281"/>
      <c r="Y965" s="281"/>
      <c r="Z965" s="281"/>
      <c r="AA965" s="281"/>
      <c r="AB965" s="281"/>
      <c r="AC965" s="281"/>
      <c r="AD965" s="281"/>
      <c r="AE965" s="281"/>
      <c r="AF965" s="281"/>
      <c r="AG965" s="281"/>
      <c r="AH965" s="281"/>
      <c r="AI965" s="281"/>
    </row>
    <row r="966" ht="12.75" customHeight="1">
      <c r="A966" s="281"/>
      <c r="B966" s="281"/>
      <c r="C966" s="281"/>
      <c r="D966" s="281"/>
      <c r="E966" s="281"/>
      <c r="F966" s="281"/>
      <c r="G966" s="281"/>
      <c r="H966" s="281"/>
      <c r="I966" s="281"/>
      <c r="J966" s="281"/>
      <c r="K966" s="281"/>
      <c r="L966" s="281"/>
      <c r="M966" s="281"/>
      <c r="N966" s="281"/>
      <c r="O966" s="281"/>
      <c r="P966" s="281"/>
      <c r="Q966" s="281"/>
      <c r="R966" s="281"/>
      <c r="S966" s="281"/>
      <c r="T966" s="281"/>
      <c r="U966" s="281"/>
      <c r="V966" s="281"/>
      <c r="W966" s="281"/>
      <c r="X966" s="281"/>
      <c r="Y966" s="281"/>
      <c r="Z966" s="281"/>
      <c r="AA966" s="281"/>
      <c r="AB966" s="281"/>
      <c r="AC966" s="281"/>
      <c r="AD966" s="281"/>
      <c r="AE966" s="281"/>
      <c r="AF966" s="281"/>
      <c r="AG966" s="281"/>
      <c r="AH966" s="281"/>
      <c r="AI966" s="281"/>
    </row>
    <row r="967" ht="12.75" customHeight="1">
      <c r="A967" s="281"/>
      <c r="B967" s="281"/>
      <c r="C967" s="281"/>
      <c r="D967" s="281"/>
      <c r="E967" s="281"/>
      <c r="F967" s="281"/>
      <c r="G967" s="281"/>
      <c r="H967" s="281"/>
      <c r="I967" s="281"/>
      <c r="J967" s="281"/>
      <c r="K967" s="281"/>
      <c r="L967" s="281"/>
      <c r="M967" s="281"/>
      <c r="N967" s="281"/>
      <c r="O967" s="281"/>
      <c r="P967" s="281"/>
      <c r="Q967" s="281"/>
      <c r="R967" s="281"/>
      <c r="S967" s="281"/>
      <c r="T967" s="281"/>
      <c r="U967" s="281"/>
      <c r="V967" s="281"/>
      <c r="W967" s="281"/>
      <c r="X967" s="281"/>
      <c r="Y967" s="281"/>
      <c r="Z967" s="281"/>
      <c r="AA967" s="281"/>
      <c r="AB967" s="281"/>
      <c r="AC967" s="281"/>
      <c r="AD967" s="281"/>
      <c r="AE967" s="281"/>
      <c r="AF967" s="281"/>
      <c r="AG967" s="281"/>
      <c r="AH967" s="281"/>
      <c r="AI967" s="281"/>
    </row>
    <row r="968" ht="12.75" customHeight="1">
      <c r="A968" s="281"/>
      <c r="B968" s="281"/>
      <c r="C968" s="281"/>
      <c r="D968" s="281"/>
      <c r="E968" s="281"/>
      <c r="F968" s="281"/>
      <c r="G968" s="281"/>
      <c r="H968" s="281"/>
      <c r="I968" s="281"/>
      <c r="J968" s="281"/>
      <c r="K968" s="281"/>
      <c r="L968" s="281"/>
      <c r="M968" s="281"/>
      <c r="N968" s="281"/>
      <c r="O968" s="281"/>
      <c r="P968" s="281"/>
      <c r="Q968" s="281"/>
      <c r="R968" s="281"/>
      <c r="S968" s="281"/>
      <c r="T968" s="281"/>
      <c r="U968" s="281"/>
      <c r="V968" s="281"/>
      <c r="W968" s="281"/>
      <c r="X968" s="281"/>
      <c r="Y968" s="281"/>
      <c r="Z968" s="281"/>
      <c r="AA968" s="281"/>
      <c r="AB968" s="281"/>
      <c r="AC968" s="281"/>
      <c r="AD968" s="281"/>
      <c r="AE968" s="281"/>
      <c r="AF968" s="281"/>
      <c r="AG968" s="281"/>
      <c r="AH968" s="281"/>
      <c r="AI968" s="281"/>
    </row>
    <row r="969" ht="12.75" customHeight="1">
      <c r="A969" s="281"/>
      <c r="B969" s="281"/>
      <c r="C969" s="281"/>
      <c r="D969" s="281"/>
      <c r="E969" s="281"/>
      <c r="F969" s="281"/>
      <c r="G969" s="281"/>
      <c r="H969" s="281"/>
      <c r="I969" s="281"/>
      <c r="J969" s="281"/>
      <c r="K969" s="281"/>
      <c r="L969" s="281"/>
      <c r="M969" s="281"/>
      <c r="N969" s="281"/>
      <c r="O969" s="281"/>
      <c r="P969" s="281"/>
      <c r="Q969" s="281"/>
      <c r="R969" s="281"/>
      <c r="S969" s="281"/>
      <c r="T969" s="281"/>
      <c r="U969" s="281"/>
      <c r="V969" s="281"/>
      <c r="W969" s="281"/>
      <c r="X969" s="281"/>
      <c r="Y969" s="281"/>
      <c r="Z969" s="281"/>
      <c r="AA969" s="281"/>
      <c r="AB969" s="281"/>
      <c r="AC969" s="281"/>
      <c r="AD969" s="281"/>
      <c r="AE969" s="281"/>
      <c r="AF969" s="281"/>
      <c r="AG969" s="281"/>
      <c r="AH969" s="281"/>
      <c r="AI969" s="281"/>
    </row>
    <row r="970" ht="12.75" customHeight="1">
      <c r="A970" s="281"/>
      <c r="B970" s="281"/>
      <c r="C970" s="281"/>
      <c r="D970" s="281"/>
      <c r="E970" s="281"/>
      <c r="F970" s="281"/>
      <c r="G970" s="281"/>
      <c r="H970" s="281"/>
      <c r="I970" s="281"/>
      <c r="J970" s="281"/>
      <c r="K970" s="281"/>
      <c r="L970" s="281"/>
      <c r="M970" s="281"/>
      <c r="N970" s="281"/>
      <c r="O970" s="281"/>
      <c r="P970" s="281"/>
      <c r="Q970" s="281"/>
      <c r="R970" s="281"/>
      <c r="S970" s="281"/>
      <c r="T970" s="281"/>
      <c r="U970" s="281"/>
      <c r="V970" s="281"/>
      <c r="W970" s="281"/>
      <c r="X970" s="281"/>
      <c r="Y970" s="281"/>
      <c r="Z970" s="281"/>
      <c r="AA970" s="281"/>
      <c r="AB970" s="281"/>
      <c r="AC970" s="281"/>
      <c r="AD970" s="281"/>
      <c r="AE970" s="281"/>
      <c r="AF970" s="281"/>
      <c r="AG970" s="281"/>
      <c r="AH970" s="281"/>
      <c r="AI970" s="281"/>
    </row>
    <row r="971" ht="12.75" customHeight="1">
      <c r="A971" s="281"/>
      <c r="B971" s="281"/>
      <c r="C971" s="281"/>
      <c r="D971" s="281"/>
      <c r="E971" s="281"/>
      <c r="F971" s="281"/>
      <c r="G971" s="281"/>
      <c r="H971" s="281"/>
      <c r="I971" s="281"/>
      <c r="J971" s="281"/>
      <c r="K971" s="281"/>
      <c r="L971" s="281"/>
      <c r="M971" s="281"/>
      <c r="N971" s="281"/>
      <c r="O971" s="281"/>
      <c r="P971" s="281"/>
      <c r="Q971" s="281"/>
      <c r="R971" s="281"/>
      <c r="S971" s="281"/>
      <c r="T971" s="281"/>
      <c r="U971" s="281"/>
      <c r="V971" s="281"/>
      <c r="W971" s="281"/>
      <c r="X971" s="281"/>
      <c r="Y971" s="281"/>
      <c r="Z971" s="281"/>
      <c r="AA971" s="281"/>
      <c r="AB971" s="281"/>
      <c r="AC971" s="281"/>
      <c r="AD971" s="281"/>
      <c r="AE971" s="281"/>
      <c r="AF971" s="281"/>
      <c r="AG971" s="281"/>
      <c r="AH971" s="281"/>
      <c r="AI971" s="281"/>
    </row>
    <row r="972" ht="12.75" customHeight="1">
      <c r="A972" s="281"/>
      <c r="B972" s="281"/>
      <c r="C972" s="281"/>
      <c r="D972" s="281"/>
      <c r="E972" s="281"/>
      <c r="F972" s="281"/>
      <c r="G972" s="281"/>
      <c r="H972" s="281"/>
      <c r="I972" s="281"/>
      <c r="J972" s="281"/>
      <c r="K972" s="281"/>
      <c r="L972" s="281"/>
      <c r="M972" s="281"/>
      <c r="N972" s="281"/>
      <c r="O972" s="281"/>
      <c r="P972" s="281"/>
      <c r="Q972" s="281"/>
      <c r="R972" s="281"/>
      <c r="S972" s="281"/>
      <c r="T972" s="281"/>
      <c r="U972" s="281"/>
      <c r="V972" s="281"/>
      <c r="W972" s="281"/>
      <c r="X972" s="281"/>
      <c r="Y972" s="281"/>
      <c r="Z972" s="281"/>
      <c r="AA972" s="281"/>
      <c r="AB972" s="281"/>
      <c r="AC972" s="281"/>
      <c r="AD972" s="281"/>
      <c r="AE972" s="281"/>
      <c r="AF972" s="281"/>
      <c r="AG972" s="281"/>
      <c r="AH972" s="281"/>
      <c r="AI972" s="281"/>
    </row>
    <row r="973" ht="12.75" customHeight="1">
      <c r="A973" s="281"/>
      <c r="B973" s="281"/>
      <c r="C973" s="281"/>
      <c r="D973" s="281"/>
      <c r="E973" s="281"/>
      <c r="F973" s="281"/>
      <c r="G973" s="281"/>
      <c r="H973" s="281"/>
      <c r="I973" s="281"/>
      <c r="J973" s="281"/>
      <c r="K973" s="281"/>
      <c r="L973" s="281"/>
      <c r="M973" s="281"/>
      <c r="N973" s="281"/>
      <c r="O973" s="281"/>
      <c r="P973" s="281"/>
      <c r="Q973" s="281"/>
      <c r="R973" s="281"/>
      <c r="S973" s="281"/>
      <c r="T973" s="281"/>
      <c r="U973" s="281"/>
      <c r="V973" s="281"/>
      <c r="W973" s="281"/>
      <c r="X973" s="281"/>
      <c r="Y973" s="281"/>
      <c r="Z973" s="281"/>
      <c r="AA973" s="281"/>
      <c r="AB973" s="281"/>
      <c r="AC973" s="281"/>
      <c r="AD973" s="281"/>
      <c r="AE973" s="281"/>
      <c r="AF973" s="281"/>
      <c r="AG973" s="281"/>
      <c r="AH973" s="281"/>
      <c r="AI973" s="281"/>
    </row>
    <row r="974" ht="12.75" customHeight="1">
      <c r="A974" s="281"/>
      <c r="B974" s="281"/>
      <c r="C974" s="281"/>
      <c r="D974" s="281"/>
      <c r="E974" s="281"/>
      <c r="F974" s="281"/>
      <c r="G974" s="281"/>
      <c r="H974" s="281"/>
      <c r="I974" s="281"/>
      <c r="J974" s="281"/>
      <c r="K974" s="281"/>
      <c r="L974" s="281"/>
      <c r="M974" s="281"/>
      <c r="N974" s="281"/>
      <c r="O974" s="281"/>
      <c r="P974" s="281"/>
      <c r="Q974" s="281"/>
      <c r="R974" s="281"/>
      <c r="S974" s="281"/>
      <c r="T974" s="281"/>
      <c r="U974" s="281"/>
      <c r="V974" s="281"/>
      <c r="W974" s="281"/>
      <c r="X974" s="281"/>
      <c r="Y974" s="281"/>
      <c r="Z974" s="281"/>
      <c r="AA974" s="281"/>
      <c r="AB974" s="281"/>
      <c r="AC974" s="281"/>
      <c r="AD974" s="281"/>
      <c r="AE974" s="281"/>
      <c r="AF974" s="281"/>
      <c r="AG974" s="281"/>
      <c r="AH974" s="281"/>
      <c r="AI974" s="281"/>
    </row>
    <row r="975" ht="12.75" customHeight="1">
      <c r="A975" s="281"/>
      <c r="B975" s="281"/>
      <c r="C975" s="281"/>
      <c r="D975" s="281"/>
      <c r="E975" s="281"/>
      <c r="F975" s="281"/>
      <c r="G975" s="281"/>
      <c r="H975" s="281"/>
      <c r="I975" s="281"/>
      <c r="J975" s="281"/>
      <c r="K975" s="281"/>
      <c r="L975" s="281"/>
      <c r="M975" s="281"/>
      <c r="N975" s="281"/>
      <c r="O975" s="281"/>
      <c r="P975" s="281"/>
      <c r="Q975" s="281"/>
      <c r="R975" s="281"/>
      <c r="S975" s="281"/>
      <c r="T975" s="281"/>
      <c r="U975" s="281"/>
      <c r="V975" s="281"/>
      <c r="W975" s="281"/>
      <c r="X975" s="281"/>
      <c r="Y975" s="281"/>
      <c r="Z975" s="281"/>
      <c r="AA975" s="281"/>
      <c r="AB975" s="281"/>
      <c r="AC975" s="281"/>
      <c r="AD975" s="281"/>
      <c r="AE975" s="281"/>
      <c r="AF975" s="281"/>
      <c r="AG975" s="281"/>
      <c r="AH975" s="281"/>
      <c r="AI975" s="281"/>
    </row>
    <row r="976" ht="12.75" customHeight="1">
      <c r="A976" s="281"/>
      <c r="B976" s="281"/>
      <c r="C976" s="281"/>
      <c r="D976" s="281"/>
      <c r="E976" s="281"/>
      <c r="F976" s="281"/>
      <c r="G976" s="281"/>
      <c r="H976" s="281"/>
      <c r="I976" s="281"/>
      <c r="J976" s="281"/>
      <c r="K976" s="281"/>
      <c r="L976" s="281"/>
      <c r="M976" s="281"/>
      <c r="N976" s="281"/>
      <c r="O976" s="281"/>
      <c r="P976" s="281"/>
      <c r="Q976" s="281"/>
      <c r="R976" s="281"/>
      <c r="S976" s="281"/>
      <c r="T976" s="281"/>
      <c r="U976" s="281"/>
      <c r="V976" s="281"/>
      <c r="W976" s="281"/>
      <c r="X976" s="281"/>
      <c r="Y976" s="281"/>
      <c r="Z976" s="281"/>
      <c r="AA976" s="281"/>
      <c r="AB976" s="281"/>
      <c r="AC976" s="281"/>
      <c r="AD976" s="281"/>
      <c r="AE976" s="281"/>
      <c r="AF976" s="281"/>
      <c r="AG976" s="281"/>
      <c r="AH976" s="281"/>
      <c r="AI976" s="281"/>
    </row>
    <row r="977" ht="12.75" customHeight="1">
      <c r="A977" s="281"/>
      <c r="B977" s="281"/>
      <c r="C977" s="281"/>
      <c r="D977" s="281"/>
      <c r="E977" s="281"/>
      <c r="F977" s="281"/>
      <c r="G977" s="281"/>
      <c r="H977" s="281"/>
      <c r="I977" s="281"/>
      <c r="J977" s="281"/>
      <c r="K977" s="281"/>
      <c r="L977" s="281"/>
      <c r="M977" s="281"/>
      <c r="N977" s="281"/>
      <c r="O977" s="281"/>
      <c r="P977" s="281"/>
      <c r="Q977" s="281"/>
      <c r="R977" s="281"/>
      <c r="S977" s="281"/>
      <c r="T977" s="281"/>
      <c r="U977" s="281"/>
      <c r="V977" s="281"/>
      <c r="W977" s="281"/>
      <c r="X977" s="281"/>
      <c r="Y977" s="281"/>
      <c r="Z977" s="281"/>
      <c r="AA977" s="281"/>
      <c r="AB977" s="281"/>
      <c r="AC977" s="281"/>
      <c r="AD977" s="281"/>
      <c r="AE977" s="281"/>
      <c r="AF977" s="281"/>
      <c r="AG977" s="281"/>
      <c r="AH977" s="281"/>
      <c r="AI977" s="281"/>
    </row>
    <row r="978" ht="12.75" customHeight="1">
      <c r="A978" s="281"/>
      <c r="B978" s="281"/>
      <c r="C978" s="281"/>
      <c r="D978" s="281"/>
      <c r="E978" s="281"/>
      <c r="F978" s="281"/>
      <c r="G978" s="281"/>
      <c r="H978" s="281"/>
      <c r="I978" s="281"/>
      <c r="J978" s="281"/>
      <c r="K978" s="281"/>
      <c r="L978" s="281"/>
      <c r="M978" s="281"/>
      <c r="N978" s="281"/>
      <c r="O978" s="281"/>
      <c r="P978" s="281"/>
      <c r="Q978" s="281"/>
      <c r="R978" s="281"/>
      <c r="S978" s="281"/>
      <c r="T978" s="281"/>
      <c r="U978" s="281"/>
      <c r="V978" s="281"/>
      <c r="W978" s="281"/>
      <c r="X978" s="281"/>
      <c r="Y978" s="281"/>
      <c r="Z978" s="281"/>
      <c r="AA978" s="281"/>
      <c r="AB978" s="281"/>
      <c r="AC978" s="281"/>
      <c r="AD978" s="281"/>
      <c r="AE978" s="281"/>
      <c r="AF978" s="281"/>
      <c r="AG978" s="281"/>
      <c r="AH978" s="281"/>
      <c r="AI978" s="281"/>
    </row>
    <row r="979" ht="12.75" customHeight="1">
      <c r="A979" s="281"/>
      <c r="B979" s="281"/>
      <c r="C979" s="281"/>
      <c r="D979" s="281"/>
      <c r="E979" s="281"/>
      <c r="F979" s="281"/>
      <c r="G979" s="281"/>
      <c r="H979" s="281"/>
      <c r="I979" s="281"/>
      <c r="J979" s="281"/>
      <c r="K979" s="281"/>
      <c r="L979" s="281"/>
      <c r="M979" s="281"/>
      <c r="N979" s="281"/>
      <c r="O979" s="281"/>
      <c r="P979" s="281"/>
      <c r="Q979" s="281"/>
      <c r="R979" s="281"/>
      <c r="S979" s="281"/>
      <c r="T979" s="281"/>
      <c r="U979" s="281"/>
      <c r="V979" s="281"/>
      <c r="W979" s="281"/>
      <c r="X979" s="281"/>
      <c r="Y979" s="281"/>
      <c r="Z979" s="281"/>
      <c r="AA979" s="281"/>
      <c r="AB979" s="281"/>
      <c r="AC979" s="281"/>
      <c r="AD979" s="281"/>
      <c r="AE979" s="281"/>
      <c r="AF979" s="281"/>
      <c r="AG979" s="281"/>
      <c r="AH979" s="281"/>
      <c r="AI979" s="281"/>
    </row>
    <row r="980" ht="12.75" customHeight="1">
      <c r="A980" s="281"/>
      <c r="B980" s="281"/>
      <c r="C980" s="281"/>
      <c r="D980" s="281"/>
      <c r="E980" s="281"/>
      <c r="F980" s="281"/>
      <c r="G980" s="281"/>
      <c r="H980" s="281"/>
      <c r="I980" s="281"/>
      <c r="J980" s="281"/>
      <c r="K980" s="281"/>
      <c r="L980" s="281"/>
      <c r="M980" s="281"/>
      <c r="N980" s="281"/>
      <c r="O980" s="281"/>
      <c r="P980" s="281"/>
      <c r="Q980" s="281"/>
      <c r="R980" s="281"/>
      <c r="S980" s="281"/>
      <c r="T980" s="281"/>
      <c r="U980" s="281"/>
      <c r="V980" s="281"/>
      <c r="W980" s="281"/>
      <c r="X980" s="281"/>
      <c r="Y980" s="281"/>
      <c r="Z980" s="281"/>
      <c r="AA980" s="281"/>
      <c r="AB980" s="281"/>
      <c r="AC980" s="281"/>
      <c r="AD980" s="281"/>
      <c r="AE980" s="281"/>
      <c r="AF980" s="281"/>
      <c r="AG980" s="281"/>
      <c r="AH980" s="281"/>
      <c r="AI980" s="281"/>
    </row>
    <row r="981" ht="12.75" customHeight="1">
      <c r="A981" s="281"/>
      <c r="B981" s="281"/>
      <c r="C981" s="281"/>
      <c r="D981" s="281"/>
      <c r="E981" s="281"/>
      <c r="F981" s="281"/>
      <c r="G981" s="281"/>
      <c r="H981" s="281"/>
      <c r="I981" s="281"/>
      <c r="J981" s="281"/>
      <c r="K981" s="281"/>
      <c r="L981" s="281"/>
      <c r="M981" s="281"/>
      <c r="N981" s="281"/>
      <c r="O981" s="281"/>
      <c r="P981" s="281"/>
      <c r="Q981" s="281"/>
      <c r="R981" s="281"/>
      <c r="S981" s="281"/>
      <c r="T981" s="281"/>
      <c r="U981" s="281"/>
      <c r="V981" s="281"/>
      <c r="W981" s="281"/>
      <c r="X981" s="281"/>
      <c r="Y981" s="281"/>
      <c r="Z981" s="281"/>
      <c r="AA981" s="281"/>
      <c r="AB981" s="281"/>
      <c r="AC981" s="281"/>
      <c r="AD981" s="281"/>
      <c r="AE981" s="281"/>
      <c r="AF981" s="281"/>
      <c r="AG981" s="281"/>
      <c r="AH981" s="281"/>
      <c r="AI981" s="281"/>
    </row>
    <row r="982" ht="12.75" customHeight="1">
      <c r="A982" s="281"/>
      <c r="B982" s="281"/>
      <c r="C982" s="281"/>
      <c r="D982" s="281"/>
      <c r="E982" s="281"/>
      <c r="F982" s="281"/>
      <c r="G982" s="281"/>
      <c r="H982" s="281"/>
      <c r="I982" s="281"/>
      <c r="J982" s="281"/>
      <c r="K982" s="281"/>
      <c r="L982" s="281"/>
      <c r="M982" s="281"/>
      <c r="N982" s="281"/>
      <c r="O982" s="281"/>
      <c r="P982" s="281"/>
      <c r="Q982" s="281"/>
      <c r="R982" s="281"/>
      <c r="S982" s="281"/>
      <c r="T982" s="281"/>
      <c r="U982" s="281"/>
      <c r="V982" s="281"/>
      <c r="W982" s="281"/>
      <c r="X982" s="281"/>
      <c r="Y982" s="281"/>
      <c r="Z982" s="281"/>
      <c r="AA982" s="281"/>
      <c r="AB982" s="281"/>
      <c r="AC982" s="281"/>
      <c r="AD982" s="281"/>
      <c r="AE982" s="281"/>
      <c r="AF982" s="281"/>
      <c r="AG982" s="281"/>
      <c r="AH982" s="281"/>
      <c r="AI982" s="281"/>
    </row>
    <row r="983" ht="12.75" customHeight="1">
      <c r="A983" s="281"/>
      <c r="B983" s="281"/>
      <c r="C983" s="281"/>
      <c r="D983" s="281"/>
      <c r="E983" s="281"/>
      <c r="F983" s="281"/>
      <c r="G983" s="281"/>
      <c r="H983" s="281"/>
      <c r="I983" s="281"/>
      <c r="J983" s="281"/>
      <c r="K983" s="281"/>
      <c r="L983" s="281"/>
      <c r="M983" s="281"/>
      <c r="N983" s="281"/>
      <c r="O983" s="281"/>
      <c r="P983" s="281"/>
      <c r="Q983" s="281"/>
      <c r="R983" s="281"/>
      <c r="S983" s="281"/>
      <c r="T983" s="281"/>
      <c r="U983" s="281"/>
      <c r="V983" s="281"/>
      <c r="W983" s="281"/>
      <c r="X983" s="281"/>
      <c r="Y983" s="281"/>
      <c r="Z983" s="281"/>
      <c r="AA983" s="281"/>
      <c r="AB983" s="281"/>
      <c r="AC983" s="281"/>
      <c r="AD983" s="281"/>
      <c r="AE983" s="281"/>
      <c r="AF983" s="281"/>
      <c r="AG983" s="281"/>
      <c r="AH983" s="281"/>
      <c r="AI983" s="281"/>
    </row>
    <row r="984" ht="12.75" customHeight="1">
      <c r="A984" s="281"/>
      <c r="B984" s="281"/>
      <c r="C984" s="281"/>
      <c r="D984" s="281"/>
      <c r="E984" s="281"/>
      <c r="F984" s="281"/>
      <c r="G984" s="281"/>
      <c r="H984" s="281"/>
      <c r="I984" s="281"/>
      <c r="J984" s="281"/>
      <c r="K984" s="281"/>
      <c r="L984" s="281"/>
      <c r="M984" s="281"/>
      <c r="N984" s="281"/>
      <c r="O984" s="281"/>
      <c r="P984" s="281"/>
      <c r="Q984" s="281"/>
      <c r="R984" s="281"/>
      <c r="S984" s="281"/>
      <c r="T984" s="281"/>
      <c r="U984" s="281"/>
      <c r="V984" s="281"/>
      <c r="W984" s="281"/>
      <c r="X984" s="281"/>
      <c r="Y984" s="281"/>
      <c r="Z984" s="281"/>
      <c r="AA984" s="281"/>
      <c r="AB984" s="281"/>
      <c r="AC984" s="281"/>
      <c r="AD984" s="281"/>
      <c r="AE984" s="281"/>
      <c r="AF984" s="281"/>
      <c r="AG984" s="281"/>
      <c r="AH984" s="281"/>
      <c r="AI984" s="281"/>
    </row>
    <row r="985" ht="12.75" customHeight="1">
      <c r="A985" s="281"/>
      <c r="B985" s="281"/>
      <c r="C985" s="281"/>
      <c r="D985" s="281"/>
      <c r="E985" s="281"/>
      <c r="F985" s="281"/>
      <c r="G985" s="281"/>
      <c r="H985" s="281"/>
      <c r="I985" s="281"/>
      <c r="J985" s="281"/>
      <c r="K985" s="281"/>
      <c r="L985" s="281"/>
      <c r="M985" s="281"/>
      <c r="N985" s="281"/>
      <c r="O985" s="281"/>
      <c r="P985" s="281"/>
      <c r="Q985" s="281"/>
      <c r="R985" s="281"/>
      <c r="S985" s="281"/>
      <c r="T985" s="281"/>
      <c r="U985" s="281"/>
      <c r="V985" s="281"/>
      <c r="W985" s="281"/>
      <c r="X985" s="281"/>
      <c r="Y985" s="281"/>
      <c r="Z985" s="281"/>
      <c r="AA985" s="281"/>
      <c r="AB985" s="281"/>
      <c r="AC985" s="281"/>
      <c r="AD985" s="281"/>
      <c r="AE985" s="281"/>
      <c r="AF985" s="281"/>
      <c r="AG985" s="281"/>
      <c r="AH985" s="281"/>
      <c r="AI985" s="281"/>
    </row>
    <row r="986" ht="12.75" customHeight="1">
      <c r="A986" s="281"/>
      <c r="B986" s="281"/>
      <c r="C986" s="281"/>
      <c r="D986" s="281"/>
      <c r="E986" s="281"/>
      <c r="F986" s="281"/>
      <c r="G986" s="281"/>
      <c r="H986" s="281"/>
      <c r="I986" s="281"/>
      <c r="J986" s="281"/>
      <c r="K986" s="281"/>
      <c r="L986" s="281"/>
      <c r="M986" s="281"/>
      <c r="N986" s="281"/>
      <c r="O986" s="281"/>
      <c r="P986" s="281"/>
      <c r="Q986" s="281"/>
      <c r="R986" s="281"/>
      <c r="S986" s="281"/>
      <c r="T986" s="281"/>
      <c r="U986" s="281"/>
      <c r="V986" s="281"/>
      <c r="W986" s="281"/>
      <c r="X986" s="281"/>
      <c r="Y986" s="281"/>
      <c r="Z986" s="281"/>
      <c r="AA986" s="281"/>
      <c r="AB986" s="281"/>
      <c r="AC986" s="281"/>
      <c r="AD986" s="281"/>
      <c r="AE986" s="281"/>
      <c r="AF986" s="281"/>
      <c r="AG986" s="281"/>
      <c r="AH986" s="281"/>
      <c r="AI986" s="281"/>
    </row>
    <row r="987" ht="12.75" customHeight="1">
      <c r="A987" s="281"/>
      <c r="B987" s="281"/>
      <c r="C987" s="281"/>
      <c r="D987" s="281"/>
      <c r="E987" s="281"/>
      <c r="F987" s="281"/>
      <c r="G987" s="281"/>
      <c r="H987" s="281"/>
      <c r="I987" s="281"/>
      <c r="J987" s="281"/>
      <c r="K987" s="281"/>
      <c r="L987" s="281"/>
      <c r="M987" s="281"/>
      <c r="N987" s="281"/>
      <c r="O987" s="281"/>
      <c r="P987" s="281"/>
      <c r="Q987" s="281"/>
      <c r="R987" s="281"/>
      <c r="S987" s="281"/>
      <c r="T987" s="281"/>
      <c r="U987" s="281"/>
      <c r="V987" s="281"/>
      <c r="W987" s="281"/>
      <c r="X987" s="281"/>
      <c r="Y987" s="281"/>
      <c r="Z987" s="281"/>
      <c r="AA987" s="281"/>
      <c r="AB987" s="281"/>
      <c r="AC987" s="281"/>
      <c r="AD987" s="281"/>
      <c r="AE987" s="281"/>
      <c r="AF987" s="281"/>
      <c r="AG987" s="281"/>
      <c r="AH987" s="281"/>
      <c r="AI987" s="281"/>
    </row>
    <row r="988" ht="12.75" customHeight="1">
      <c r="A988" s="281"/>
      <c r="B988" s="281"/>
      <c r="C988" s="281"/>
      <c r="D988" s="281"/>
      <c r="E988" s="281"/>
      <c r="F988" s="281"/>
      <c r="G988" s="281"/>
      <c r="H988" s="281"/>
      <c r="I988" s="281"/>
      <c r="J988" s="281"/>
      <c r="K988" s="281"/>
      <c r="L988" s="281"/>
      <c r="M988" s="281"/>
      <c r="N988" s="281"/>
      <c r="O988" s="281"/>
      <c r="P988" s="281"/>
      <c r="Q988" s="281"/>
      <c r="R988" s="281"/>
      <c r="S988" s="281"/>
      <c r="T988" s="281"/>
      <c r="U988" s="281"/>
      <c r="V988" s="281"/>
      <c r="W988" s="281"/>
      <c r="X988" s="281"/>
      <c r="Y988" s="281"/>
      <c r="Z988" s="281"/>
      <c r="AA988" s="281"/>
      <c r="AB988" s="281"/>
      <c r="AC988" s="281"/>
      <c r="AD988" s="281"/>
      <c r="AE988" s="281"/>
      <c r="AF988" s="281"/>
      <c r="AG988" s="281"/>
      <c r="AH988" s="281"/>
      <c r="AI988" s="281"/>
    </row>
    <row r="989" ht="12.75" customHeight="1">
      <c r="A989" s="281"/>
      <c r="B989" s="281"/>
      <c r="C989" s="281"/>
      <c r="D989" s="281"/>
      <c r="E989" s="281"/>
      <c r="F989" s="281"/>
      <c r="G989" s="281"/>
      <c r="H989" s="281"/>
      <c r="I989" s="281"/>
      <c r="J989" s="281"/>
      <c r="K989" s="281"/>
      <c r="L989" s="281"/>
      <c r="M989" s="281"/>
      <c r="N989" s="281"/>
      <c r="O989" s="281"/>
      <c r="P989" s="281"/>
      <c r="Q989" s="281"/>
      <c r="R989" s="281"/>
      <c r="S989" s="281"/>
      <c r="T989" s="281"/>
      <c r="U989" s="281"/>
      <c r="V989" s="281"/>
      <c r="W989" s="281"/>
      <c r="X989" s="281"/>
      <c r="Y989" s="281"/>
      <c r="Z989" s="281"/>
      <c r="AA989" s="281"/>
      <c r="AB989" s="281"/>
      <c r="AC989" s="281"/>
      <c r="AD989" s="281"/>
      <c r="AE989" s="281"/>
      <c r="AF989" s="281"/>
      <c r="AG989" s="281"/>
      <c r="AH989" s="281"/>
      <c r="AI989" s="281"/>
    </row>
    <row r="990" ht="12.75" customHeight="1">
      <c r="A990" s="281"/>
      <c r="B990" s="281"/>
      <c r="C990" s="281"/>
      <c r="D990" s="281"/>
      <c r="E990" s="281"/>
      <c r="F990" s="281"/>
      <c r="G990" s="281"/>
      <c r="H990" s="281"/>
      <c r="I990" s="281"/>
      <c r="J990" s="281"/>
      <c r="K990" s="281"/>
      <c r="L990" s="281"/>
      <c r="M990" s="281"/>
      <c r="N990" s="281"/>
      <c r="O990" s="281"/>
      <c r="P990" s="281"/>
      <c r="Q990" s="281"/>
      <c r="R990" s="281"/>
      <c r="S990" s="281"/>
      <c r="T990" s="281"/>
      <c r="U990" s="281"/>
      <c r="V990" s="281"/>
      <c r="W990" s="281"/>
      <c r="X990" s="281"/>
      <c r="Y990" s="281"/>
      <c r="Z990" s="281"/>
      <c r="AA990" s="281"/>
      <c r="AB990" s="281"/>
      <c r="AC990" s="281"/>
      <c r="AD990" s="281"/>
      <c r="AE990" s="281"/>
      <c r="AF990" s="281"/>
      <c r="AG990" s="281"/>
      <c r="AH990" s="281"/>
      <c r="AI990" s="281"/>
    </row>
    <row r="991" ht="12.75" customHeight="1">
      <c r="A991" s="281"/>
      <c r="B991" s="281"/>
      <c r="C991" s="281"/>
      <c r="D991" s="281"/>
      <c r="E991" s="281"/>
      <c r="F991" s="281"/>
      <c r="G991" s="281"/>
      <c r="H991" s="281"/>
      <c r="I991" s="281"/>
      <c r="J991" s="281"/>
      <c r="K991" s="281"/>
      <c r="L991" s="281"/>
      <c r="M991" s="281"/>
      <c r="N991" s="281"/>
      <c r="O991" s="281"/>
      <c r="P991" s="281"/>
      <c r="Q991" s="281"/>
      <c r="R991" s="281"/>
      <c r="S991" s="281"/>
      <c r="T991" s="281"/>
      <c r="U991" s="281"/>
      <c r="V991" s="281"/>
      <c r="W991" s="281"/>
      <c r="X991" s="281"/>
      <c r="Y991" s="281"/>
      <c r="Z991" s="281"/>
      <c r="AA991" s="281"/>
      <c r="AB991" s="281"/>
      <c r="AC991" s="281"/>
      <c r="AD991" s="281"/>
      <c r="AE991" s="281"/>
      <c r="AF991" s="281"/>
      <c r="AG991" s="281"/>
      <c r="AH991" s="281"/>
      <c r="AI991" s="281"/>
    </row>
    <row r="992" ht="12.75" customHeight="1">
      <c r="A992" s="281"/>
      <c r="B992" s="281"/>
      <c r="C992" s="281"/>
      <c r="D992" s="281"/>
      <c r="E992" s="281"/>
      <c r="F992" s="281"/>
      <c r="G992" s="281"/>
      <c r="H992" s="281"/>
      <c r="I992" s="281"/>
      <c r="J992" s="281"/>
      <c r="K992" s="281"/>
      <c r="L992" s="281"/>
      <c r="M992" s="281"/>
      <c r="N992" s="281"/>
      <c r="O992" s="281"/>
      <c r="P992" s="281"/>
      <c r="Q992" s="281"/>
      <c r="R992" s="281"/>
      <c r="S992" s="281"/>
      <c r="T992" s="281"/>
      <c r="U992" s="281"/>
      <c r="V992" s="281"/>
      <c r="W992" s="281"/>
      <c r="X992" s="281"/>
      <c r="Y992" s="281"/>
      <c r="Z992" s="281"/>
      <c r="AA992" s="281"/>
      <c r="AB992" s="281"/>
      <c r="AC992" s="281"/>
      <c r="AD992" s="281"/>
      <c r="AE992" s="281"/>
      <c r="AF992" s="281"/>
      <c r="AG992" s="281"/>
      <c r="AH992" s="281"/>
      <c r="AI992" s="281"/>
    </row>
    <row r="993" ht="12.75" customHeight="1">
      <c r="A993" s="281"/>
      <c r="B993" s="281"/>
      <c r="C993" s="281"/>
      <c r="D993" s="281"/>
      <c r="E993" s="281"/>
      <c r="F993" s="281"/>
      <c r="G993" s="281"/>
      <c r="H993" s="281"/>
      <c r="I993" s="281"/>
      <c r="J993" s="281"/>
      <c r="K993" s="281"/>
      <c r="L993" s="281"/>
      <c r="M993" s="281"/>
      <c r="N993" s="281"/>
      <c r="O993" s="281"/>
      <c r="P993" s="281"/>
      <c r="Q993" s="281"/>
      <c r="R993" s="281"/>
      <c r="S993" s="281"/>
      <c r="T993" s="281"/>
      <c r="U993" s="281"/>
      <c r="V993" s="281"/>
      <c r="W993" s="281"/>
      <c r="X993" s="281"/>
      <c r="Y993" s="281"/>
      <c r="Z993" s="281"/>
      <c r="AA993" s="281"/>
      <c r="AB993" s="281"/>
      <c r="AC993" s="281"/>
      <c r="AD993" s="281"/>
      <c r="AE993" s="281"/>
      <c r="AF993" s="281"/>
      <c r="AG993" s="281"/>
      <c r="AH993" s="281"/>
      <c r="AI993" s="281"/>
    </row>
    <row r="994" ht="12.75" customHeight="1">
      <c r="A994" s="281"/>
      <c r="B994" s="281"/>
      <c r="C994" s="281"/>
      <c r="D994" s="281"/>
      <c r="E994" s="281"/>
      <c r="F994" s="281"/>
      <c r="G994" s="281"/>
      <c r="H994" s="281"/>
      <c r="I994" s="281"/>
      <c r="J994" s="281"/>
      <c r="K994" s="281"/>
      <c r="L994" s="281"/>
      <c r="M994" s="281"/>
      <c r="N994" s="281"/>
      <c r="O994" s="281"/>
      <c r="P994" s="281"/>
      <c r="Q994" s="281"/>
      <c r="R994" s="281"/>
      <c r="S994" s="281"/>
      <c r="T994" s="281"/>
      <c r="U994" s="281"/>
      <c r="V994" s="281"/>
      <c r="W994" s="281"/>
      <c r="X994" s="281"/>
      <c r="Y994" s="281"/>
      <c r="Z994" s="281"/>
      <c r="AA994" s="281"/>
      <c r="AB994" s="281"/>
      <c r="AC994" s="281"/>
      <c r="AD994" s="281"/>
      <c r="AE994" s="281"/>
      <c r="AF994" s="281"/>
      <c r="AG994" s="281"/>
      <c r="AH994" s="281"/>
      <c r="AI994" s="281"/>
    </row>
    <row r="995" ht="12.75" customHeight="1">
      <c r="A995" s="281"/>
      <c r="B995" s="281"/>
      <c r="C995" s="281"/>
      <c r="D995" s="281"/>
      <c r="E995" s="281"/>
      <c r="F995" s="281"/>
      <c r="G995" s="281"/>
      <c r="H995" s="281"/>
      <c r="I995" s="281"/>
      <c r="J995" s="281"/>
      <c r="K995" s="281"/>
      <c r="L995" s="281"/>
      <c r="M995" s="281"/>
      <c r="N995" s="281"/>
      <c r="O995" s="281"/>
      <c r="P995" s="281"/>
      <c r="Q995" s="281"/>
      <c r="R995" s="281"/>
      <c r="S995" s="281"/>
      <c r="T995" s="281"/>
      <c r="U995" s="281"/>
      <c r="V995" s="281"/>
      <c r="W995" s="281"/>
      <c r="X995" s="281"/>
      <c r="Y995" s="281"/>
      <c r="Z995" s="281"/>
      <c r="AA995" s="281"/>
      <c r="AB995" s="281"/>
      <c r="AC995" s="281"/>
      <c r="AD995" s="281"/>
      <c r="AE995" s="281"/>
      <c r="AF995" s="281"/>
      <c r="AG995" s="281"/>
      <c r="AH995" s="281"/>
      <c r="AI995" s="281"/>
    </row>
    <row r="996" ht="12.75" customHeight="1">
      <c r="A996" s="281"/>
      <c r="B996" s="281"/>
      <c r="C996" s="281"/>
      <c r="D996" s="281"/>
      <c r="E996" s="281"/>
      <c r="F996" s="281"/>
      <c r="G996" s="281"/>
      <c r="H996" s="281"/>
      <c r="I996" s="281"/>
      <c r="J996" s="281"/>
      <c r="K996" s="281"/>
      <c r="L996" s="281"/>
      <c r="M996" s="281"/>
      <c r="N996" s="281"/>
      <c r="O996" s="281"/>
      <c r="P996" s="281"/>
      <c r="Q996" s="281"/>
      <c r="R996" s="281"/>
      <c r="S996" s="281"/>
      <c r="T996" s="281"/>
      <c r="U996" s="281"/>
      <c r="V996" s="281"/>
      <c r="W996" s="281"/>
      <c r="X996" s="281"/>
      <c r="Y996" s="281"/>
      <c r="Z996" s="281"/>
      <c r="AA996" s="281"/>
      <c r="AB996" s="281"/>
      <c r="AC996" s="281"/>
      <c r="AD996" s="281"/>
      <c r="AE996" s="281"/>
      <c r="AF996" s="281"/>
      <c r="AG996" s="281"/>
      <c r="AH996" s="281"/>
      <c r="AI996" s="281"/>
    </row>
    <row r="997" ht="12.75" customHeight="1">
      <c r="A997" s="281"/>
      <c r="B997" s="281"/>
      <c r="C997" s="281"/>
      <c r="D997" s="281"/>
      <c r="E997" s="281"/>
      <c r="F997" s="281"/>
      <c r="G997" s="281"/>
      <c r="H997" s="281"/>
      <c r="I997" s="281"/>
      <c r="J997" s="281"/>
      <c r="K997" s="281"/>
      <c r="L997" s="281"/>
      <c r="M997" s="281"/>
      <c r="N997" s="281"/>
      <c r="O997" s="281"/>
      <c r="P997" s="281"/>
      <c r="Q997" s="281"/>
      <c r="R997" s="281"/>
      <c r="S997" s="281"/>
      <c r="T997" s="281"/>
      <c r="U997" s="281"/>
      <c r="V997" s="281"/>
      <c r="W997" s="281"/>
      <c r="X997" s="281"/>
      <c r="Y997" s="281"/>
      <c r="Z997" s="281"/>
      <c r="AA997" s="281"/>
      <c r="AB997" s="281"/>
      <c r="AC997" s="281"/>
      <c r="AD997" s="281"/>
      <c r="AE997" s="281"/>
      <c r="AF997" s="281"/>
      <c r="AG997" s="281"/>
      <c r="AH997" s="281"/>
      <c r="AI997" s="281"/>
    </row>
    <row r="998" ht="12.75" customHeight="1">
      <c r="A998" s="281"/>
      <c r="B998" s="281"/>
      <c r="C998" s="281"/>
      <c r="D998" s="281"/>
      <c r="E998" s="281"/>
      <c r="F998" s="281"/>
      <c r="G998" s="281"/>
      <c r="H998" s="281"/>
      <c r="I998" s="281"/>
      <c r="J998" s="281"/>
      <c r="K998" s="281"/>
      <c r="L998" s="281"/>
      <c r="M998" s="281"/>
      <c r="N998" s="281"/>
      <c r="O998" s="281"/>
      <c r="P998" s="281"/>
      <c r="Q998" s="281"/>
      <c r="R998" s="281"/>
      <c r="S998" s="281"/>
      <c r="T998" s="281"/>
      <c r="U998" s="281"/>
      <c r="V998" s="281"/>
      <c r="W998" s="281"/>
      <c r="X998" s="281"/>
      <c r="Y998" s="281"/>
      <c r="Z998" s="281"/>
      <c r="AA998" s="281"/>
      <c r="AB998" s="281"/>
      <c r="AC998" s="281"/>
      <c r="AD998" s="281"/>
      <c r="AE998" s="281"/>
      <c r="AF998" s="281"/>
      <c r="AG998" s="281"/>
      <c r="AH998" s="281"/>
      <c r="AI998" s="281"/>
    </row>
    <row r="999" ht="12.75" customHeight="1">
      <c r="A999" s="281"/>
      <c r="B999" s="281"/>
      <c r="C999" s="281"/>
      <c r="D999" s="281"/>
      <c r="E999" s="281"/>
      <c r="F999" s="281"/>
      <c r="G999" s="281"/>
      <c r="H999" s="281"/>
      <c r="I999" s="281"/>
      <c r="J999" s="281"/>
      <c r="K999" s="281"/>
      <c r="L999" s="281"/>
      <c r="M999" s="281"/>
      <c r="N999" s="281"/>
      <c r="O999" s="281"/>
      <c r="P999" s="281"/>
      <c r="Q999" s="281"/>
      <c r="R999" s="281"/>
      <c r="S999" s="281"/>
      <c r="T999" s="281"/>
      <c r="U999" s="281"/>
      <c r="V999" s="281"/>
      <c r="W999" s="281"/>
      <c r="X999" s="281"/>
      <c r="Y999" s="281"/>
      <c r="Z999" s="281"/>
      <c r="AA999" s="281"/>
      <c r="AB999" s="281"/>
      <c r="AC999" s="281"/>
      <c r="AD999" s="281"/>
      <c r="AE999" s="281"/>
      <c r="AF999" s="281"/>
      <c r="AG999" s="281"/>
      <c r="AH999" s="281"/>
      <c r="AI999" s="281"/>
    </row>
    <row r="1000" ht="12.75" customHeight="1">
      <c r="A1000" s="281"/>
      <c r="B1000" s="281"/>
      <c r="C1000" s="281"/>
      <c r="D1000" s="281"/>
      <c r="E1000" s="281"/>
      <c r="F1000" s="281"/>
      <c r="G1000" s="281"/>
      <c r="H1000" s="281"/>
      <c r="I1000" s="281"/>
      <c r="J1000" s="281"/>
      <c r="K1000" s="281"/>
      <c r="L1000" s="281"/>
      <c r="M1000" s="281"/>
      <c r="N1000" s="281"/>
      <c r="O1000" s="281"/>
      <c r="P1000" s="281"/>
      <c r="Q1000" s="281"/>
      <c r="R1000" s="281"/>
      <c r="S1000" s="281"/>
      <c r="T1000" s="281"/>
      <c r="U1000" s="281"/>
      <c r="V1000" s="281"/>
      <c r="W1000" s="281"/>
      <c r="X1000" s="281"/>
      <c r="Y1000" s="281"/>
      <c r="Z1000" s="281"/>
      <c r="AA1000" s="281"/>
      <c r="AB1000" s="281"/>
      <c r="AC1000" s="281"/>
      <c r="AD1000" s="281"/>
      <c r="AE1000" s="281"/>
      <c r="AF1000" s="281"/>
      <c r="AG1000" s="281"/>
      <c r="AH1000" s="281"/>
      <c r="AI1000" s="281"/>
    </row>
  </sheetData>
  <mergeCells count="23">
    <mergeCell ref="L2:N2"/>
    <mergeCell ref="O2:Q2"/>
    <mergeCell ref="A75:B75"/>
    <mergeCell ref="A76:B76"/>
    <mergeCell ref="A1:B3"/>
    <mergeCell ref="C1:K1"/>
    <mergeCell ref="L1:R1"/>
    <mergeCell ref="S1:U1"/>
    <mergeCell ref="V1:AH1"/>
    <mergeCell ref="C2:C3"/>
    <mergeCell ref="D2:E2"/>
    <mergeCell ref="F2:H2"/>
    <mergeCell ref="I2:K2"/>
    <mergeCell ref="R2:R3"/>
    <mergeCell ref="S2:S3"/>
    <mergeCell ref="T2:T3"/>
    <mergeCell ref="U2:U3"/>
    <mergeCell ref="V2:W2"/>
    <mergeCell ref="X2:Y2"/>
    <mergeCell ref="Z2:AA2"/>
    <mergeCell ref="AB2:AC2"/>
    <mergeCell ref="AD2:AE2"/>
    <mergeCell ref="AF2:AH2"/>
  </mergeCells>
  <conditionalFormatting sqref="R75">
    <cfRule type="containsText" dxfId="0" priority="1" operator="containsText" text="Must">
      <formula>NOT(ISERROR(SEARCH(("Must"),(R75))))</formula>
    </cfRule>
  </conditionalFormatting>
  <conditionalFormatting sqref="U75">
    <cfRule type="containsText" dxfId="0" priority="2" operator="containsText" text="Must">
      <formula>NOT(ISERROR(SEARCH(("Must"),(U75))))</formula>
    </cfRule>
  </conditionalFormatting>
  <conditionalFormatting sqref="E75">
    <cfRule type="containsText" dxfId="0" priority="3" operator="containsText" text="Must">
      <formula>NOT(ISERROR(SEARCH(("Must"),(E75))))</formula>
    </cfRule>
  </conditionalFormatting>
  <conditionalFormatting sqref="H75">
    <cfRule type="containsText" dxfId="0" priority="4" operator="containsText" text="Must">
      <formula>NOT(ISERROR(SEARCH(("Must"),(H75))))</formula>
    </cfRule>
  </conditionalFormatting>
  <conditionalFormatting sqref="K75">
    <cfRule type="containsText" dxfId="0" priority="5" operator="containsText" text="Must">
      <formula>NOT(ISERROR(SEARCH(("Must"),(K75))))</formula>
    </cfRule>
  </conditionalFormatting>
  <conditionalFormatting sqref="N75">
    <cfRule type="containsText" dxfId="0" priority="6" operator="containsText" text="Must">
      <formula>NOT(ISERROR(SEARCH(("Must"),(N75))))</formula>
    </cfRule>
  </conditionalFormatting>
  <conditionalFormatting sqref="Q75">
    <cfRule type="containsText" dxfId="0" priority="7" operator="containsText" text="Must">
      <formula>NOT(ISERROR(SEARCH(("Must"),(Q75))))</formula>
    </cfRule>
  </conditionalFormatting>
  <conditionalFormatting sqref="R76">
    <cfRule type="expression" dxfId="1" priority="8">
      <formula>$A$76="Virtual Charter Schools Receive 90% per Charter Law"</formula>
    </cfRule>
  </conditionalFormatting>
  <conditionalFormatting sqref="R76">
    <cfRule type="containsText" dxfId="0" priority="9" operator="containsText" text="Must">
      <formula>NOT(ISERROR(SEARCH(("Must"),(R76))))</formula>
    </cfRule>
  </conditionalFormatting>
  <conditionalFormatting sqref="A76">
    <cfRule type="expression" dxfId="1" priority="10">
      <formula>$A$76="Virtual Charter Schools Receive 90% per Charter Law"</formula>
    </cfRule>
  </conditionalFormatting>
  <conditionalFormatting sqref="A76">
    <cfRule type="containsText" dxfId="0" priority="11" operator="containsText" text="Must">
      <formula>NOT(ISERROR(SEARCH(("Must"),(A76))))</formula>
    </cfRule>
  </conditionalFormatting>
  <conditionalFormatting sqref="U76">
    <cfRule type="expression" dxfId="1" priority="12">
      <formula>$A$76="Virtual Charter Schools Receive 90% per Charter Law"</formula>
    </cfRule>
  </conditionalFormatting>
  <conditionalFormatting sqref="U76">
    <cfRule type="containsText" dxfId="0" priority="13" operator="containsText" text="Must">
      <formula>NOT(ISERROR(SEARCH(("Must"),(U76))))</formula>
    </cfRule>
  </conditionalFormatting>
  <conditionalFormatting sqref="C75">
    <cfRule type="containsText" dxfId="0" priority="14" operator="containsText" text="Not">
      <formula>NOT(ISERROR(SEARCH(("Not"),(C75))))</formula>
    </cfRule>
  </conditionalFormatting>
  <conditionalFormatting sqref="C75">
    <cfRule type="containsText" dxfId="0" priority="15" operator="containsText" text="Must">
      <formula>NOT(ISERROR(SEARCH(("Must"),(C75))))</formula>
    </cfRule>
  </conditionalFormatting>
  <printOptions horizontalCentered="1"/>
  <pageMargins bottom="0.4" footer="0.0" header="0.0" left="0.3" right="0.3" top="0.4"/>
  <pageSetup scale="70" orientation="portrait"/>
  <headerFooter>
    <oddFooter>&amp;R&amp;P</oddFooter>
  </headerFooter>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30.25"/>
    <col customWidth="1" min="2" max="2" width="13.75"/>
    <col customWidth="1" min="3" max="3" width="62.0"/>
  </cols>
  <sheetData>
    <row r="1" ht="57.75" customHeight="1">
      <c r="A1" s="290"/>
      <c r="B1" s="290"/>
      <c r="C1" s="290"/>
    </row>
    <row r="2" ht="9.75" customHeight="1">
      <c r="A2" s="290"/>
      <c r="B2" s="290"/>
      <c r="C2" s="290"/>
    </row>
    <row r="3" ht="30.75" customHeight="1">
      <c r="A3" s="291" t="s">
        <v>329</v>
      </c>
      <c r="B3" s="267"/>
      <c r="C3" s="267"/>
    </row>
    <row r="4" ht="20.25" customHeight="1">
      <c r="A4" s="155" t="s">
        <v>330</v>
      </c>
      <c r="B4" s="155" t="s">
        <v>331</v>
      </c>
      <c r="C4" s="155" t="s">
        <v>242</v>
      </c>
    </row>
    <row r="5" ht="16.5" customHeight="1">
      <c r="A5" s="292" t="s">
        <v>332</v>
      </c>
      <c r="B5" s="293"/>
      <c r="C5" s="294"/>
    </row>
    <row r="6" ht="15.75" customHeight="1">
      <c r="A6" s="295" t="s">
        <v>333</v>
      </c>
      <c r="B6" s="296"/>
      <c r="C6" s="297"/>
    </row>
    <row r="7" ht="15.75" customHeight="1">
      <c r="A7" s="295" t="s">
        <v>334</v>
      </c>
      <c r="B7" s="296"/>
      <c r="C7" s="297"/>
    </row>
    <row r="8" ht="15.75" customHeight="1">
      <c r="A8" s="298" t="s">
        <v>335</v>
      </c>
      <c r="B8" s="296"/>
      <c r="C8" s="297"/>
    </row>
    <row r="9" ht="16.5" customHeight="1">
      <c r="A9" s="299" t="s">
        <v>336</v>
      </c>
      <c r="B9" s="300">
        <f>SUM(B6:B8)</f>
        <v>0</v>
      </c>
      <c r="C9" s="301"/>
    </row>
    <row r="10" ht="12.75" customHeight="1">
      <c r="A10" s="5"/>
      <c r="B10" s="5"/>
      <c r="C10" s="302"/>
    </row>
    <row r="11" ht="16.5" customHeight="1">
      <c r="A11" s="303" t="s">
        <v>337</v>
      </c>
      <c r="B11" s="304"/>
      <c r="C11" s="305"/>
    </row>
    <row r="12" ht="16.5" customHeight="1">
      <c r="A12" s="306" t="s">
        <v>338</v>
      </c>
      <c r="B12" s="307"/>
      <c r="C12" s="308"/>
    </row>
    <row r="13" ht="15.75" customHeight="1">
      <c r="A13" s="295" t="s">
        <v>339</v>
      </c>
      <c r="B13" s="296"/>
      <c r="C13" s="297"/>
    </row>
    <row r="14" ht="15.75" customHeight="1">
      <c r="A14" s="295" t="s">
        <v>340</v>
      </c>
      <c r="B14" s="296"/>
      <c r="C14" s="297"/>
    </row>
    <row r="15" ht="15.75" customHeight="1">
      <c r="A15" s="295" t="s">
        <v>341</v>
      </c>
      <c r="B15" s="296"/>
      <c r="C15" s="297"/>
    </row>
    <row r="16" ht="15.75" customHeight="1">
      <c r="A16" s="295" t="s">
        <v>342</v>
      </c>
      <c r="B16" s="296"/>
      <c r="C16" s="297"/>
    </row>
    <row r="17" ht="15.75" customHeight="1">
      <c r="A17" s="295" t="s">
        <v>343</v>
      </c>
      <c r="B17" s="296"/>
      <c r="C17" s="297"/>
    </row>
    <row r="18" ht="15.75" customHeight="1">
      <c r="A18" s="295" t="s">
        <v>344</v>
      </c>
      <c r="B18" s="296"/>
      <c r="C18" s="297"/>
    </row>
    <row r="19" ht="15.75" customHeight="1">
      <c r="A19" s="295" t="s">
        <v>345</v>
      </c>
      <c r="B19" s="296"/>
      <c r="C19" s="297"/>
    </row>
    <row r="20" ht="15.75" customHeight="1">
      <c r="A20" s="298" t="s">
        <v>346</v>
      </c>
      <c r="B20" s="296"/>
      <c r="C20" s="297"/>
    </row>
    <row r="21" ht="16.5" customHeight="1">
      <c r="A21" s="309" t="s">
        <v>347</v>
      </c>
      <c r="B21" s="171">
        <f>SUM(B12:B20)</f>
        <v>0</v>
      </c>
      <c r="C21" s="310"/>
    </row>
    <row r="22" ht="9.0" customHeight="1">
      <c r="A22" s="311"/>
      <c r="B22" s="11"/>
      <c r="C22" s="312"/>
    </row>
    <row r="23" ht="16.5" customHeight="1">
      <c r="A23" s="306" t="s">
        <v>348</v>
      </c>
      <c r="B23" s="307"/>
      <c r="C23" s="308"/>
    </row>
    <row r="24" ht="15.75" customHeight="1">
      <c r="A24" s="295" t="s">
        <v>349</v>
      </c>
      <c r="B24" s="296"/>
      <c r="C24" s="297"/>
    </row>
    <row r="25" ht="15.75" customHeight="1">
      <c r="A25" s="295" t="s">
        <v>350</v>
      </c>
      <c r="B25" s="296"/>
      <c r="C25" s="297"/>
    </row>
    <row r="26" ht="15.75" customHeight="1">
      <c r="A26" s="295" t="s">
        <v>351</v>
      </c>
      <c r="B26" s="296"/>
      <c r="C26" s="297"/>
    </row>
    <row r="27" ht="15.75" customHeight="1">
      <c r="A27" s="295" t="s">
        <v>352</v>
      </c>
      <c r="B27" s="296"/>
      <c r="C27" s="297"/>
    </row>
    <row r="28" ht="15.75" customHeight="1">
      <c r="A28" s="298" t="s">
        <v>346</v>
      </c>
      <c r="B28" s="296"/>
      <c r="C28" s="297"/>
    </row>
    <row r="29" ht="16.5" customHeight="1">
      <c r="A29" s="309" t="s">
        <v>353</v>
      </c>
      <c r="B29" s="171">
        <f>SUM(B23:B28)</f>
        <v>0</v>
      </c>
      <c r="C29" s="310"/>
    </row>
    <row r="30" ht="9.0" customHeight="1">
      <c r="A30" s="311"/>
      <c r="B30" s="11"/>
      <c r="C30" s="312"/>
    </row>
    <row r="31" ht="16.5" customHeight="1">
      <c r="A31" s="306" t="s">
        <v>354</v>
      </c>
      <c r="B31" s="307"/>
      <c r="C31" s="308"/>
    </row>
    <row r="32" ht="15.75" customHeight="1">
      <c r="A32" s="295" t="s">
        <v>355</v>
      </c>
      <c r="B32" s="296"/>
      <c r="C32" s="297"/>
    </row>
    <row r="33" ht="15.75" customHeight="1">
      <c r="A33" s="295" t="s">
        <v>356</v>
      </c>
      <c r="B33" s="296"/>
      <c r="C33" s="297"/>
    </row>
    <row r="34" ht="15.75" customHeight="1">
      <c r="A34" s="295" t="s">
        <v>357</v>
      </c>
      <c r="B34" s="296"/>
      <c r="C34" s="297"/>
    </row>
    <row r="35" ht="15.75" customHeight="1">
      <c r="A35" s="295" t="s">
        <v>358</v>
      </c>
      <c r="B35" s="296"/>
      <c r="C35" s="297"/>
    </row>
    <row r="36" ht="15.75" customHeight="1">
      <c r="A36" s="295" t="s">
        <v>359</v>
      </c>
      <c r="B36" s="296"/>
      <c r="C36" s="297"/>
    </row>
    <row r="37" ht="15.75" customHeight="1">
      <c r="A37" s="295" t="s">
        <v>360</v>
      </c>
      <c r="B37" s="296"/>
      <c r="C37" s="297"/>
    </row>
    <row r="38" ht="15.75" customHeight="1">
      <c r="A38" s="295" t="s">
        <v>361</v>
      </c>
      <c r="B38" s="296"/>
      <c r="C38" s="297"/>
    </row>
    <row r="39" ht="15.75" customHeight="1">
      <c r="A39" s="295" t="s">
        <v>362</v>
      </c>
      <c r="B39" s="296"/>
      <c r="C39" s="297"/>
    </row>
    <row r="40" ht="15.75" customHeight="1">
      <c r="A40" s="298" t="s">
        <v>346</v>
      </c>
      <c r="B40" s="296"/>
      <c r="C40" s="297"/>
    </row>
    <row r="41" ht="16.5" customHeight="1">
      <c r="A41" s="309" t="s">
        <v>363</v>
      </c>
      <c r="B41" s="171">
        <f>SUM(B31:B40)</f>
        <v>0</v>
      </c>
      <c r="C41" s="310"/>
    </row>
    <row r="42" ht="9.0" customHeight="1">
      <c r="A42" s="311"/>
      <c r="B42" s="11"/>
      <c r="C42" s="312"/>
    </row>
    <row r="43" ht="16.5" customHeight="1">
      <c r="A43" s="306" t="s">
        <v>364</v>
      </c>
      <c r="B43" s="307"/>
      <c r="C43" s="308"/>
    </row>
    <row r="44" ht="15.75" customHeight="1">
      <c r="A44" s="295" t="s">
        <v>365</v>
      </c>
      <c r="B44" s="296"/>
      <c r="C44" s="297"/>
    </row>
    <row r="45" ht="15.75" customHeight="1">
      <c r="A45" s="295" t="s">
        <v>366</v>
      </c>
      <c r="B45" s="296"/>
      <c r="C45" s="297"/>
    </row>
    <row r="46" ht="15.75" customHeight="1">
      <c r="A46" s="298" t="s">
        <v>346</v>
      </c>
      <c r="B46" s="296"/>
      <c r="C46" s="297"/>
    </row>
    <row r="47" ht="16.5" customHeight="1">
      <c r="A47" s="309" t="s">
        <v>367</v>
      </c>
      <c r="B47" s="171">
        <f>SUM(B43:B46)</f>
        <v>0</v>
      </c>
      <c r="C47" s="310"/>
    </row>
    <row r="48" ht="16.5" customHeight="1">
      <c r="A48" s="299" t="s">
        <v>368</v>
      </c>
      <c r="B48" s="300">
        <f>B21+B29+B41+B47</f>
        <v>0</v>
      </c>
      <c r="C48" s="313"/>
    </row>
  </sheetData>
  <mergeCells count="1">
    <mergeCell ref="A3:C3"/>
  </mergeCells>
  <printOptions horizontalCentered="1"/>
  <pageMargins bottom="0.45" footer="0.0" header="0.0" left="0.45" right="0.45" top="0.45"/>
  <pageSetup scale="93"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6.0" topLeftCell="A7" activePane="bottomLeft" state="frozen"/>
      <selection activeCell="B8" sqref="B8" pane="bottomLeft"/>
    </sheetView>
  </sheetViews>
  <sheetFormatPr customHeight="1" defaultColWidth="12.63" defaultRowHeight="15.0"/>
  <cols>
    <col customWidth="1" min="1" max="2" width="49.0"/>
    <col customWidth="1" min="3" max="3" width="49.38"/>
  </cols>
  <sheetData>
    <row r="1" ht="54.75" customHeight="1">
      <c r="A1" s="1"/>
      <c r="B1" s="1"/>
      <c r="C1" s="1"/>
    </row>
    <row r="2" ht="18.0" customHeight="1">
      <c r="A2" s="1"/>
      <c r="B2" s="1"/>
      <c r="C2" s="1"/>
    </row>
    <row r="3" ht="18.0" customHeight="1">
      <c r="A3" s="5" t="s">
        <v>7</v>
      </c>
    </row>
    <row r="4" ht="18.0" customHeight="1">
      <c r="A4" s="5" t="s">
        <v>8</v>
      </c>
    </row>
    <row r="5">
      <c r="A5" s="1"/>
      <c r="B5" s="1"/>
      <c r="C5" s="1"/>
    </row>
    <row r="6" ht="29.25" customHeight="1">
      <c r="A6" s="2" t="s">
        <v>9</v>
      </c>
      <c r="B6" s="2" t="s">
        <v>10</v>
      </c>
      <c r="C6" s="2" t="s">
        <v>11</v>
      </c>
    </row>
    <row r="7" ht="29.25" customHeight="1">
      <c r="A7" s="6"/>
      <c r="B7" s="6"/>
      <c r="C7" s="6"/>
    </row>
    <row r="8">
      <c r="A8" s="1"/>
      <c r="B8" s="1"/>
      <c r="C8" s="1"/>
    </row>
    <row r="9" ht="29.25" customHeight="1">
      <c r="A9" s="2" t="s">
        <v>12</v>
      </c>
      <c r="B9" s="7" t="s">
        <v>13</v>
      </c>
      <c r="C9" s="8" t="s">
        <v>14</v>
      </c>
    </row>
    <row r="10" ht="29.25" customHeight="1">
      <c r="A10" s="9"/>
      <c r="B10" s="9"/>
      <c r="C10" s="10"/>
    </row>
    <row r="11" ht="15.75" customHeight="1">
      <c r="A11" s="1"/>
      <c r="B11" s="1"/>
      <c r="C11" s="11"/>
    </row>
    <row r="12" ht="29.25" customHeight="1">
      <c r="A12" s="2" t="s">
        <v>15</v>
      </c>
      <c r="B12" s="7" t="s">
        <v>16</v>
      </c>
      <c r="C12" s="12" t="s">
        <v>17</v>
      </c>
    </row>
    <row r="13" ht="29.25" customHeight="1">
      <c r="A13" s="9"/>
      <c r="B13" s="9"/>
      <c r="C13" s="10"/>
    </row>
    <row r="14">
      <c r="A14" s="1"/>
      <c r="B14" s="1"/>
      <c r="C14" s="1"/>
    </row>
    <row r="15" ht="24.0" customHeight="1">
      <c r="A15" s="13" t="s">
        <v>18</v>
      </c>
      <c r="B15" s="14"/>
      <c r="C15" s="15"/>
    </row>
    <row r="16" ht="24.0" customHeight="1">
      <c r="A16" s="2" t="s">
        <v>19</v>
      </c>
      <c r="B16" s="2" t="s">
        <v>20</v>
      </c>
      <c r="C16" s="2" t="s">
        <v>21</v>
      </c>
    </row>
    <row r="17" ht="24.0" customHeight="1">
      <c r="A17" s="16" t="str">
        <f>IF(AND($B$13="Not Statewide",$A$10=""),"Select district where charter school will be located in cell A10",IF($B$13="Not Statewide",$A$10,""))</f>
        <v/>
      </c>
      <c r="B17" s="9"/>
      <c r="C17" s="9"/>
    </row>
    <row r="18" ht="24.0" customHeight="1">
      <c r="A18" s="2" t="s">
        <v>22</v>
      </c>
      <c r="B18" s="2" t="s">
        <v>23</v>
      </c>
      <c r="C18" s="2" t="s">
        <v>24</v>
      </c>
    </row>
    <row r="19" ht="24.0" customHeight="1">
      <c r="A19" s="9"/>
      <c r="B19" s="9"/>
      <c r="C19" s="9"/>
    </row>
  </sheetData>
  <mergeCells count="5">
    <mergeCell ref="C9:C10"/>
    <mergeCell ref="C12:C13"/>
    <mergeCell ref="A15:C15"/>
    <mergeCell ref="A3:C3"/>
    <mergeCell ref="A4:C4"/>
  </mergeCells>
  <dataValidations>
    <dataValidation type="list" allowBlank="1" showErrorMessage="1" sqref="A13">
      <formula1>Virtual</formula1>
    </dataValidation>
    <dataValidation type="list" allowBlank="1" showErrorMessage="1" sqref="B13">
      <formula1>Enrollment</formula1>
    </dataValidation>
    <dataValidation type="list" allowBlank="1" showErrorMessage="1" sqref="B10">
      <formula1>Building</formula1>
    </dataValidation>
    <dataValidation type="list" allowBlank="1" showErrorMessage="1" sqref="B17:C17 A19:C19">
      <formula1>INDIRECT(SUBSTITUTE($B$13," ",""))</formula1>
    </dataValidation>
    <dataValidation type="list" allowBlank="1" showErrorMessage="1" sqref="A10">
      <formula1>Location</formula1>
    </dataValidation>
  </dataValidations>
  <printOptions/>
  <pageMargins bottom="0.75" footer="0.0" header="0.0" left="0.7" right="0.7" top="0.75"/>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2.63" defaultRowHeight="15.0"/>
  <cols>
    <col customWidth="1" min="1" max="1" width="46.38"/>
    <col customWidth="1" min="2" max="2" width="8.25"/>
    <col customWidth="1" min="3" max="3" width="13.13"/>
    <col customWidth="1" min="4" max="4" width="12.75"/>
    <col customWidth="1" min="5" max="5" width="41.25"/>
    <col customWidth="1" min="6" max="6" width="12.75"/>
    <col customWidth="1" min="7" max="7" width="41.25"/>
    <col customWidth="1" min="8" max="8" width="12.75"/>
    <col customWidth="1" min="9" max="9" width="41.25"/>
    <col customWidth="1" min="10" max="10" width="12.75"/>
    <col customWidth="1" min="11" max="11" width="41.25"/>
    <col customWidth="1" min="12" max="12" width="12.75"/>
    <col customWidth="1" min="13" max="13" width="41.25"/>
  </cols>
  <sheetData>
    <row r="1" ht="77.25" customHeight="1">
      <c r="A1" s="285"/>
      <c r="B1" s="314"/>
      <c r="C1" s="314"/>
      <c r="D1" s="285"/>
      <c r="E1" s="285"/>
      <c r="F1" s="285"/>
      <c r="G1" s="285"/>
      <c r="H1" s="285"/>
      <c r="I1" s="285"/>
      <c r="J1" s="285"/>
      <c r="K1" s="285"/>
      <c r="L1" s="285"/>
      <c r="M1" s="315"/>
    </row>
    <row r="2" ht="12.75" customHeight="1">
      <c r="A2" s="316" t="s">
        <v>369</v>
      </c>
    </row>
    <row r="3" ht="12.75" customHeight="1">
      <c r="A3" s="315" t="s">
        <v>370</v>
      </c>
    </row>
    <row r="4" ht="12.75" customHeight="1">
      <c r="A4" s="317" t="s">
        <v>371</v>
      </c>
      <c r="B4" s="318"/>
      <c r="C4" s="319" t="s">
        <v>372</v>
      </c>
      <c r="D4" s="318" t="s">
        <v>373</v>
      </c>
      <c r="E4" s="319" t="s">
        <v>374</v>
      </c>
      <c r="F4" s="318" t="s">
        <v>375</v>
      </c>
      <c r="G4" s="319" t="s">
        <v>376</v>
      </c>
      <c r="H4" s="318" t="s">
        <v>377</v>
      </c>
      <c r="I4" s="319" t="s">
        <v>378</v>
      </c>
      <c r="J4" s="318" t="s">
        <v>379</v>
      </c>
      <c r="K4" s="319" t="s">
        <v>380</v>
      </c>
      <c r="L4" s="318" t="s">
        <v>381</v>
      </c>
      <c r="M4" s="319" t="s">
        <v>382</v>
      </c>
    </row>
    <row r="5" ht="12.75" customHeight="1">
      <c r="A5" s="320" t="s">
        <v>383</v>
      </c>
      <c r="B5" s="321" t="s">
        <v>384</v>
      </c>
      <c r="C5" s="322" t="s">
        <v>384</v>
      </c>
      <c r="D5" s="323"/>
      <c r="E5" s="324"/>
      <c r="F5" s="323"/>
      <c r="G5" s="324"/>
      <c r="H5" s="323"/>
      <c r="I5" s="324"/>
      <c r="J5" s="323"/>
      <c r="K5" s="324"/>
      <c r="L5" s="323"/>
      <c r="M5" s="324"/>
    </row>
    <row r="6" ht="12.75" customHeight="1">
      <c r="A6" s="325" t="s">
        <v>385</v>
      </c>
      <c r="B6" s="326" t="s">
        <v>384</v>
      </c>
      <c r="C6" s="327" t="s">
        <v>386</v>
      </c>
      <c r="D6" s="328"/>
      <c r="E6" s="329"/>
      <c r="F6" s="328"/>
      <c r="G6" s="329"/>
      <c r="H6" s="328"/>
      <c r="I6" s="329"/>
      <c r="J6" s="328"/>
      <c r="K6" s="329"/>
      <c r="L6" s="328"/>
      <c r="M6" s="329"/>
    </row>
    <row r="7" ht="12.75" customHeight="1">
      <c r="A7" s="325" t="s">
        <v>387</v>
      </c>
      <c r="B7" s="326" t="s">
        <v>384</v>
      </c>
      <c r="C7" s="327" t="s">
        <v>388</v>
      </c>
      <c r="D7" s="328"/>
      <c r="E7" s="329"/>
      <c r="F7" s="328"/>
      <c r="G7" s="329"/>
      <c r="H7" s="328"/>
      <c r="I7" s="329"/>
      <c r="J7" s="328"/>
      <c r="K7" s="329"/>
      <c r="L7" s="328"/>
      <c r="M7" s="329"/>
    </row>
    <row r="8" ht="12.75" customHeight="1">
      <c r="A8" s="325" t="s">
        <v>389</v>
      </c>
      <c r="B8" s="326"/>
      <c r="C8" s="327" t="s">
        <v>390</v>
      </c>
      <c r="D8" s="328"/>
      <c r="E8" s="329"/>
      <c r="F8" s="328"/>
      <c r="G8" s="329"/>
      <c r="H8" s="328"/>
      <c r="I8" s="329"/>
      <c r="J8" s="328"/>
      <c r="K8" s="329"/>
      <c r="L8" s="328"/>
      <c r="M8" s="329"/>
    </row>
    <row r="9" ht="12.75" customHeight="1">
      <c r="A9" s="325" t="s">
        <v>391</v>
      </c>
      <c r="B9" s="326" t="s">
        <v>384</v>
      </c>
      <c r="C9" s="327">
        <v>1800.0</v>
      </c>
      <c r="D9" s="328"/>
      <c r="E9" s="329"/>
      <c r="F9" s="328"/>
      <c r="G9" s="329"/>
      <c r="H9" s="328"/>
      <c r="I9" s="329"/>
      <c r="J9" s="328"/>
      <c r="K9" s="329"/>
      <c r="L9" s="328"/>
      <c r="M9" s="329"/>
    </row>
    <row r="10" ht="12.75" customHeight="1">
      <c r="A10" s="325" t="s">
        <v>392</v>
      </c>
      <c r="B10" s="326" t="s">
        <v>384</v>
      </c>
      <c r="C10" s="327" t="s">
        <v>384</v>
      </c>
      <c r="D10" s="330"/>
      <c r="E10" s="331"/>
      <c r="F10" s="330"/>
      <c r="G10" s="331"/>
      <c r="H10" s="330"/>
      <c r="I10" s="331"/>
      <c r="J10" s="330"/>
      <c r="K10" s="331"/>
      <c r="L10" s="330"/>
      <c r="M10" s="331"/>
    </row>
    <row r="11" ht="12.75" customHeight="1">
      <c r="A11" s="325" t="s">
        <v>393</v>
      </c>
      <c r="B11" s="326" t="s">
        <v>384</v>
      </c>
      <c r="C11" s="327">
        <v>1920.0</v>
      </c>
      <c r="D11" s="328"/>
      <c r="E11" s="329"/>
      <c r="F11" s="328"/>
      <c r="G11" s="329"/>
      <c r="H11" s="328"/>
      <c r="I11" s="329"/>
      <c r="J11" s="328"/>
      <c r="K11" s="329"/>
      <c r="L11" s="328"/>
      <c r="M11" s="329"/>
    </row>
    <row r="12" ht="12.75" customHeight="1">
      <c r="A12" s="325" t="s">
        <v>394</v>
      </c>
      <c r="B12" s="326" t="s">
        <v>384</v>
      </c>
      <c r="C12" s="327">
        <v>1994.0</v>
      </c>
      <c r="D12" s="328" t="str">
        <f>IF('School Information'!$A$13="No",'Type 2 Rev Projection Yr1'!$U$75,'Type 2 Rev Projection Yr1'!$U$76)</f>
        <v>Must Complete 'School Information' Tab</v>
      </c>
      <c r="E12" s="332"/>
      <c r="F12" s="328" t="str">
        <f>IF('School Information'!$A$13="No",'Type 2 Rev Projection Yr2'!$U$75,'Type 2 Rev Projection Yr2'!$U$76)</f>
        <v>Must Complete 'School Information' Tab</v>
      </c>
      <c r="G12" s="332"/>
      <c r="H12" s="328" t="str">
        <f>IF('School Information'!$A$13="No",'Type 2 Rev Projection Yr3'!$U$75,'Type 2 Rev Projection Yr3'!$U$76)</f>
        <v>Must Complete 'School Information' Tab</v>
      </c>
      <c r="I12" s="332"/>
      <c r="J12" s="328" t="str">
        <f>IF('School Information'!$A$13="No",'Type 2 Rev Projection Yr4'!$U$75,'Type 2 Rev Projection Yr4'!$U$76)</f>
        <v>Must Complete 'School Information' Tab</v>
      </c>
      <c r="K12" s="332"/>
      <c r="L12" s="328" t="str">
        <f>IF('School Information'!$A$13="No",'Type 2 Rev Projection Yr5'!$U$75,'Type 2 Rev Projection Yr5'!$U$76)</f>
        <v>Must Complete 'School Information' Tab</v>
      </c>
      <c r="M12" s="332"/>
    </row>
    <row r="13" ht="12.75" customHeight="1">
      <c r="A13" s="325" t="s">
        <v>395</v>
      </c>
      <c r="B13" s="326" t="s">
        <v>384</v>
      </c>
      <c r="C13" s="327" t="s">
        <v>396</v>
      </c>
      <c r="D13" s="328"/>
      <c r="E13" s="329"/>
      <c r="F13" s="328"/>
      <c r="G13" s="329"/>
      <c r="H13" s="328"/>
      <c r="I13" s="329"/>
      <c r="J13" s="328"/>
      <c r="K13" s="329"/>
      <c r="L13" s="328"/>
      <c r="M13" s="329"/>
    </row>
    <row r="14" ht="12.75" customHeight="1">
      <c r="A14" s="333" t="s">
        <v>397</v>
      </c>
      <c r="B14" s="326" t="s">
        <v>384</v>
      </c>
      <c r="C14" s="334" t="s">
        <v>398</v>
      </c>
      <c r="D14" s="328"/>
      <c r="E14" s="329"/>
      <c r="F14" s="328"/>
      <c r="G14" s="329"/>
      <c r="H14" s="328"/>
      <c r="I14" s="329"/>
      <c r="J14" s="328"/>
      <c r="K14" s="329"/>
      <c r="L14" s="328"/>
      <c r="M14" s="329"/>
    </row>
    <row r="15" ht="12.75" customHeight="1">
      <c r="A15" s="333" t="s">
        <v>397</v>
      </c>
      <c r="B15" s="326" t="s">
        <v>384</v>
      </c>
      <c r="C15" s="334" t="s">
        <v>398</v>
      </c>
      <c r="D15" s="328"/>
      <c r="E15" s="329"/>
      <c r="F15" s="328"/>
      <c r="G15" s="329"/>
      <c r="H15" s="328"/>
      <c r="I15" s="329"/>
      <c r="J15" s="328"/>
      <c r="K15" s="329"/>
      <c r="L15" s="328"/>
      <c r="M15" s="329"/>
    </row>
    <row r="16" ht="12.75" customHeight="1">
      <c r="A16" s="335" t="s">
        <v>399</v>
      </c>
      <c r="B16" s="336" t="s">
        <v>384</v>
      </c>
      <c r="C16" s="337" t="s">
        <v>384</v>
      </c>
      <c r="D16" s="338">
        <f>SUM(D6:D15)</f>
        <v>0</v>
      </c>
      <c r="E16" s="339"/>
      <c r="F16" s="338">
        <f>SUM(F6:F15)</f>
        <v>0</v>
      </c>
      <c r="G16" s="339"/>
      <c r="H16" s="338">
        <f>SUM(H6:H15)</f>
        <v>0</v>
      </c>
      <c r="I16" s="339"/>
      <c r="J16" s="338">
        <f>SUM(J6:J15)</f>
        <v>0</v>
      </c>
      <c r="K16" s="339"/>
      <c r="L16" s="338">
        <f>SUM(L6:L15)</f>
        <v>0</v>
      </c>
      <c r="M16" s="339"/>
    </row>
    <row r="17" ht="9.75" customHeight="1">
      <c r="A17" s="340"/>
      <c r="B17" s="341"/>
      <c r="C17" s="342"/>
      <c r="D17" s="330"/>
      <c r="E17" s="331"/>
      <c r="F17" s="330"/>
      <c r="G17" s="331"/>
      <c r="H17" s="330"/>
      <c r="I17" s="331"/>
      <c r="J17" s="330"/>
      <c r="K17" s="331"/>
      <c r="L17" s="330"/>
      <c r="M17" s="331"/>
    </row>
    <row r="18" ht="12.75" customHeight="1">
      <c r="A18" s="335" t="s">
        <v>400</v>
      </c>
      <c r="B18" s="336" t="s">
        <v>384</v>
      </c>
      <c r="C18" s="337" t="s">
        <v>384</v>
      </c>
      <c r="D18" s="343"/>
      <c r="E18" s="339"/>
      <c r="F18" s="343"/>
      <c r="G18" s="339"/>
      <c r="H18" s="343"/>
      <c r="I18" s="339"/>
      <c r="J18" s="343"/>
      <c r="K18" s="339"/>
      <c r="L18" s="343"/>
      <c r="M18" s="339"/>
    </row>
    <row r="19" ht="12.75" customHeight="1">
      <c r="A19" s="344" t="s">
        <v>401</v>
      </c>
      <c r="B19" s="345" t="s">
        <v>384</v>
      </c>
      <c r="C19" s="346" t="s">
        <v>384</v>
      </c>
      <c r="D19" s="330"/>
      <c r="E19" s="331"/>
      <c r="F19" s="330"/>
      <c r="G19" s="331"/>
      <c r="H19" s="330"/>
      <c r="I19" s="331"/>
      <c r="J19" s="330"/>
      <c r="K19" s="331"/>
      <c r="L19" s="330"/>
      <c r="M19" s="331"/>
    </row>
    <row r="20" ht="12.75" customHeight="1">
      <c r="A20" s="344" t="s">
        <v>196</v>
      </c>
      <c r="B20" s="345" t="s">
        <v>384</v>
      </c>
      <c r="C20" s="346" t="s">
        <v>402</v>
      </c>
      <c r="D20" s="328" t="str">
        <f>IF('School Information'!$A$13="No",'Type 2 Rev Projection Yr1'!$R$75,'Type 2 Rev Projection Yr1'!$R$76)</f>
        <v>Must Complete 'Enrollment Projection' Tab</v>
      </c>
      <c r="E20" s="329"/>
      <c r="F20" s="328" t="str">
        <f>IF('School Information'!$A$13="No",'Type 2 Rev Projection Yr2'!$R$75,'Type 2 Rev Projection Yr2'!$R$76)</f>
        <v>Must Complete 'Enrollment Projection' Tab</v>
      </c>
      <c r="G20" s="329"/>
      <c r="H20" s="328" t="str">
        <f>IF('School Information'!$A$13="No",'Type 2 Rev Projection Yr3'!$R$75,'Type 2 Rev Projection Yr3'!$R$76)</f>
        <v>Must Complete 'Enrollment Projection' Tab</v>
      </c>
      <c r="I20" s="329"/>
      <c r="J20" s="328" t="str">
        <f>IF('School Information'!$A$13="No",'Type 2 Rev Projection Yr4'!$R$75,'Type 2 Rev Projection Yr4'!$R$76)</f>
        <v>Must Complete 'Enrollment Projection' Tab</v>
      </c>
      <c r="K20" s="329"/>
      <c r="L20" s="328" t="str">
        <f>IF('School Information'!$A$13="No",'Type 2 Rev Projection Yr5'!$R$75,'Type 2 Rev Projection Yr5'!$R$76)</f>
        <v>Must Complete 'Enrollment Projection' Tab</v>
      </c>
      <c r="M20" s="329"/>
    </row>
    <row r="21" ht="12.75" customHeight="1">
      <c r="A21" s="344" t="s">
        <v>403</v>
      </c>
      <c r="B21" s="345" t="s">
        <v>384</v>
      </c>
      <c r="C21" s="346">
        <v>3190.0</v>
      </c>
      <c r="D21" s="328"/>
      <c r="E21" s="347"/>
      <c r="F21" s="328"/>
      <c r="G21" s="329"/>
      <c r="H21" s="328"/>
      <c r="I21" s="329"/>
      <c r="J21" s="328"/>
      <c r="K21" s="329"/>
      <c r="L21" s="328"/>
      <c r="M21" s="329"/>
    </row>
    <row r="22" ht="12.75" customHeight="1">
      <c r="A22" s="344" t="s">
        <v>404</v>
      </c>
      <c r="B22" s="345" t="s">
        <v>384</v>
      </c>
      <c r="C22" s="346" t="s">
        <v>384</v>
      </c>
      <c r="D22" s="330"/>
      <c r="E22" s="331"/>
      <c r="F22" s="330"/>
      <c r="G22" s="331"/>
      <c r="H22" s="330"/>
      <c r="I22" s="331"/>
      <c r="J22" s="330"/>
      <c r="K22" s="331"/>
      <c r="L22" s="330"/>
      <c r="M22" s="331"/>
    </row>
    <row r="23" ht="12.75" customHeight="1">
      <c r="A23" s="344" t="s">
        <v>405</v>
      </c>
      <c r="B23" s="345" t="s">
        <v>384</v>
      </c>
      <c r="C23" s="346">
        <v>3220.0</v>
      </c>
      <c r="D23" s="328"/>
      <c r="E23" s="329"/>
      <c r="F23" s="328"/>
      <c r="G23" s="329"/>
      <c r="H23" s="328"/>
      <c r="I23" s="329"/>
      <c r="J23" s="328"/>
      <c r="K23" s="329"/>
      <c r="L23" s="328"/>
      <c r="M23" s="329"/>
    </row>
    <row r="24" ht="12.75" customHeight="1">
      <c r="A24" s="344" t="s">
        <v>406</v>
      </c>
      <c r="B24" s="345" t="s">
        <v>384</v>
      </c>
      <c r="C24" s="346">
        <v>3230.0</v>
      </c>
      <c r="D24" s="328"/>
      <c r="E24" s="329"/>
      <c r="F24" s="328"/>
      <c r="G24" s="329"/>
      <c r="H24" s="328"/>
      <c r="I24" s="329"/>
      <c r="J24" s="328"/>
      <c r="K24" s="329"/>
      <c r="L24" s="328"/>
      <c r="M24" s="329"/>
    </row>
    <row r="25" ht="12.75" customHeight="1">
      <c r="A25" s="344" t="s">
        <v>407</v>
      </c>
      <c r="B25" s="345" t="s">
        <v>384</v>
      </c>
      <c r="C25" s="346">
        <v>3290.0</v>
      </c>
      <c r="D25" s="328"/>
      <c r="E25" s="329"/>
      <c r="F25" s="328"/>
      <c r="G25" s="329"/>
      <c r="H25" s="328"/>
      <c r="I25" s="329"/>
      <c r="J25" s="328"/>
      <c r="K25" s="329"/>
      <c r="L25" s="328"/>
      <c r="M25" s="329"/>
    </row>
    <row r="26" ht="12.75" customHeight="1">
      <c r="A26" s="348" t="s">
        <v>397</v>
      </c>
      <c r="B26" s="345" t="s">
        <v>384</v>
      </c>
      <c r="C26" s="349" t="s">
        <v>408</v>
      </c>
      <c r="D26" s="328"/>
      <c r="E26" s="329"/>
      <c r="F26" s="328"/>
      <c r="G26" s="329"/>
      <c r="H26" s="328"/>
      <c r="I26" s="329"/>
      <c r="J26" s="328"/>
      <c r="K26" s="329"/>
      <c r="L26" s="328"/>
      <c r="M26" s="329"/>
    </row>
    <row r="27" ht="12.75" customHeight="1">
      <c r="A27" s="348" t="s">
        <v>397</v>
      </c>
      <c r="B27" s="345" t="s">
        <v>384</v>
      </c>
      <c r="C27" s="349" t="s">
        <v>408</v>
      </c>
      <c r="D27" s="328"/>
      <c r="E27" s="329"/>
      <c r="F27" s="328"/>
      <c r="G27" s="329"/>
      <c r="H27" s="328"/>
      <c r="I27" s="329"/>
      <c r="J27" s="328"/>
      <c r="K27" s="329"/>
      <c r="L27" s="328"/>
      <c r="M27" s="329"/>
    </row>
    <row r="28" ht="12.75" customHeight="1">
      <c r="A28" s="335" t="s">
        <v>409</v>
      </c>
      <c r="B28" s="336" t="s">
        <v>384</v>
      </c>
      <c r="C28" s="337" t="s">
        <v>384</v>
      </c>
      <c r="D28" s="338">
        <f>SUM(D20:D27)</f>
        <v>0</v>
      </c>
      <c r="E28" s="339"/>
      <c r="F28" s="338">
        <f>SUM(F20:F27)</f>
        <v>0</v>
      </c>
      <c r="G28" s="339"/>
      <c r="H28" s="338">
        <f>SUM(H20:H27)</f>
        <v>0</v>
      </c>
      <c r="I28" s="339"/>
      <c r="J28" s="338">
        <f>SUM(J20:J27)</f>
        <v>0</v>
      </c>
      <c r="K28" s="339"/>
      <c r="L28" s="338">
        <f>SUM(L20:L27)</f>
        <v>0</v>
      </c>
      <c r="M28" s="339"/>
    </row>
    <row r="29" ht="9.75" customHeight="1">
      <c r="A29" s="350"/>
      <c r="B29" s="341"/>
      <c r="C29" s="342"/>
      <c r="D29" s="330"/>
      <c r="E29" s="331"/>
      <c r="F29" s="330"/>
      <c r="G29" s="331"/>
      <c r="H29" s="330"/>
      <c r="I29" s="331"/>
      <c r="J29" s="330"/>
      <c r="K29" s="331"/>
      <c r="L29" s="330"/>
      <c r="M29" s="331"/>
    </row>
    <row r="30" ht="12.75" customHeight="1">
      <c r="A30" s="335" t="s">
        <v>410</v>
      </c>
      <c r="B30" s="336" t="s">
        <v>384</v>
      </c>
      <c r="C30" s="337" t="s">
        <v>384</v>
      </c>
      <c r="D30" s="343"/>
      <c r="E30" s="339"/>
      <c r="F30" s="343"/>
      <c r="G30" s="339"/>
      <c r="H30" s="343"/>
      <c r="I30" s="339"/>
      <c r="J30" s="343"/>
      <c r="K30" s="339"/>
      <c r="L30" s="343"/>
      <c r="M30" s="339"/>
    </row>
    <row r="31" ht="12.75" customHeight="1">
      <c r="A31" s="325" t="s">
        <v>411</v>
      </c>
      <c r="B31" s="326" t="s">
        <v>384</v>
      </c>
      <c r="C31" s="327"/>
      <c r="D31" s="330"/>
      <c r="E31" s="331"/>
      <c r="F31" s="330"/>
      <c r="G31" s="331"/>
      <c r="H31" s="330"/>
      <c r="I31" s="331"/>
      <c r="J31" s="330"/>
      <c r="K31" s="331"/>
      <c r="L31" s="330"/>
      <c r="M31" s="331"/>
    </row>
    <row r="32" ht="12.75" customHeight="1">
      <c r="A32" s="325" t="s">
        <v>412</v>
      </c>
      <c r="B32" s="326" t="s">
        <v>384</v>
      </c>
      <c r="C32" s="327">
        <v>4110.0</v>
      </c>
      <c r="D32" s="328"/>
      <c r="E32" s="329"/>
      <c r="F32" s="328"/>
      <c r="G32" s="329"/>
      <c r="H32" s="328"/>
      <c r="I32" s="329"/>
      <c r="J32" s="328"/>
      <c r="K32" s="329"/>
      <c r="L32" s="328"/>
      <c r="M32" s="329"/>
    </row>
    <row r="33" ht="12.75" customHeight="1">
      <c r="A33" s="325" t="s">
        <v>413</v>
      </c>
      <c r="B33" s="326"/>
      <c r="C33" s="327">
        <v>4190.0</v>
      </c>
      <c r="D33" s="328"/>
      <c r="E33" s="329"/>
      <c r="F33" s="328"/>
      <c r="G33" s="329"/>
      <c r="H33" s="328"/>
      <c r="I33" s="329"/>
      <c r="J33" s="328"/>
      <c r="K33" s="329"/>
      <c r="L33" s="328"/>
      <c r="M33" s="329"/>
    </row>
    <row r="34" ht="12.75" customHeight="1">
      <c r="A34" s="325" t="s">
        <v>414</v>
      </c>
      <c r="B34" s="326" t="s">
        <v>384</v>
      </c>
      <c r="C34" s="327"/>
      <c r="D34" s="330"/>
      <c r="E34" s="331"/>
      <c r="F34" s="330"/>
      <c r="G34" s="331"/>
      <c r="H34" s="330"/>
      <c r="I34" s="331"/>
      <c r="J34" s="330"/>
      <c r="K34" s="331"/>
      <c r="L34" s="330"/>
      <c r="M34" s="331"/>
    </row>
    <row r="35" ht="12.75" customHeight="1">
      <c r="A35" s="325" t="s">
        <v>415</v>
      </c>
      <c r="B35" s="326" t="s">
        <v>384</v>
      </c>
      <c r="C35" s="327">
        <v>4390.0</v>
      </c>
      <c r="D35" s="328"/>
      <c r="E35" s="329"/>
      <c r="F35" s="328"/>
      <c r="G35" s="329"/>
      <c r="H35" s="328"/>
      <c r="I35" s="329"/>
      <c r="J35" s="328"/>
      <c r="K35" s="329"/>
      <c r="L35" s="328"/>
      <c r="M35" s="329"/>
    </row>
    <row r="36" ht="12.75" customHeight="1">
      <c r="A36" s="325" t="s">
        <v>416</v>
      </c>
      <c r="B36" s="326" t="s">
        <v>384</v>
      </c>
      <c r="C36" s="327" t="s">
        <v>384</v>
      </c>
      <c r="D36" s="330"/>
      <c r="E36" s="331"/>
      <c r="F36" s="330"/>
      <c r="G36" s="331"/>
      <c r="H36" s="330"/>
      <c r="I36" s="331"/>
      <c r="J36" s="330"/>
      <c r="K36" s="331"/>
      <c r="L36" s="330"/>
      <c r="M36" s="331"/>
    </row>
    <row r="37" ht="12.75" customHeight="1">
      <c r="A37" s="325" t="s">
        <v>417</v>
      </c>
      <c r="B37" s="326"/>
      <c r="C37" s="327">
        <v>4510.0</v>
      </c>
      <c r="D37" s="351" t="str">
        <f>'Type 2 Rev Projection Yr1'!$AA$75</f>
        <v>Must Complete 'Enrollment Projection' Tab</v>
      </c>
      <c r="E37" s="329"/>
      <c r="F37" s="351" t="str">
        <f>'Type 2 Rev Projection Yr2'!$AA$75</f>
        <v>Must Complete 'Enrollment Projection' Tab</v>
      </c>
      <c r="G37" s="329"/>
      <c r="H37" s="351" t="str">
        <f>'Type 2 Rev Projection Yr3'!$AA$75</f>
        <v>Must Complete 'Enrollment Projection' Tab</v>
      </c>
      <c r="I37" s="329"/>
      <c r="J37" s="351" t="str">
        <f>'Type 2 Rev Projection Yr4'!$AA$75</f>
        <v>Must Complete 'Enrollment Projection' Tab</v>
      </c>
      <c r="K37" s="329"/>
      <c r="L37" s="351" t="str">
        <f>'Type 2 Rev Projection Yr5'!$AA$75</f>
        <v>Must Complete 'Enrollment Projection' Tab</v>
      </c>
      <c r="M37" s="329"/>
    </row>
    <row r="38" ht="12.75" customHeight="1">
      <c r="A38" s="325" t="s">
        <v>418</v>
      </c>
      <c r="B38" s="326" t="s">
        <v>384</v>
      </c>
      <c r="C38" s="327">
        <v>4515.0</v>
      </c>
      <c r="D38" s="351">
        <f>'School Lunch Revenue'!$C$30</f>
        <v>0</v>
      </c>
      <c r="E38" s="329"/>
      <c r="F38" s="351">
        <f>'School Lunch Revenue'!$D$30</f>
        <v>0</v>
      </c>
      <c r="G38" s="329"/>
      <c r="H38" s="351">
        <f>'School Lunch Revenue'!$E$30</f>
        <v>0</v>
      </c>
      <c r="I38" s="329"/>
      <c r="J38" s="351">
        <f>'School Lunch Revenue'!$F$30</f>
        <v>0</v>
      </c>
      <c r="K38" s="329"/>
      <c r="L38" s="351">
        <f>'School Lunch Revenue'!$G$30</f>
        <v>0</v>
      </c>
      <c r="M38" s="329"/>
    </row>
    <row r="39" ht="12.75" customHeight="1">
      <c r="A39" s="325" t="s">
        <v>419</v>
      </c>
      <c r="B39" s="326" t="s">
        <v>384</v>
      </c>
      <c r="C39" s="327" t="s">
        <v>384</v>
      </c>
      <c r="D39" s="330"/>
      <c r="E39" s="331"/>
      <c r="F39" s="330"/>
      <c r="G39" s="331"/>
      <c r="H39" s="330"/>
      <c r="I39" s="331"/>
      <c r="J39" s="330"/>
      <c r="K39" s="331"/>
      <c r="L39" s="330"/>
      <c r="M39" s="331"/>
    </row>
    <row r="40" ht="12.75" customHeight="1">
      <c r="A40" s="325" t="s">
        <v>420</v>
      </c>
      <c r="B40" s="326" t="s">
        <v>384</v>
      </c>
      <c r="C40" s="327">
        <v>4531.0</v>
      </c>
      <c r="D40" s="351">
        <f>'Type 2 Rev Projection Yr1'!$W$75</f>
        <v>0</v>
      </c>
      <c r="E40" s="329"/>
      <c r="F40" s="351">
        <f>'Type 2 Rev Projection Yr2'!$W$75</f>
        <v>0</v>
      </c>
      <c r="G40" s="329"/>
      <c r="H40" s="351">
        <f>'Type 2 Rev Projection Yr3'!$W$75</f>
        <v>0</v>
      </c>
      <c r="I40" s="329"/>
      <c r="J40" s="351">
        <f>'Type 2 Rev Projection Yr4'!$W$75</f>
        <v>0</v>
      </c>
      <c r="K40" s="329"/>
      <c r="L40" s="351">
        <f>'Type 2 Rev Projection Yr5'!$W$75</f>
        <v>0</v>
      </c>
      <c r="M40" s="329"/>
    </row>
    <row r="41" ht="12.75" customHeight="1">
      <c r="A41" s="325" t="s">
        <v>421</v>
      </c>
      <c r="B41" s="326" t="s">
        <v>384</v>
      </c>
      <c r="C41" s="327">
        <v>4532.0</v>
      </c>
      <c r="D41" s="351" t="str">
        <f>'Type 2 Rev Projection Yr1'!$Y$75</f>
        <v>Must Complete 'Enrollment Projection' Tab</v>
      </c>
      <c r="E41" s="329"/>
      <c r="F41" s="351" t="str">
        <f>'Type 2 Rev Projection Yr2'!$Y$75</f>
        <v>Must Complete 'Enrollment Projection' Tab</v>
      </c>
      <c r="G41" s="329"/>
      <c r="H41" s="351" t="str">
        <f>'Type 2 Rev Projection Yr3'!$Y$75</f>
        <v>Must Complete 'Enrollment Projection' Tab</v>
      </c>
      <c r="I41" s="329"/>
      <c r="J41" s="351" t="str">
        <f>'Type 2 Rev Projection Yr4'!$Y$75</f>
        <v>Must Complete 'Enrollment Projection' Tab</v>
      </c>
      <c r="K41" s="329"/>
      <c r="L41" s="351" t="str">
        <f>'Type 2 Rev Projection Yr5'!$Y$75</f>
        <v>Must Complete 'Enrollment Projection' Tab</v>
      </c>
      <c r="M41" s="329"/>
    </row>
    <row r="42" ht="12.75" customHeight="1">
      <c r="A42" s="325" t="s">
        <v>422</v>
      </c>
      <c r="B42" s="326" t="s">
        <v>384</v>
      </c>
      <c r="C42" s="327">
        <v>4535.0</v>
      </c>
      <c r="D42" s="328"/>
      <c r="E42" s="329"/>
      <c r="F42" s="328"/>
      <c r="G42" s="329"/>
      <c r="H42" s="328"/>
      <c r="I42" s="329"/>
      <c r="J42" s="328"/>
      <c r="K42" s="329"/>
      <c r="L42" s="328"/>
      <c r="M42" s="329"/>
    </row>
    <row r="43" ht="12.75" customHeight="1">
      <c r="A43" s="325" t="s">
        <v>423</v>
      </c>
      <c r="B43" s="326" t="s">
        <v>384</v>
      </c>
      <c r="C43" s="327" t="s">
        <v>384</v>
      </c>
      <c r="D43" s="330"/>
      <c r="E43" s="331"/>
      <c r="F43" s="330"/>
      <c r="G43" s="331"/>
      <c r="H43" s="330"/>
      <c r="I43" s="331"/>
      <c r="J43" s="330"/>
      <c r="K43" s="331"/>
      <c r="L43" s="330"/>
      <c r="M43" s="331"/>
    </row>
    <row r="44" ht="12.75" customHeight="1">
      <c r="A44" s="325" t="s">
        <v>424</v>
      </c>
      <c r="B44" s="326" t="s">
        <v>384</v>
      </c>
      <c r="C44" s="327">
        <v>4541.0</v>
      </c>
      <c r="D44" s="351" t="str">
        <f>'Type 2 Rev Projection Yr1'!$AC$75</f>
        <v>Must Complete 'Enrollment Projection' Tab</v>
      </c>
      <c r="E44" s="329"/>
      <c r="F44" s="351" t="str">
        <f>'Type 2 Rev Projection Yr2'!$AC$75</f>
        <v>Must Complete 'Enrollment Projection' Tab</v>
      </c>
      <c r="G44" s="329"/>
      <c r="H44" s="351" t="str">
        <f>'Type 2 Rev Projection Yr3'!$AC$75</f>
        <v>Must Complete 'Enrollment Projection' Tab</v>
      </c>
      <c r="I44" s="329"/>
      <c r="J44" s="351" t="str">
        <f>'Type 2 Rev Projection Yr4'!$AC$75</f>
        <v>Must Complete 'Enrollment Projection' Tab</v>
      </c>
      <c r="K44" s="329"/>
      <c r="L44" s="351" t="str">
        <f>'Type 2 Rev Projection Yr5'!$AC$75</f>
        <v>Must Complete 'Enrollment Projection' Tab</v>
      </c>
      <c r="M44" s="329"/>
    </row>
    <row r="45" ht="12.75" customHeight="1">
      <c r="A45" s="325" t="s">
        <v>425</v>
      </c>
      <c r="B45" s="326" t="s">
        <v>384</v>
      </c>
      <c r="C45" s="327">
        <v>4542.0</v>
      </c>
      <c r="D45" s="328"/>
      <c r="E45" s="329"/>
      <c r="F45" s="328"/>
      <c r="G45" s="329"/>
      <c r="H45" s="328"/>
      <c r="I45" s="329"/>
      <c r="J45" s="328"/>
      <c r="K45" s="329"/>
      <c r="L45" s="328"/>
      <c r="M45" s="329"/>
    </row>
    <row r="46" ht="12.75" customHeight="1">
      <c r="A46" s="325" t="s">
        <v>426</v>
      </c>
      <c r="B46" s="326" t="s">
        <v>384</v>
      </c>
      <c r="C46" s="327">
        <v>4544.0</v>
      </c>
      <c r="D46" s="328"/>
      <c r="E46" s="329"/>
      <c r="F46" s="328"/>
      <c r="G46" s="329"/>
      <c r="H46" s="328"/>
      <c r="I46" s="329"/>
      <c r="J46" s="328"/>
      <c r="K46" s="329"/>
      <c r="L46" s="328"/>
      <c r="M46" s="329"/>
    </row>
    <row r="47" ht="12.75" customHeight="1">
      <c r="A47" s="325" t="s">
        <v>427</v>
      </c>
      <c r="B47" s="326" t="s">
        <v>384</v>
      </c>
      <c r="C47" s="327">
        <v>4545.0</v>
      </c>
      <c r="D47" s="351">
        <f>'Type 2 Rev Projection Yr1'!$AE$75</f>
        <v>0</v>
      </c>
      <c r="E47" s="329"/>
      <c r="F47" s="351">
        <f>'Type 2 Rev Projection Yr2'!$AE$75</f>
        <v>0</v>
      </c>
      <c r="G47" s="329"/>
      <c r="H47" s="351">
        <f>'Type 2 Rev Projection Yr3'!$AE$75</f>
        <v>0</v>
      </c>
      <c r="I47" s="329"/>
      <c r="J47" s="351">
        <f>'Type 2 Rev Projection Yr4'!$AE$75</f>
        <v>0</v>
      </c>
      <c r="K47" s="329"/>
      <c r="L47" s="328">
        <f>'Type 2 Rev Projection Yr5'!$AE$75</f>
        <v>0</v>
      </c>
      <c r="M47" s="329"/>
    </row>
    <row r="48" ht="12.75" customHeight="1">
      <c r="A48" s="325" t="s">
        <v>428</v>
      </c>
      <c r="B48" s="326"/>
      <c r="C48" s="327">
        <v>4547.0</v>
      </c>
      <c r="D48" s="351" t="str">
        <f>'Type 2 Rev Projection Yr1'!$AH$75</f>
        <v>Must Complete 'Enrollment Projection' Tab</v>
      </c>
      <c r="E48" s="329"/>
      <c r="F48" s="351" t="str">
        <f>'Type 2 Rev Projection Yr2'!$AH$75</f>
        <v>Must Complete 'Enrollment Projection' Tab</v>
      </c>
      <c r="G48" s="329"/>
      <c r="H48" s="351" t="str">
        <f>'Type 2 Rev Projection Yr3'!$AH$75</f>
        <v>Must Complete 'Enrollment Projection' Tab</v>
      </c>
      <c r="I48" s="329"/>
      <c r="J48" s="351" t="str">
        <f>'Type 2 Rev Projection Yr4'!$AH$75</f>
        <v>Must Complete 'Enrollment Projection' Tab</v>
      </c>
      <c r="K48" s="329"/>
      <c r="L48" s="351" t="str">
        <f>'Type 2 Rev Projection Yr5'!$AH$75</f>
        <v>Must Complete 'Enrollment Projection' Tab</v>
      </c>
      <c r="M48" s="329"/>
    </row>
    <row r="49" ht="12.75" customHeight="1">
      <c r="A49" s="325" t="s">
        <v>429</v>
      </c>
      <c r="B49" s="326" t="s">
        <v>384</v>
      </c>
      <c r="C49" s="327">
        <v>4559.0</v>
      </c>
      <c r="D49" s="328"/>
      <c r="E49" s="329"/>
      <c r="F49" s="328"/>
      <c r="G49" s="329"/>
      <c r="H49" s="328"/>
      <c r="I49" s="329"/>
      <c r="J49" s="328"/>
      <c r="K49" s="329"/>
      <c r="L49" s="328"/>
      <c r="M49" s="329"/>
    </row>
    <row r="50" ht="12.75" customHeight="1">
      <c r="A50" s="325" t="s">
        <v>430</v>
      </c>
      <c r="B50" s="326" t="s">
        <v>384</v>
      </c>
      <c r="C50" s="327">
        <v>4590.0</v>
      </c>
      <c r="D50" s="328"/>
      <c r="E50" s="329"/>
      <c r="F50" s="328"/>
      <c r="G50" s="329"/>
      <c r="H50" s="328"/>
      <c r="I50" s="329"/>
      <c r="J50" s="328"/>
      <c r="K50" s="329"/>
      <c r="L50" s="328"/>
      <c r="M50" s="329"/>
    </row>
    <row r="51" ht="12.75" customHeight="1">
      <c r="A51" s="325" t="s">
        <v>431</v>
      </c>
      <c r="B51" s="326" t="s">
        <v>384</v>
      </c>
      <c r="C51" s="327" t="s">
        <v>432</v>
      </c>
      <c r="D51" s="328"/>
      <c r="E51" s="329"/>
      <c r="F51" s="328"/>
      <c r="G51" s="329"/>
      <c r="H51" s="328"/>
      <c r="I51" s="329"/>
      <c r="J51" s="328"/>
      <c r="K51" s="329"/>
      <c r="L51" s="328"/>
      <c r="M51" s="329"/>
    </row>
    <row r="52" ht="12.75" customHeight="1">
      <c r="A52" s="333" t="s">
        <v>397</v>
      </c>
      <c r="B52" s="326" t="s">
        <v>384</v>
      </c>
      <c r="C52" s="334" t="s">
        <v>433</v>
      </c>
      <c r="D52" s="328"/>
      <c r="E52" s="329"/>
      <c r="F52" s="328"/>
      <c r="G52" s="329"/>
      <c r="H52" s="328"/>
      <c r="I52" s="329"/>
      <c r="J52" s="328"/>
      <c r="K52" s="329"/>
      <c r="L52" s="328"/>
      <c r="M52" s="329"/>
    </row>
    <row r="53" ht="12.75" customHeight="1">
      <c r="A53" s="333" t="s">
        <v>397</v>
      </c>
      <c r="B53" s="326" t="s">
        <v>384</v>
      </c>
      <c r="C53" s="334" t="s">
        <v>433</v>
      </c>
      <c r="D53" s="328"/>
      <c r="E53" s="329"/>
      <c r="F53" s="328"/>
      <c r="G53" s="329"/>
      <c r="H53" s="328"/>
      <c r="I53" s="329"/>
      <c r="J53" s="328"/>
      <c r="K53" s="329"/>
      <c r="L53" s="328"/>
      <c r="M53" s="329"/>
    </row>
    <row r="54" ht="12.75" customHeight="1">
      <c r="A54" s="335" t="s">
        <v>434</v>
      </c>
      <c r="B54" s="336" t="s">
        <v>384</v>
      </c>
      <c r="C54" s="337" t="s">
        <v>384</v>
      </c>
      <c r="D54" s="338">
        <f>SUM(D32:D53)</f>
        <v>0</v>
      </c>
      <c r="E54" s="339"/>
      <c r="F54" s="338">
        <f>SUM(F32:F53)</f>
        <v>0</v>
      </c>
      <c r="G54" s="339"/>
      <c r="H54" s="338">
        <f>SUM(H32:H53)</f>
        <v>0</v>
      </c>
      <c r="I54" s="339"/>
      <c r="J54" s="338">
        <f>SUM(J32:J53)</f>
        <v>0</v>
      </c>
      <c r="K54" s="339"/>
      <c r="L54" s="338">
        <f>SUM(L32:L53)</f>
        <v>0</v>
      </c>
      <c r="M54" s="339"/>
    </row>
    <row r="55" ht="9.75" customHeight="1">
      <c r="A55" s="352"/>
      <c r="B55" s="341"/>
      <c r="C55" s="342"/>
      <c r="D55" s="330"/>
      <c r="E55" s="331"/>
      <c r="F55" s="330"/>
      <c r="G55" s="331"/>
      <c r="H55" s="330"/>
      <c r="I55" s="331"/>
      <c r="J55" s="330"/>
      <c r="K55" s="331"/>
      <c r="L55" s="330"/>
      <c r="M55" s="331"/>
    </row>
    <row r="56" ht="12.75" customHeight="1">
      <c r="A56" s="335" t="s">
        <v>435</v>
      </c>
      <c r="B56" s="336" t="s">
        <v>384</v>
      </c>
      <c r="C56" s="337" t="s">
        <v>384</v>
      </c>
      <c r="D56" s="343"/>
      <c r="E56" s="339"/>
      <c r="F56" s="343"/>
      <c r="G56" s="339"/>
      <c r="H56" s="343"/>
      <c r="I56" s="339"/>
      <c r="J56" s="343"/>
      <c r="K56" s="339"/>
      <c r="L56" s="343"/>
      <c r="M56" s="339"/>
    </row>
    <row r="57" ht="12.75" customHeight="1">
      <c r="A57" s="333" t="s">
        <v>397</v>
      </c>
      <c r="B57" s="326" t="s">
        <v>384</v>
      </c>
      <c r="C57" s="334" t="s">
        <v>436</v>
      </c>
      <c r="D57" s="328"/>
      <c r="E57" s="329"/>
      <c r="F57" s="328"/>
      <c r="G57" s="329"/>
      <c r="H57" s="328"/>
      <c r="I57" s="329"/>
      <c r="J57" s="328"/>
      <c r="K57" s="329"/>
      <c r="L57" s="328"/>
      <c r="M57" s="329"/>
    </row>
    <row r="58" ht="12.75" customHeight="1">
      <c r="A58" s="333" t="s">
        <v>397</v>
      </c>
      <c r="B58" s="326" t="s">
        <v>384</v>
      </c>
      <c r="C58" s="334" t="s">
        <v>436</v>
      </c>
      <c r="D58" s="328"/>
      <c r="E58" s="329"/>
      <c r="F58" s="328"/>
      <c r="G58" s="329"/>
      <c r="H58" s="328"/>
      <c r="I58" s="329"/>
      <c r="J58" s="328"/>
      <c r="K58" s="329"/>
      <c r="L58" s="328"/>
      <c r="M58" s="329"/>
    </row>
    <row r="59" ht="12.75" customHeight="1">
      <c r="A59" s="335" t="s">
        <v>437</v>
      </c>
      <c r="B59" s="336"/>
      <c r="C59" s="337"/>
      <c r="D59" s="338">
        <f>SUM(D57:D58)</f>
        <v>0</v>
      </c>
      <c r="E59" s="339"/>
      <c r="F59" s="338">
        <f>SUM(F57:F58)</f>
        <v>0</v>
      </c>
      <c r="G59" s="339"/>
      <c r="H59" s="338">
        <f>SUM(H57:H58)</f>
        <v>0</v>
      </c>
      <c r="I59" s="339"/>
      <c r="J59" s="338">
        <f>SUM(J57:J58)</f>
        <v>0</v>
      </c>
      <c r="K59" s="339"/>
      <c r="L59" s="338">
        <f>SUM(L57:L58)</f>
        <v>0</v>
      </c>
      <c r="M59" s="339"/>
    </row>
    <row r="60" ht="9.75" customHeight="1">
      <c r="A60" s="352"/>
      <c r="B60" s="341"/>
      <c r="C60" s="342"/>
      <c r="D60" s="330"/>
      <c r="E60" s="331"/>
      <c r="F60" s="330"/>
      <c r="G60" s="331"/>
      <c r="H60" s="330"/>
      <c r="I60" s="331"/>
      <c r="J60" s="330"/>
      <c r="K60" s="331"/>
      <c r="L60" s="330"/>
      <c r="M60" s="331"/>
    </row>
    <row r="61" ht="12.75" customHeight="1">
      <c r="A61" s="353" t="s">
        <v>438</v>
      </c>
      <c r="B61" s="354" t="s">
        <v>384</v>
      </c>
      <c r="C61" s="355" t="s">
        <v>384</v>
      </c>
      <c r="D61" s="356">
        <f>D16+D28+D54+D59</f>
        <v>0</v>
      </c>
      <c r="E61" s="357"/>
      <c r="F61" s="356">
        <f>F16+F28+F54+F59</f>
        <v>0</v>
      </c>
      <c r="G61" s="357"/>
      <c r="H61" s="356">
        <f>H16+H28+H54+H59</f>
        <v>0</v>
      </c>
      <c r="I61" s="357"/>
      <c r="J61" s="356">
        <f>J16+J28+J54+J59</f>
        <v>0</v>
      </c>
      <c r="K61" s="357"/>
      <c r="L61" s="356">
        <f>L16+L28+L54+L59</f>
        <v>0</v>
      </c>
      <c r="M61" s="357"/>
    </row>
    <row r="62" ht="9.75" customHeight="1">
      <c r="A62" s="285"/>
      <c r="B62" s="314"/>
      <c r="C62" s="314"/>
      <c r="D62" s="358"/>
      <c r="E62" s="315"/>
      <c r="F62" s="358"/>
      <c r="G62" s="315"/>
      <c r="H62" s="358"/>
      <c r="I62" s="315"/>
      <c r="J62" s="358"/>
      <c r="K62" s="315"/>
      <c r="L62" s="358"/>
      <c r="M62" s="315"/>
    </row>
    <row r="63" ht="12.75" customHeight="1">
      <c r="A63" s="317" t="s">
        <v>439</v>
      </c>
      <c r="B63" s="318" t="s">
        <v>440</v>
      </c>
      <c r="C63" s="319" t="s">
        <v>441</v>
      </c>
      <c r="D63" s="318" t="s">
        <v>373</v>
      </c>
      <c r="E63" s="319" t="s">
        <v>374</v>
      </c>
      <c r="F63" s="318" t="s">
        <v>375</v>
      </c>
      <c r="G63" s="319" t="s">
        <v>376</v>
      </c>
      <c r="H63" s="318" t="s">
        <v>377</v>
      </c>
      <c r="I63" s="319" t="s">
        <v>378</v>
      </c>
      <c r="J63" s="318" t="s">
        <v>379</v>
      </c>
      <c r="K63" s="319" t="s">
        <v>380</v>
      </c>
      <c r="L63" s="318" t="s">
        <v>381</v>
      </c>
      <c r="M63" s="319" t="s">
        <v>382</v>
      </c>
    </row>
    <row r="64" ht="12.75" customHeight="1">
      <c r="A64" s="320" t="s">
        <v>442</v>
      </c>
      <c r="B64" s="321" t="s">
        <v>384</v>
      </c>
      <c r="C64" s="322" t="s">
        <v>384</v>
      </c>
      <c r="D64" s="359"/>
      <c r="E64" s="360"/>
      <c r="F64" s="359"/>
      <c r="G64" s="360"/>
      <c r="H64" s="359"/>
      <c r="I64" s="360"/>
      <c r="J64" s="359"/>
      <c r="K64" s="360"/>
      <c r="L64" s="359"/>
      <c r="M64" s="360"/>
    </row>
    <row r="65" ht="12.75" customHeight="1">
      <c r="A65" s="325" t="s">
        <v>443</v>
      </c>
      <c r="B65" s="326"/>
      <c r="C65" s="327"/>
      <c r="D65" s="330"/>
      <c r="E65" s="331"/>
      <c r="F65" s="330"/>
      <c r="G65" s="331"/>
      <c r="H65" s="330"/>
      <c r="I65" s="331"/>
      <c r="J65" s="330"/>
      <c r="K65" s="331"/>
      <c r="L65" s="330"/>
      <c r="M65" s="331"/>
    </row>
    <row r="66" ht="12.75" customHeight="1">
      <c r="A66" s="325" t="s">
        <v>444</v>
      </c>
      <c r="B66" s="326">
        <v>112.0</v>
      </c>
      <c r="C66" s="327" t="s">
        <v>445</v>
      </c>
      <c r="D66" s="328"/>
      <c r="E66" s="329"/>
      <c r="F66" s="328"/>
      <c r="G66" s="329"/>
      <c r="H66" s="328"/>
      <c r="I66" s="329"/>
      <c r="J66" s="328"/>
      <c r="K66" s="329"/>
      <c r="L66" s="328"/>
      <c r="M66" s="329"/>
    </row>
    <row r="67" ht="12.75" customHeight="1">
      <c r="A67" s="325" t="s">
        <v>446</v>
      </c>
      <c r="B67" s="326">
        <v>115.0</v>
      </c>
      <c r="C67" s="327" t="s">
        <v>445</v>
      </c>
      <c r="D67" s="328"/>
      <c r="E67" s="329"/>
      <c r="F67" s="328"/>
      <c r="G67" s="329"/>
      <c r="H67" s="328"/>
      <c r="I67" s="329"/>
      <c r="J67" s="328"/>
      <c r="K67" s="329"/>
      <c r="L67" s="328"/>
      <c r="M67" s="329"/>
    </row>
    <row r="68" ht="12.75" customHeight="1">
      <c r="A68" s="325" t="s">
        <v>447</v>
      </c>
      <c r="B68" s="326" t="s">
        <v>448</v>
      </c>
      <c r="C68" s="327" t="s">
        <v>445</v>
      </c>
      <c r="D68" s="328"/>
      <c r="E68" s="329"/>
      <c r="F68" s="328"/>
      <c r="G68" s="329"/>
      <c r="H68" s="328"/>
      <c r="I68" s="329"/>
      <c r="J68" s="328"/>
      <c r="K68" s="329"/>
      <c r="L68" s="328"/>
      <c r="M68" s="329"/>
    </row>
    <row r="69" ht="12.75" customHeight="1">
      <c r="A69" s="325" t="s">
        <v>449</v>
      </c>
      <c r="B69" s="326" t="s">
        <v>384</v>
      </c>
      <c r="C69" s="327" t="s">
        <v>384</v>
      </c>
      <c r="D69" s="330"/>
      <c r="E69" s="331"/>
      <c r="F69" s="330"/>
      <c r="G69" s="331"/>
      <c r="H69" s="330"/>
      <c r="I69" s="331"/>
      <c r="J69" s="330"/>
      <c r="K69" s="331"/>
      <c r="L69" s="330"/>
      <c r="M69" s="331"/>
    </row>
    <row r="70" ht="12.75" customHeight="1">
      <c r="A70" s="325" t="s">
        <v>444</v>
      </c>
      <c r="B70" s="326">
        <v>112.0</v>
      </c>
      <c r="C70" s="327" t="s">
        <v>450</v>
      </c>
      <c r="D70" s="328"/>
      <c r="E70" s="329"/>
      <c r="F70" s="328"/>
      <c r="G70" s="329"/>
      <c r="H70" s="328"/>
      <c r="I70" s="329"/>
      <c r="J70" s="328"/>
      <c r="K70" s="329"/>
      <c r="L70" s="328"/>
      <c r="M70" s="329"/>
    </row>
    <row r="71" ht="12.75" customHeight="1">
      <c r="A71" s="325" t="s">
        <v>446</v>
      </c>
      <c r="B71" s="326">
        <v>115.0</v>
      </c>
      <c r="C71" s="327" t="s">
        <v>450</v>
      </c>
      <c r="D71" s="328"/>
      <c r="E71" s="329"/>
      <c r="F71" s="328"/>
      <c r="G71" s="329"/>
      <c r="H71" s="328"/>
      <c r="I71" s="329"/>
      <c r="J71" s="328"/>
      <c r="K71" s="329"/>
      <c r="L71" s="328"/>
      <c r="M71" s="329"/>
    </row>
    <row r="72" ht="12.75" customHeight="1">
      <c r="A72" s="325" t="s">
        <v>447</v>
      </c>
      <c r="B72" s="326" t="s">
        <v>448</v>
      </c>
      <c r="C72" s="327" t="s">
        <v>450</v>
      </c>
      <c r="D72" s="328"/>
      <c r="E72" s="329"/>
      <c r="F72" s="328"/>
      <c r="G72" s="329"/>
      <c r="H72" s="328"/>
      <c r="I72" s="329"/>
      <c r="J72" s="328"/>
      <c r="K72" s="329"/>
      <c r="L72" s="328"/>
      <c r="M72" s="329"/>
    </row>
    <row r="73" ht="12.75" customHeight="1">
      <c r="A73" s="325" t="s">
        <v>451</v>
      </c>
      <c r="B73" s="326" t="s">
        <v>384</v>
      </c>
      <c r="C73" s="327" t="s">
        <v>384</v>
      </c>
      <c r="D73" s="330"/>
      <c r="E73" s="331"/>
      <c r="F73" s="330"/>
      <c r="G73" s="331"/>
      <c r="H73" s="330"/>
      <c r="I73" s="331"/>
      <c r="J73" s="330"/>
      <c r="K73" s="331"/>
      <c r="L73" s="330"/>
      <c r="M73" s="331"/>
    </row>
    <row r="74" ht="12.75" customHeight="1">
      <c r="A74" s="325" t="s">
        <v>444</v>
      </c>
      <c r="B74" s="326">
        <v>112.0</v>
      </c>
      <c r="C74" s="327" t="s">
        <v>452</v>
      </c>
      <c r="D74" s="328"/>
      <c r="E74" s="329"/>
      <c r="F74" s="328"/>
      <c r="G74" s="329"/>
      <c r="H74" s="328"/>
      <c r="I74" s="329"/>
      <c r="J74" s="328"/>
      <c r="K74" s="329"/>
      <c r="L74" s="328"/>
      <c r="M74" s="329"/>
    </row>
    <row r="75" ht="12.75" customHeight="1">
      <c r="A75" s="325" t="s">
        <v>446</v>
      </c>
      <c r="B75" s="326">
        <v>115.0</v>
      </c>
      <c r="C75" s="327" t="s">
        <v>452</v>
      </c>
      <c r="D75" s="328"/>
      <c r="E75" s="329"/>
      <c r="F75" s="328"/>
      <c r="G75" s="329"/>
      <c r="H75" s="328"/>
      <c r="I75" s="329"/>
      <c r="J75" s="328"/>
      <c r="K75" s="329"/>
      <c r="L75" s="328"/>
      <c r="M75" s="329"/>
    </row>
    <row r="76" ht="12.75" customHeight="1">
      <c r="A76" s="325" t="s">
        <v>447</v>
      </c>
      <c r="B76" s="326" t="s">
        <v>448</v>
      </c>
      <c r="C76" s="327" t="s">
        <v>452</v>
      </c>
      <c r="D76" s="328"/>
      <c r="E76" s="329"/>
      <c r="F76" s="328"/>
      <c r="G76" s="329"/>
      <c r="H76" s="328"/>
      <c r="I76" s="329"/>
      <c r="J76" s="328"/>
      <c r="K76" s="329"/>
      <c r="L76" s="328"/>
      <c r="M76" s="329"/>
    </row>
    <row r="77" ht="12.75" customHeight="1">
      <c r="A77" s="325" t="s">
        <v>453</v>
      </c>
      <c r="B77" s="326"/>
      <c r="C77" s="327"/>
      <c r="D77" s="330"/>
      <c r="E77" s="331"/>
      <c r="F77" s="330"/>
      <c r="G77" s="331"/>
      <c r="H77" s="330"/>
      <c r="I77" s="331"/>
      <c r="J77" s="330"/>
      <c r="K77" s="331"/>
      <c r="L77" s="330"/>
      <c r="M77" s="331"/>
    </row>
    <row r="78" ht="12.75" customHeight="1">
      <c r="A78" s="325" t="s">
        <v>454</v>
      </c>
      <c r="B78" s="326">
        <v>113.0</v>
      </c>
      <c r="C78" s="327" t="s">
        <v>455</v>
      </c>
      <c r="D78" s="328"/>
      <c r="E78" s="329"/>
      <c r="F78" s="328"/>
      <c r="G78" s="329"/>
      <c r="H78" s="328"/>
      <c r="I78" s="329"/>
      <c r="J78" s="328"/>
      <c r="K78" s="329"/>
      <c r="L78" s="328"/>
      <c r="M78" s="329"/>
    </row>
    <row r="79" ht="12.75" customHeight="1">
      <c r="A79" s="325" t="s">
        <v>456</v>
      </c>
      <c r="B79" s="326" t="s">
        <v>457</v>
      </c>
      <c r="C79" s="327" t="s">
        <v>455</v>
      </c>
      <c r="D79" s="328"/>
      <c r="E79" s="329"/>
      <c r="F79" s="328"/>
      <c r="G79" s="329"/>
      <c r="H79" s="328"/>
      <c r="I79" s="329"/>
      <c r="J79" s="328"/>
      <c r="K79" s="329"/>
      <c r="L79" s="328"/>
      <c r="M79" s="329"/>
    </row>
    <row r="80" ht="12.75" customHeight="1">
      <c r="A80" s="325" t="s">
        <v>458</v>
      </c>
      <c r="B80" s="326"/>
      <c r="C80" s="327"/>
      <c r="D80" s="330"/>
      <c r="E80" s="331"/>
      <c r="F80" s="330"/>
      <c r="G80" s="331"/>
      <c r="H80" s="330"/>
      <c r="I80" s="331"/>
      <c r="J80" s="330"/>
      <c r="K80" s="331"/>
      <c r="L80" s="330"/>
      <c r="M80" s="331"/>
    </row>
    <row r="81" ht="12.75" customHeight="1">
      <c r="A81" s="325" t="s">
        <v>459</v>
      </c>
      <c r="B81" s="326">
        <v>111.0</v>
      </c>
      <c r="C81" s="327" t="s">
        <v>460</v>
      </c>
      <c r="D81" s="328"/>
      <c r="E81" s="329"/>
      <c r="F81" s="328"/>
      <c r="G81" s="329"/>
      <c r="H81" s="328"/>
      <c r="I81" s="329"/>
      <c r="J81" s="328"/>
      <c r="K81" s="329"/>
      <c r="L81" s="328"/>
      <c r="M81" s="329"/>
    </row>
    <row r="82" ht="12.75" customHeight="1">
      <c r="A82" s="325" t="s">
        <v>461</v>
      </c>
      <c r="B82" s="326">
        <v>111.0</v>
      </c>
      <c r="C82" s="327" t="s">
        <v>462</v>
      </c>
      <c r="D82" s="328"/>
      <c r="E82" s="329"/>
      <c r="F82" s="328"/>
      <c r="G82" s="329"/>
      <c r="H82" s="328"/>
      <c r="I82" s="329"/>
      <c r="J82" s="328"/>
      <c r="K82" s="329"/>
      <c r="L82" s="328"/>
      <c r="M82" s="329"/>
    </row>
    <row r="83" ht="12.75" customHeight="1">
      <c r="A83" s="325" t="s">
        <v>463</v>
      </c>
      <c r="B83" s="326">
        <v>111.0</v>
      </c>
      <c r="C83" s="327">
        <v>2420.0</v>
      </c>
      <c r="D83" s="328"/>
      <c r="E83" s="329"/>
      <c r="F83" s="328"/>
      <c r="G83" s="329"/>
      <c r="H83" s="328"/>
      <c r="I83" s="329"/>
      <c r="J83" s="328"/>
      <c r="K83" s="329"/>
      <c r="L83" s="328"/>
      <c r="M83" s="329"/>
    </row>
    <row r="84" ht="12.75" customHeight="1">
      <c r="A84" s="325" t="s">
        <v>464</v>
      </c>
      <c r="B84" s="326">
        <v>114.0</v>
      </c>
      <c r="C84" s="327" t="s">
        <v>465</v>
      </c>
      <c r="D84" s="361"/>
      <c r="E84" s="329"/>
      <c r="F84" s="361"/>
      <c r="G84" s="329"/>
      <c r="H84" s="361"/>
      <c r="I84" s="329"/>
      <c r="J84" s="361"/>
      <c r="K84" s="329"/>
      <c r="L84" s="361"/>
      <c r="M84" s="329"/>
    </row>
    <row r="85" ht="12.75" customHeight="1">
      <c r="A85" s="325" t="s">
        <v>466</v>
      </c>
      <c r="B85" s="326" t="s">
        <v>457</v>
      </c>
      <c r="C85" s="327" t="s">
        <v>465</v>
      </c>
      <c r="D85" s="361"/>
      <c r="E85" s="329"/>
      <c r="F85" s="361"/>
      <c r="G85" s="329"/>
      <c r="H85" s="361"/>
      <c r="I85" s="329"/>
      <c r="J85" s="361"/>
      <c r="K85" s="329"/>
      <c r="L85" s="361"/>
      <c r="M85" s="329"/>
    </row>
    <row r="86" ht="12.75" customHeight="1">
      <c r="A86" s="325" t="s">
        <v>467</v>
      </c>
      <c r="B86" s="326"/>
      <c r="C86" s="327"/>
      <c r="D86" s="330"/>
      <c r="E86" s="331"/>
      <c r="F86" s="330"/>
      <c r="G86" s="331"/>
      <c r="H86" s="330"/>
      <c r="I86" s="331"/>
      <c r="J86" s="330"/>
      <c r="K86" s="331"/>
      <c r="L86" s="330"/>
      <c r="M86" s="331"/>
    </row>
    <row r="87" ht="12.75" customHeight="1">
      <c r="A87" s="325" t="s">
        <v>468</v>
      </c>
      <c r="B87" s="326">
        <v>111.0</v>
      </c>
      <c r="C87" s="327" t="s">
        <v>469</v>
      </c>
      <c r="D87" s="328"/>
      <c r="E87" s="329"/>
      <c r="F87" s="328"/>
      <c r="G87" s="329"/>
      <c r="H87" s="328"/>
      <c r="I87" s="329"/>
      <c r="J87" s="328"/>
      <c r="K87" s="329"/>
      <c r="L87" s="328"/>
      <c r="M87" s="329"/>
    </row>
    <row r="88" ht="12.75" customHeight="1">
      <c r="A88" s="325" t="s">
        <v>470</v>
      </c>
      <c r="B88" s="326" t="s">
        <v>457</v>
      </c>
      <c r="C88" s="327" t="s">
        <v>471</v>
      </c>
      <c r="D88" s="328"/>
      <c r="E88" s="329"/>
      <c r="F88" s="328"/>
      <c r="G88" s="329"/>
      <c r="H88" s="328"/>
      <c r="I88" s="329"/>
      <c r="J88" s="328"/>
      <c r="K88" s="329"/>
      <c r="L88" s="328"/>
      <c r="M88" s="329"/>
    </row>
    <row r="89" ht="12.75" customHeight="1">
      <c r="A89" s="325" t="s">
        <v>472</v>
      </c>
      <c r="B89" s="326"/>
      <c r="C89" s="327"/>
      <c r="D89" s="362"/>
      <c r="E89" s="331"/>
      <c r="F89" s="362"/>
      <c r="G89" s="331"/>
      <c r="H89" s="362"/>
      <c r="I89" s="331"/>
      <c r="J89" s="362"/>
      <c r="K89" s="331"/>
      <c r="L89" s="362"/>
      <c r="M89" s="331"/>
    </row>
    <row r="90" ht="12.75" customHeight="1">
      <c r="A90" s="325" t="s">
        <v>473</v>
      </c>
      <c r="B90" s="326">
        <v>116.0</v>
      </c>
      <c r="C90" s="363" t="s">
        <v>474</v>
      </c>
      <c r="D90" s="328"/>
      <c r="E90" s="329"/>
      <c r="F90" s="328"/>
      <c r="G90" s="329"/>
      <c r="H90" s="328"/>
      <c r="I90" s="329"/>
      <c r="J90" s="328"/>
      <c r="K90" s="329"/>
      <c r="L90" s="328"/>
      <c r="M90" s="329"/>
    </row>
    <row r="91" ht="12.75" customHeight="1">
      <c r="A91" s="325" t="s">
        <v>472</v>
      </c>
      <c r="B91" s="326" t="s">
        <v>457</v>
      </c>
      <c r="C91" s="363" t="s">
        <v>474</v>
      </c>
      <c r="D91" s="328"/>
      <c r="E91" s="329"/>
      <c r="F91" s="328"/>
      <c r="G91" s="329"/>
      <c r="H91" s="328"/>
      <c r="I91" s="329"/>
      <c r="J91" s="328"/>
      <c r="K91" s="329"/>
      <c r="L91" s="328"/>
      <c r="M91" s="329"/>
    </row>
    <row r="92" ht="12.75" customHeight="1">
      <c r="A92" s="333" t="s">
        <v>475</v>
      </c>
      <c r="B92" s="364" t="s">
        <v>457</v>
      </c>
      <c r="C92" s="334" t="s">
        <v>476</v>
      </c>
      <c r="D92" s="328"/>
      <c r="E92" s="329"/>
      <c r="F92" s="328"/>
      <c r="G92" s="329"/>
      <c r="H92" s="328"/>
      <c r="I92" s="329"/>
      <c r="J92" s="328"/>
      <c r="K92" s="329"/>
      <c r="L92" s="328"/>
      <c r="M92" s="329"/>
    </row>
    <row r="93" ht="12.75" customHeight="1">
      <c r="A93" s="333" t="s">
        <v>475</v>
      </c>
      <c r="B93" s="364" t="s">
        <v>457</v>
      </c>
      <c r="C93" s="334" t="s">
        <v>476</v>
      </c>
      <c r="D93" s="328"/>
      <c r="E93" s="329"/>
      <c r="F93" s="328"/>
      <c r="G93" s="329"/>
      <c r="H93" s="328"/>
      <c r="I93" s="329"/>
      <c r="J93" s="328"/>
      <c r="K93" s="329"/>
      <c r="L93" s="328"/>
      <c r="M93" s="329"/>
    </row>
    <row r="94" ht="12.75" customHeight="1">
      <c r="A94" s="333" t="s">
        <v>475</v>
      </c>
      <c r="B94" s="364" t="s">
        <v>457</v>
      </c>
      <c r="C94" s="334" t="s">
        <v>476</v>
      </c>
      <c r="D94" s="328"/>
      <c r="E94" s="329"/>
      <c r="F94" s="328"/>
      <c r="G94" s="329"/>
      <c r="H94" s="328"/>
      <c r="I94" s="329"/>
      <c r="J94" s="328"/>
      <c r="K94" s="329"/>
      <c r="L94" s="328"/>
      <c r="M94" s="329"/>
    </row>
    <row r="95" ht="12.75" customHeight="1">
      <c r="A95" s="335" t="s">
        <v>477</v>
      </c>
      <c r="B95" s="336" t="s">
        <v>384</v>
      </c>
      <c r="C95" s="337" t="s">
        <v>384</v>
      </c>
      <c r="D95" s="338">
        <f>SUM(D65:D94)</f>
        <v>0</v>
      </c>
      <c r="E95" s="339"/>
      <c r="F95" s="338">
        <f>SUM(F65:F94)</f>
        <v>0</v>
      </c>
      <c r="G95" s="339"/>
      <c r="H95" s="338">
        <f>SUM(H65:H94)</f>
        <v>0</v>
      </c>
      <c r="I95" s="339"/>
      <c r="J95" s="338">
        <f>SUM(J65:J94)</f>
        <v>0</v>
      </c>
      <c r="K95" s="339"/>
      <c r="L95" s="338">
        <f>SUM(L65:L94)</f>
        <v>0</v>
      </c>
      <c r="M95" s="339"/>
    </row>
    <row r="96" ht="9.75" customHeight="1">
      <c r="A96" s="352"/>
      <c r="B96" s="341"/>
      <c r="C96" s="342"/>
      <c r="D96" s="330"/>
      <c r="E96" s="331"/>
      <c r="F96" s="330"/>
      <c r="G96" s="331"/>
      <c r="H96" s="330"/>
      <c r="I96" s="331"/>
      <c r="J96" s="330"/>
      <c r="K96" s="331"/>
      <c r="L96" s="330"/>
      <c r="M96" s="331"/>
    </row>
    <row r="97" ht="12.75" customHeight="1">
      <c r="A97" s="335" t="s">
        <v>478</v>
      </c>
      <c r="B97" s="336" t="s">
        <v>384</v>
      </c>
      <c r="C97" s="337" t="s">
        <v>384</v>
      </c>
      <c r="D97" s="365"/>
      <c r="E97" s="339"/>
      <c r="F97" s="365"/>
      <c r="G97" s="339"/>
      <c r="H97" s="365"/>
      <c r="I97" s="339"/>
      <c r="J97" s="365"/>
      <c r="K97" s="339"/>
      <c r="L97" s="365"/>
      <c r="M97" s="339"/>
    </row>
    <row r="98" ht="12.75" customHeight="1">
      <c r="A98" s="325" t="s">
        <v>479</v>
      </c>
      <c r="B98" s="326">
        <v>210.0</v>
      </c>
      <c r="C98" s="327" t="s">
        <v>476</v>
      </c>
      <c r="D98" s="328"/>
      <c r="E98" s="329"/>
      <c r="F98" s="328"/>
      <c r="G98" s="329"/>
      <c r="H98" s="328"/>
      <c r="I98" s="329"/>
      <c r="J98" s="328"/>
      <c r="K98" s="329"/>
      <c r="L98" s="328"/>
      <c r="M98" s="329"/>
    </row>
    <row r="99" ht="12.75" customHeight="1">
      <c r="A99" s="325" t="s">
        <v>480</v>
      </c>
      <c r="B99" s="326">
        <v>220.0</v>
      </c>
      <c r="C99" s="327" t="s">
        <v>476</v>
      </c>
      <c r="D99" s="328"/>
      <c r="E99" s="329"/>
      <c r="F99" s="328"/>
      <c r="G99" s="329"/>
      <c r="H99" s="328"/>
      <c r="I99" s="329"/>
      <c r="J99" s="328"/>
      <c r="K99" s="329"/>
      <c r="L99" s="328"/>
      <c r="M99" s="329"/>
    </row>
    <row r="100" ht="12.75" customHeight="1">
      <c r="A100" s="325" t="s">
        <v>481</v>
      </c>
      <c r="B100" s="326">
        <v>225.0</v>
      </c>
      <c r="C100" s="327" t="s">
        <v>476</v>
      </c>
      <c r="D100" s="328"/>
      <c r="E100" s="329"/>
      <c r="F100" s="328"/>
      <c r="G100" s="329"/>
      <c r="H100" s="328"/>
      <c r="I100" s="329"/>
      <c r="J100" s="328"/>
      <c r="K100" s="329"/>
      <c r="L100" s="328"/>
      <c r="M100" s="329"/>
    </row>
    <row r="101" ht="12.75" customHeight="1">
      <c r="A101" s="325" t="s">
        <v>482</v>
      </c>
      <c r="B101" s="326" t="s">
        <v>483</v>
      </c>
      <c r="C101" s="327" t="s">
        <v>476</v>
      </c>
      <c r="D101" s="328"/>
      <c r="E101" s="329"/>
      <c r="F101" s="328"/>
      <c r="G101" s="329"/>
      <c r="H101" s="328"/>
      <c r="I101" s="329"/>
      <c r="J101" s="328"/>
      <c r="K101" s="329"/>
      <c r="L101" s="328"/>
      <c r="M101" s="329"/>
    </row>
    <row r="102" ht="12.75" customHeight="1">
      <c r="A102" s="325" t="s">
        <v>484</v>
      </c>
      <c r="B102" s="326">
        <v>250.0</v>
      </c>
      <c r="C102" s="327" t="s">
        <v>476</v>
      </c>
      <c r="D102" s="328"/>
      <c r="E102" s="329"/>
      <c r="F102" s="328"/>
      <c r="G102" s="329"/>
      <c r="H102" s="328"/>
      <c r="I102" s="329"/>
      <c r="J102" s="328"/>
      <c r="K102" s="329"/>
      <c r="L102" s="328"/>
      <c r="M102" s="329"/>
    </row>
    <row r="103" ht="12.75" customHeight="1">
      <c r="A103" s="325" t="s">
        <v>485</v>
      </c>
      <c r="B103" s="326">
        <v>270.0</v>
      </c>
      <c r="C103" s="327" t="s">
        <v>476</v>
      </c>
      <c r="D103" s="328"/>
      <c r="E103" s="329"/>
      <c r="F103" s="328"/>
      <c r="G103" s="329"/>
      <c r="H103" s="328"/>
      <c r="I103" s="329"/>
      <c r="J103" s="328"/>
      <c r="K103" s="329"/>
      <c r="L103" s="328"/>
      <c r="M103" s="329"/>
    </row>
    <row r="104" ht="12.75" customHeight="1">
      <c r="A104" s="325" t="s">
        <v>486</v>
      </c>
      <c r="B104" s="326" t="s">
        <v>487</v>
      </c>
      <c r="C104" s="327" t="s">
        <v>476</v>
      </c>
      <c r="D104" s="328"/>
      <c r="E104" s="329"/>
      <c r="F104" s="328"/>
      <c r="G104" s="329"/>
      <c r="H104" s="328"/>
      <c r="I104" s="329"/>
      <c r="J104" s="328"/>
      <c r="K104" s="329"/>
      <c r="L104" s="328"/>
      <c r="M104" s="329"/>
    </row>
    <row r="105" ht="12.75" customHeight="1">
      <c r="A105" s="335" t="s">
        <v>488</v>
      </c>
      <c r="B105" s="336"/>
      <c r="C105" s="337" t="s">
        <v>384</v>
      </c>
      <c r="D105" s="338">
        <f>SUM(D98:D104)</f>
        <v>0</v>
      </c>
      <c r="E105" s="339"/>
      <c r="F105" s="338">
        <f>SUM(F98:F104)</f>
        <v>0</v>
      </c>
      <c r="G105" s="339"/>
      <c r="H105" s="338">
        <f>SUM(H98:H104)</f>
        <v>0</v>
      </c>
      <c r="I105" s="339"/>
      <c r="J105" s="338">
        <f>SUM(J98:J104)</f>
        <v>0</v>
      </c>
      <c r="K105" s="339"/>
      <c r="L105" s="338">
        <f>SUM(L98:L104)</f>
        <v>0</v>
      </c>
      <c r="M105" s="339"/>
    </row>
    <row r="106" ht="9.75" customHeight="1">
      <c r="A106" s="352"/>
      <c r="B106" s="341"/>
      <c r="C106" s="342"/>
      <c r="D106" s="330"/>
      <c r="E106" s="331"/>
      <c r="F106" s="330"/>
      <c r="G106" s="331"/>
      <c r="H106" s="330"/>
      <c r="I106" s="331"/>
      <c r="J106" s="330"/>
      <c r="K106" s="331"/>
      <c r="L106" s="330"/>
      <c r="M106" s="331"/>
    </row>
    <row r="107" ht="12.75" customHeight="1">
      <c r="A107" s="335" t="s">
        <v>489</v>
      </c>
      <c r="B107" s="336"/>
      <c r="C107" s="337"/>
      <c r="D107" s="365"/>
      <c r="E107" s="339"/>
      <c r="F107" s="365"/>
      <c r="G107" s="339"/>
      <c r="H107" s="365"/>
      <c r="I107" s="339"/>
      <c r="J107" s="365"/>
      <c r="K107" s="339"/>
      <c r="L107" s="365"/>
      <c r="M107" s="339"/>
    </row>
    <row r="108" ht="12.75" customHeight="1">
      <c r="A108" s="325" t="s">
        <v>490</v>
      </c>
      <c r="B108" s="326">
        <v>332.0</v>
      </c>
      <c r="C108" s="327" t="s">
        <v>476</v>
      </c>
      <c r="D108" s="328"/>
      <c r="E108" s="329"/>
      <c r="F108" s="328"/>
      <c r="G108" s="329"/>
      <c r="H108" s="328"/>
      <c r="I108" s="329"/>
      <c r="J108" s="328"/>
      <c r="K108" s="329"/>
      <c r="L108" s="328"/>
      <c r="M108" s="329"/>
    </row>
    <row r="109" ht="12.75" customHeight="1">
      <c r="A109" s="325" t="s">
        <v>491</v>
      </c>
      <c r="B109" s="326">
        <v>333.0</v>
      </c>
      <c r="C109" s="327" t="s">
        <v>476</v>
      </c>
      <c r="D109" s="328"/>
      <c r="E109" s="329"/>
      <c r="F109" s="328"/>
      <c r="G109" s="329"/>
      <c r="H109" s="328"/>
      <c r="I109" s="329"/>
      <c r="J109" s="328"/>
      <c r="K109" s="329"/>
      <c r="L109" s="328"/>
      <c r="M109" s="329"/>
    </row>
    <row r="110" ht="12.75" customHeight="1">
      <c r="A110" s="325" t="s">
        <v>492</v>
      </c>
      <c r="B110" s="326" t="s">
        <v>493</v>
      </c>
      <c r="C110" s="327" t="s">
        <v>476</v>
      </c>
      <c r="D110" s="328"/>
      <c r="E110" s="329"/>
      <c r="F110" s="328"/>
      <c r="G110" s="329"/>
      <c r="H110" s="328"/>
      <c r="I110" s="329"/>
      <c r="J110" s="328"/>
      <c r="K110" s="329"/>
      <c r="L110" s="328"/>
      <c r="M110" s="329"/>
    </row>
    <row r="111" ht="12.75" customHeight="1">
      <c r="A111" s="325" t="s">
        <v>494</v>
      </c>
      <c r="B111" s="326" t="s">
        <v>493</v>
      </c>
      <c r="C111" s="327" t="s">
        <v>476</v>
      </c>
      <c r="D111" s="328"/>
      <c r="E111" s="329"/>
      <c r="F111" s="328"/>
      <c r="G111" s="329"/>
      <c r="H111" s="328"/>
      <c r="I111" s="329"/>
      <c r="J111" s="328"/>
      <c r="K111" s="329"/>
      <c r="L111" s="328"/>
      <c r="M111" s="329"/>
    </row>
    <row r="112" ht="12.75" customHeight="1">
      <c r="A112" s="325" t="s">
        <v>495</v>
      </c>
      <c r="B112" s="326" t="s">
        <v>493</v>
      </c>
      <c r="C112" s="327" t="s">
        <v>476</v>
      </c>
      <c r="D112" s="328"/>
      <c r="E112" s="329"/>
      <c r="F112" s="328"/>
      <c r="G112" s="329"/>
      <c r="H112" s="328"/>
      <c r="I112" s="329"/>
      <c r="J112" s="328"/>
      <c r="K112" s="329"/>
      <c r="L112" s="328"/>
      <c r="M112" s="329"/>
    </row>
    <row r="113" ht="12.75" customHeight="1">
      <c r="A113" s="335" t="s">
        <v>496</v>
      </c>
      <c r="B113" s="336"/>
      <c r="C113" s="337" t="s">
        <v>384</v>
      </c>
      <c r="D113" s="338">
        <f>SUM(D108:D112)</f>
        <v>0</v>
      </c>
      <c r="E113" s="339"/>
      <c r="F113" s="338">
        <f>SUM(F108:F112)</f>
        <v>0</v>
      </c>
      <c r="G113" s="339"/>
      <c r="H113" s="338">
        <f>SUM(H108:H112)</f>
        <v>0</v>
      </c>
      <c r="I113" s="339"/>
      <c r="J113" s="338">
        <f>SUM(J108:J112)</f>
        <v>0</v>
      </c>
      <c r="K113" s="339"/>
      <c r="L113" s="338">
        <f>SUM(L108:L112)</f>
        <v>0</v>
      </c>
      <c r="M113" s="339"/>
    </row>
    <row r="114" ht="9.75" customHeight="1">
      <c r="A114" s="352"/>
      <c r="B114" s="341"/>
      <c r="C114" s="342"/>
      <c r="D114" s="330"/>
      <c r="E114" s="331"/>
      <c r="F114" s="330"/>
      <c r="G114" s="331"/>
      <c r="H114" s="330"/>
      <c r="I114" s="331"/>
      <c r="J114" s="330"/>
      <c r="K114" s="331"/>
      <c r="L114" s="330"/>
      <c r="M114" s="331"/>
    </row>
    <row r="115" ht="12.75" customHeight="1">
      <c r="A115" s="335" t="s">
        <v>497</v>
      </c>
      <c r="B115" s="336"/>
      <c r="C115" s="337"/>
      <c r="D115" s="365"/>
      <c r="E115" s="339"/>
      <c r="F115" s="365"/>
      <c r="G115" s="339"/>
      <c r="H115" s="365"/>
      <c r="I115" s="339"/>
      <c r="J115" s="365"/>
      <c r="K115" s="339"/>
      <c r="L115" s="365"/>
      <c r="M115" s="339"/>
    </row>
    <row r="116" ht="12.75" customHeight="1">
      <c r="A116" s="325" t="s">
        <v>498</v>
      </c>
      <c r="B116" s="326">
        <v>411.0</v>
      </c>
      <c r="C116" s="327" t="s">
        <v>499</v>
      </c>
      <c r="D116" s="328"/>
      <c r="E116" s="329"/>
      <c r="F116" s="328"/>
      <c r="G116" s="329"/>
      <c r="H116" s="328"/>
      <c r="I116" s="329"/>
      <c r="J116" s="328"/>
      <c r="K116" s="329"/>
      <c r="L116" s="328"/>
      <c r="M116" s="329"/>
    </row>
    <row r="117" ht="12.75" customHeight="1">
      <c r="A117" s="325" t="s">
        <v>500</v>
      </c>
      <c r="B117" s="326">
        <v>430.0</v>
      </c>
      <c r="C117" s="327" t="s">
        <v>476</v>
      </c>
      <c r="D117" s="328"/>
      <c r="E117" s="329"/>
      <c r="F117" s="328"/>
      <c r="G117" s="329"/>
      <c r="H117" s="328"/>
      <c r="I117" s="329"/>
      <c r="J117" s="328"/>
      <c r="K117" s="329"/>
      <c r="L117" s="328"/>
      <c r="M117" s="329"/>
    </row>
    <row r="118" ht="12.75" customHeight="1">
      <c r="A118" s="325" t="s">
        <v>501</v>
      </c>
      <c r="B118" s="326">
        <v>441.0</v>
      </c>
      <c r="C118" s="327" t="s">
        <v>499</v>
      </c>
      <c r="D118" s="328"/>
      <c r="E118" s="329"/>
      <c r="F118" s="328"/>
      <c r="G118" s="329"/>
      <c r="H118" s="328"/>
      <c r="I118" s="329"/>
      <c r="J118" s="328"/>
      <c r="K118" s="329"/>
      <c r="L118" s="328"/>
      <c r="M118" s="329"/>
    </row>
    <row r="119" ht="12.75" customHeight="1">
      <c r="A119" s="325" t="s">
        <v>502</v>
      </c>
      <c r="B119" s="326">
        <v>442.0</v>
      </c>
      <c r="C119" s="327" t="s">
        <v>476</v>
      </c>
      <c r="D119" s="328"/>
      <c r="E119" s="329"/>
      <c r="F119" s="328"/>
      <c r="G119" s="329"/>
      <c r="H119" s="328"/>
      <c r="I119" s="329"/>
      <c r="J119" s="328"/>
      <c r="K119" s="329"/>
      <c r="L119" s="328"/>
      <c r="M119" s="329"/>
    </row>
    <row r="120" ht="12.75" customHeight="1">
      <c r="A120" s="325" t="s">
        <v>486</v>
      </c>
      <c r="B120" s="326" t="s">
        <v>503</v>
      </c>
      <c r="C120" s="327" t="s">
        <v>476</v>
      </c>
      <c r="D120" s="328"/>
      <c r="E120" s="329"/>
      <c r="F120" s="328"/>
      <c r="G120" s="329"/>
      <c r="H120" s="328"/>
      <c r="I120" s="329"/>
      <c r="J120" s="328"/>
      <c r="K120" s="329"/>
      <c r="L120" s="328"/>
      <c r="M120" s="329"/>
    </row>
    <row r="121" ht="12.75" customHeight="1">
      <c r="A121" s="335" t="s">
        <v>504</v>
      </c>
      <c r="B121" s="336"/>
      <c r="C121" s="337" t="s">
        <v>384</v>
      </c>
      <c r="D121" s="338">
        <f>SUM(D116:D120)</f>
        <v>0</v>
      </c>
      <c r="E121" s="339"/>
      <c r="F121" s="338">
        <f>SUM(F116:F120)</f>
        <v>0</v>
      </c>
      <c r="G121" s="339"/>
      <c r="H121" s="338">
        <f>SUM(H116:H120)</f>
        <v>0</v>
      </c>
      <c r="I121" s="339"/>
      <c r="J121" s="338">
        <f>SUM(J116:J120)</f>
        <v>0</v>
      </c>
      <c r="K121" s="339"/>
      <c r="L121" s="338">
        <f>SUM(L116:L120)</f>
        <v>0</v>
      </c>
      <c r="M121" s="339"/>
    </row>
    <row r="122" ht="9.75" customHeight="1">
      <c r="A122" s="352"/>
      <c r="B122" s="341"/>
      <c r="C122" s="342"/>
      <c r="D122" s="330"/>
      <c r="E122" s="331"/>
      <c r="F122" s="330"/>
      <c r="G122" s="331"/>
      <c r="H122" s="330"/>
      <c r="I122" s="331"/>
      <c r="J122" s="330"/>
      <c r="K122" s="331"/>
      <c r="L122" s="330"/>
      <c r="M122" s="331"/>
    </row>
    <row r="123" ht="12.75" customHeight="1">
      <c r="A123" s="335" t="s">
        <v>505</v>
      </c>
      <c r="B123" s="336"/>
      <c r="C123" s="337"/>
      <c r="D123" s="365"/>
      <c r="E123" s="339"/>
      <c r="F123" s="365"/>
      <c r="G123" s="339"/>
      <c r="H123" s="365"/>
      <c r="I123" s="339"/>
      <c r="J123" s="365"/>
      <c r="K123" s="339"/>
      <c r="L123" s="365"/>
      <c r="M123" s="339"/>
    </row>
    <row r="124" ht="12.75" customHeight="1">
      <c r="A124" s="325" t="s">
        <v>506</v>
      </c>
      <c r="B124" s="326" t="s">
        <v>507</v>
      </c>
      <c r="C124" s="327" t="s">
        <v>508</v>
      </c>
      <c r="D124" s="328"/>
      <c r="E124" s="329"/>
      <c r="F124" s="328"/>
      <c r="G124" s="329"/>
      <c r="H124" s="328"/>
      <c r="I124" s="329"/>
      <c r="J124" s="328"/>
      <c r="K124" s="329"/>
      <c r="L124" s="328"/>
      <c r="M124" s="329"/>
    </row>
    <row r="125" ht="12.75" customHeight="1">
      <c r="A125" s="325" t="s">
        <v>509</v>
      </c>
      <c r="B125" s="326" t="s">
        <v>510</v>
      </c>
      <c r="C125" s="327" t="s">
        <v>476</v>
      </c>
      <c r="D125" s="328"/>
      <c r="E125" s="329"/>
      <c r="F125" s="328"/>
      <c r="G125" s="329"/>
      <c r="H125" s="328"/>
      <c r="I125" s="329"/>
      <c r="J125" s="328"/>
      <c r="K125" s="329"/>
      <c r="L125" s="328"/>
      <c r="M125" s="329"/>
    </row>
    <row r="126" ht="12.75" customHeight="1">
      <c r="A126" s="325" t="s">
        <v>511</v>
      </c>
      <c r="B126" s="326">
        <v>570.0</v>
      </c>
      <c r="C126" s="327" t="s">
        <v>512</v>
      </c>
      <c r="D126" s="328"/>
      <c r="E126" s="329"/>
      <c r="F126" s="328"/>
      <c r="G126" s="329"/>
      <c r="H126" s="328"/>
      <c r="I126" s="329"/>
      <c r="J126" s="328"/>
      <c r="K126" s="329"/>
      <c r="L126" s="328"/>
      <c r="M126" s="329"/>
    </row>
    <row r="127" ht="12.75" customHeight="1">
      <c r="A127" s="325" t="s">
        <v>513</v>
      </c>
      <c r="B127" s="326" t="s">
        <v>514</v>
      </c>
      <c r="C127" s="327" t="s">
        <v>476</v>
      </c>
      <c r="D127" s="328"/>
      <c r="E127" s="329"/>
      <c r="F127" s="328"/>
      <c r="G127" s="329"/>
      <c r="H127" s="328"/>
      <c r="I127" s="329"/>
      <c r="J127" s="328"/>
      <c r="K127" s="329"/>
      <c r="L127" s="328"/>
      <c r="M127" s="329"/>
    </row>
    <row r="128" ht="12.75" customHeight="1">
      <c r="A128" s="325" t="s">
        <v>486</v>
      </c>
      <c r="B128" s="326" t="s">
        <v>515</v>
      </c>
      <c r="C128" s="327" t="s">
        <v>476</v>
      </c>
      <c r="D128" s="328"/>
      <c r="E128" s="329"/>
      <c r="F128" s="328"/>
      <c r="G128" s="329"/>
      <c r="H128" s="328"/>
      <c r="I128" s="329"/>
      <c r="J128" s="328"/>
      <c r="K128" s="329"/>
      <c r="L128" s="328"/>
      <c r="M128" s="329"/>
    </row>
    <row r="129" ht="12.75" customHeight="1">
      <c r="A129" s="335" t="s">
        <v>516</v>
      </c>
      <c r="B129" s="336"/>
      <c r="C129" s="337"/>
      <c r="D129" s="338">
        <f>SUM(D124:D128)</f>
        <v>0</v>
      </c>
      <c r="E129" s="339"/>
      <c r="F129" s="338">
        <f>SUM(F124:F128)</f>
        <v>0</v>
      </c>
      <c r="G129" s="339"/>
      <c r="H129" s="338">
        <f>SUM(H124:H128)</f>
        <v>0</v>
      </c>
      <c r="I129" s="339"/>
      <c r="J129" s="338">
        <f>SUM(J124:J128)</f>
        <v>0</v>
      </c>
      <c r="K129" s="339"/>
      <c r="L129" s="338">
        <f>SUM(L124:L128)</f>
        <v>0</v>
      </c>
      <c r="M129" s="339"/>
    </row>
    <row r="130" ht="9.75" customHeight="1">
      <c r="A130" s="352"/>
      <c r="B130" s="341"/>
      <c r="C130" s="342"/>
      <c r="D130" s="330"/>
      <c r="E130" s="331"/>
      <c r="F130" s="330"/>
      <c r="G130" s="331"/>
      <c r="H130" s="330"/>
      <c r="I130" s="331"/>
      <c r="J130" s="330"/>
      <c r="K130" s="331"/>
      <c r="L130" s="330"/>
      <c r="M130" s="331"/>
    </row>
    <row r="131" ht="12.75" customHeight="1">
      <c r="A131" s="335" t="s">
        <v>517</v>
      </c>
      <c r="B131" s="336"/>
      <c r="C131" s="337"/>
      <c r="D131" s="365"/>
      <c r="E131" s="339"/>
      <c r="F131" s="365"/>
      <c r="G131" s="339"/>
      <c r="H131" s="365"/>
      <c r="I131" s="339"/>
      <c r="J131" s="365"/>
      <c r="K131" s="339"/>
      <c r="L131" s="365"/>
      <c r="M131" s="339"/>
    </row>
    <row r="132" ht="12.75" customHeight="1">
      <c r="A132" s="325" t="s">
        <v>518</v>
      </c>
      <c r="B132" s="326">
        <v>610.0</v>
      </c>
      <c r="C132" s="327" t="s">
        <v>476</v>
      </c>
      <c r="D132" s="328"/>
      <c r="E132" s="329"/>
      <c r="F132" s="328"/>
      <c r="G132" s="329"/>
      <c r="H132" s="328"/>
      <c r="I132" s="329"/>
      <c r="J132" s="328"/>
      <c r="K132" s="329"/>
      <c r="L132" s="328"/>
      <c r="M132" s="329"/>
    </row>
    <row r="133" ht="12.75" customHeight="1">
      <c r="A133" s="325" t="s">
        <v>519</v>
      </c>
      <c r="B133" s="326" t="s">
        <v>520</v>
      </c>
      <c r="C133" s="327" t="s">
        <v>476</v>
      </c>
      <c r="D133" s="328"/>
      <c r="E133" s="329"/>
      <c r="F133" s="328"/>
      <c r="G133" s="329"/>
      <c r="H133" s="328"/>
      <c r="I133" s="329"/>
      <c r="J133" s="328"/>
      <c r="K133" s="329"/>
      <c r="L133" s="328"/>
      <c r="M133" s="329"/>
    </row>
    <row r="134" ht="12.75" customHeight="1">
      <c r="A134" s="325" t="s">
        <v>521</v>
      </c>
      <c r="B134" s="326" t="s">
        <v>522</v>
      </c>
      <c r="C134" s="327" t="s">
        <v>512</v>
      </c>
      <c r="D134" s="328"/>
      <c r="E134" s="329"/>
      <c r="F134" s="328"/>
      <c r="G134" s="329"/>
      <c r="H134" s="328"/>
      <c r="I134" s="329"/>
      <c r="J134" s="328"/>
      <c r="K134" s="329"/>
      <c r="L134" s="328"/>
      <c r="M134" s="329"/>
    </row>
    <row r="135" ht="12.75" customHeight="1">
      <c r="A135" s="325" t="s">
        <v>523</v>
      </c>
      <c r="B135" s="326" t="s">
        <v>524</v>
      </c>
      <c r="C135" s="327" t="s">
        <v>476</v>
      </c>
      <c r="D135" s="328"/>
      <c r="E135" s="329"/>
      <c r="F135" s="328"/>
      <c r="G135" s="329"/>
      <c r="H135" s="328"/>
      <c r="I135" s="329"/>
      <c r="J135" s="328"/>
      <c r="K135" s="329"/>
      <c r="L135" s="328"/>
      <c r="M135" s="329"/>
    </row>
    <row r="136" ht="12.75" customHeight="1">
      <c r="A136" s="325" t="s">
        <v>525</v>
      </c>
      <c r="B136" s="326" t="s">
        <v>526</v>
      </c>
      <c r="C136" s="327" t="s">
        <v>476</v>
      </c>
      <c r="D136" s="328"/>
      <c r="E136" s="329"/>
      <c r="F136" s="328"/>
      <c r="G136" s="329"/>
      <c r="H136" s="328"/>
      <c r="I136" s="329"/>
      <c r="J136" s="328"/>
      <c r="K136" s="329"/>
      <c r="L136" s="328"/>
      <c r="M136" s="329"/>
    </row>
    <row r="137" ht="12.75" customHeight="1">
      <c r="A137" s="335" t="s">
        <v>527</v>
      </c>
      <c r="B137" s="336"/>
      <c r="C137" s="337"/>
      <c r="D137" s="338">
        <f>SUM(D132:D136)</f>
        <v>0</v>
      </c>
      <c r="E137" s="339"/>
      <c r="F137" s="338">
        <f>SUM(F132:F136)</f>
        <v>0</v>
      </c>
      <c r="G137" s="339"/>
      <c r="H137" s="338">
        <f>SUM(H132:H136)</f>
        <v>0</v>
      </c>
      <c r="I137" s="339"/>
      <c r="J137" s="338">
        <f>SUM(J132:J136)</f>
        <v>0</v>
      </c>
      <c r="K137" s="339"/>
      <c r="L137" s="338">
        <f>SUM(L132:L136)</f>
        <v>0</v>
      </c>
      <c r="M137" s="339"/>
    </row>
    <row r="138" ht="9.75" customHeight="1">
      <c r="A138" s="352"/>
      <c r="B138" s="341"/>
      <c r="C138" s="342"/>
      <c r="D138" s="330"/>
      <c r="E138" s="331"/>
      <c r="F138" s="330"/>
      <c r="G138" s="331"/>
      <c r="H138" s="330"/>
      <c r="I138" s="331"/>
      <c r="J138" s="330"/>
      <c r="K138" s="331"/>
      <c r="L138" s="330"/>
      <c r="M138" s="331"/>
    </row>
    <row r="139" ht="12.75" customHeight="1">
      <c r="A139" s="335" t="s">
        <v>528</v>
      </c>
      <c r="B139" s="336"/>
      <c r="C139" s="337"/>
      <c r="D139" s="365"/>
      <c r="E139" s="339"/>
      <c r="F139" s="365"/>
      <c r="G139" s="339"/>
      <c r="H139" s="365"/>
      <c r="I139" s="339"/>
      <c r="J139" s="365"/>
      <c r="K139" s="339"/>
      <c r="L139" s="365"/>
      <c r="M139" s="339"/>
    </row>
    <row r="140" ht="12.75" customHeight="1">
      <c r="A140" s="325" t="s">
        <v>529</v>
      </c>
      <c r="B140" s="326">
        <v>710.0</v>
      </c>
      <c r="C140" s="327" t="s">
        <v>530</v>
      </c>
      <c r="D140" s="328"/>
      <c r="E140" s="329"/>
      <c r="F140" s="328"/>
      <c r="G140" s="329"/>
      <c r="H140" s="328"/>
      <c r="I140" s="329"/>
      <c r="J140" s="328"/>
      <c r="K140" s="329"/>
      <c r="L140" s="328"/>
      <c r="M140" s="329"/>
    </row>
    <row r="141" ht="12.75" customHeight="1">
      <c r="A141" s="325" t="s">
        <v>531</v>
      </c>
      <c r="B141" s="326">
        <v>720.0</v>
      </c>
      <c r="C141" s="327" t="s">
        <v>532</v>
      </c>
      <c r="D141" s="328"/>
      <c r="E141" s="329"/>
      <c r="F141" s="328"/>
      <c r="G141" s="329"/>
      <c r="H141" s="328"/>
      <c r="I141" s="329"/>
      <c r="J141" s="328"/>
      <c r="K141" s="329"/>
      <c r="L141" s="328"/>
      <c r="M141" s="329"/>
    </row>
    <row r="142" ht="12.75" customHeight="1">
      <c r="A142" s="325" t="s">
        <v>533</v>
      </c>
      <c r="B142" s="326" t="s">
        <v>534</v>
      </c>
      <c r="C142" s="327" t="s">
        <v>476</v>
      </c>
      <c r="D142" s="328"/>
      <c r="E142" s="329"/>
      <c r="F142" s="328"/>
      <c r="G142" s="329"/>
      <c r="H142" s="328"/>
      <c r="I142" s="329"/>
      <c r="J142" s="328"/>
      <c r="K142" s="329"/>
      <c r="L142" s="328"/>
      <c r="M142" s="329"/>
    </row>
    <row r="143" ht="12.75" customHeight="1">
      <c r="A143" s="325" t="s">
        <v>346</v>
      </c>
      <c r="B143" s="326" t="s">
        <v>535</v>
      </c>
      <c r="C143" s="327" t="s">
        <v>476</v>
      </c>
      <c r="D143" s="328"/>
      <c r="E143" s="329"/>
      <c r="F143" s="328"/>
      <c r="G143" s="329"/>
      <c r="H143" s="328"/>
      <c r="I143" s="329"/>
      <c r="J143" s="328"/>
      <c r="K143" s="329"/>
      <c r="L143" s="328"/>
      <c r="M143" s="329"/>
    </row>
    <row r="144" ht="12.75" customHeight="1">
      <c r="A144" s="335" t="s">
        <v>536</v>
      </c>
      <c r="B144" s="336"/>
      <c r="C144" s="337"/>
      <c r="D144" s="338">
        <f>SUM(D140:D143)</f>
        <v>0</v>
      </c>
      <c r="E144" s="339"/>
      <c r="F144" s="338">
        <f>SUM(F140:F143)</f>
        <v>0</v>
      </c>
      <c r="G144" s="339"/>
      <c r="H144" s="338">
        <f>SUM(H140:H143)</f>
        <v>0</v>
      </c>
      <c r="I144" s="339"/>
      <c r="J144" s="338">
        <f>SUM(J140:J143)</f>
        <v>0</v>
      </c>
      <c r="K144" s="339"/>
      <c r="L144" s="338">
        <f>SUM(L140:L143)</f>
        <v>0</v>
      </c>
      <c r="M144" s="339"/>
    </row>
    <row r="145" ht="9.75" customHeight="1">
      <c r="A145" s="352"/>
      <c r="B145" s="341"/>
      <c r="C145" s="342"/>
      <c r="D145" s="330"/>
      <c r="E145" s="331"/>
      <c r="F145" s="330"/>
      <c r="G145" s="331"/>
      <c r="H145" s="366"/>
      <c r="I145" s="331"/>
      <c r="J145" s="330"/>
      <c r="K145" s="331"/>
      <c r="L145" s="330"/>
      <c r="M145" s="331"/>
    </row>
    <row r="146" ht="12.75" customHeight="1">
      <c r="A146" s="335" t="s">
        <v>537</v>
      </c>
      <c r="B146" s="336"/>
      <c r="C146" s="337"/>
      <c r="D146" s="365"/>
      <c r="E146" s="339"/>
      <c r="F146" s="365"/>
      <c r="G146" s="339"/>
      <c r="H146" s="365"/>
      <c r="I146" s="339"/>
      <c r="J146" s="365"/>
      <c r="K146" s="339"/>
      <c r="L146" s="365"/>
      <c r="M146" s="339"/>
    </row>
    <row r="147" ht="12.75" customHeight="1">
      <c r="A147" s="325" t="s">
        <v>538</v>
      </c>
      <c r="B147" s="326">
        <v>810.0</v>
      </c>
      <c r="C147" s="327">
        <v>2400.0</v>
      </c>
      <c r="D147" s="367" t="str">
        <f>IF(D$12="Enrollment must agree to 'Enrollment Projection' Tab","Enrollment must agree to 'Enrollment Projection' Tab",IF(D$12="Must Complete 'School Information' Tab","Must Complete 'School Information' Tab",ROUND(0.25%*D$12,0)+ROUND(0.25%*D$20,0)))</f>
        <v>Must Complete 'School Information' Tab</v>
      </c>
      <c r="E147" s="368" t="s">
        <v>539</v>
      </c>
      <c r="F147" s="367" t="str">
        <f>IF(F$12="Enrollment must agree to 'Enrollment Projection' Tab","Enrollment must agree to 'Enrollment Projection' Tab",IF(F$12="Must Complete 'School Information' Tab","Must Complete 'School Information' Tab",ROUND(0.25%*F$12,0)+ROUND(0.25%*F$20,0)))</f>
        <v>Must Complete 'School Information' Tab</v>
      </c>
      <c r="G147" s="368" t="s">
        <v>539</v>
      </c>
      <c r="H147" s="367" t="str">
        <f>IF(H$12="Enrollment must agree to 'Enrollment Projection' Tab","Enrollment must agree to 'Enrollment Projection' Tab",IF(H$12="Must Complete 'School Information' Tab","Must Complete 'School Information' Tab",ROUND(0.25%*H$12,0)+ROUND(0.25%*H$20,0)))</f>
        <v>Must Complete 'School Information' Tab</v>
      </c>
      <c r="I147" s="368" t="s">
        <v>539</v>
      </c>
      <c r="J147" s="367" t="str">
        <f>IF(J$12="Enrollment must agree to 'Enrollment Projection' Tab","Enrollment must agree to 'Enrollment Projection' Tab",IF(J$12="Must Complete 'School Information' Tab","Must Complete 'School Information' Tab",ROUND(0.25%*J$12,0)+ROUND(0.25%*J$20,0)))</f>
        <v>Must Complete 'School Information' Tab</v>
      </c>
      <c r="K147" s="368" t="s">
        <v>539</v>
      </c>
      <c r="L147" s="367" t="str">
        <f>IF(L$12="Enrollment must agree to 'Enrollment Projection' Tab","Enrollment must agree to 'Enrollment Projection' Tab",IF(L$12="Must Complete 'School Information' Tab","Must Complete 'School Information' Tab",ROUND(0.25%*L$12,0)+ROUND(0.25%*L$20,0)))</f>
        <v>Must Complete 'School Information' Tab</v>
      </c>
      <c r="M147" s="368" t="s">
        <v>539</v>
      </c>
    </row>
    <row r="148" ht="12.75" customHeight="1">
      <c r="A148" s="325" t="s">
        <v>540</v>
      </c>
      <c r="B148" s="326">
        <v>810.0</v>
      </c>
      <c r="C148" s="327" t="s">
        <v>476</v>
      </c>
      <c r="D148" s="328"/>
      <c r="E148" s="329"/>
      <c r="F148" s="328"/>
      <c r="G148" s="329"/>
      <c r="H148" s="328"/>
      <c r="I148" s="329"/>
      <c r="J148" s="328"/>
      <c r="K148" s="329"/>
      <c r="L148" s="328"/>
      <c r="M148" s="329"/>
    </row>
    <row r="149" ht="12.75" customHeight="1">
      <c r="A149" s="325" t="s">
        <v>541</v>
      </c>
      <c r="B149" s="326">
        <v>831.0</v>
      </c>
      <c r="C149" s="327" t="s">
        <v>542</v>
      </c>
      <c r="D149" s="328"/>
      <c r="E149" s="329"/>
      <c r="F149" s="328"/>
      <c r="G149" s="329"/>
      <c r="H149" s="328"/>
      <c r="I149" s="329"/>
      <c r="J149" s="328"/>
      <c r="K149" s="329"/>
      <c r="L149" s="328"/>
      <c r="M149" s="329"/>
    </row>
    <row r="150" ht="12.75" customHeight="1">
      <c r="A150" s="325" t="s">
        <v>543</v>
      </c>
      <c r="B150" s="326">
        <v>832.0</v>
      </c>
      <c r="C150" s="327" t="s">
        <v>542</v>
      </c>
      <c r="D150" s="328"/>
      <c r="E150" s="329"/>
      <c r="F150" s="328"/>
      <c r="G150" s="329"/>
      <c r="H150" s="328"/>
      <c r="I150" s="329"/>
      <c r="J150" s="328"/>
      <c r="K150" s="329"/>
      <c r="L150" s="328"/>
      <c r="M150" s="329"/>
    </row>
    <row r="151" ht="12.75" customHeight="1">
      <c r="A151" s="325" t="s">
        <v>486</v>
      </c>
      <c r="B151" s="326" t="s">
        <v>544</v>
      </c>
      <c r="C151" s="327" t="s">
        <v>476</v>
      </c>
      <c r="D151" s="328"/>
      <c r="E151" s="329"/>
      <c r="F151" s="328"/>
      <c r="G151" s="329"/>
      <c r="H151" s="328"/>
      <c r="I151" s="329"/>
      <c r="J151" s="328"/>
      <c r="K151" s="329"/>
      <c r="L151" s="328"/>
      <c r="M151" s="329"/>
    </row>
    <row r="152" ht="12.75" customHeight="1">
      <c r="A152" s="335" t="s">
        <v>545</v>
      </c>
      <c r="B152" s="336"/>
      <c r="C152" s="337"/>
      <c r="D152" s="338">
        <f>SUM(D147:D151)</f>
        <v>0</v>
      </c>
      <c r="E152" s="339"/>
      <c r="F152" s="338">
        <f>SUM(F147:F151)</f>
        <v>0</v>
      </c>
      <c r="G152" s="339"/>
      <c r="H152" s="338">
        <f>SUM(H147:H151)</f>
        <v>0</v>
      </c>
      <c r="I152" s="339"/>
      <c r="J152" s="338">
        <f>SUM(J147:J151)</f>
        <v>0</v>
      </c>
      <c r="K152" s="339"/>
      <c r="L152" s="338">
        <f>SUM(L147:L151)</f>
        <v>0</v>
      </c>
      <c r="M152" s="339"/>
    </row>
    <row r="153" ht="9.75" customHeight="1">
      <c r="A153" s="352"/>
      <c r="B153" s="341"/>
      <c r="C153" s="342"/>
      <c r="D153" s="330"/>
      <c r="E153" s="331"/>
      <c r="F153" s="330"/>
      <c r="G153" s="331"/>
      <c r="H153" s="330"/>
      <c r="I153" s="331"/>
      <c r="J153" s="330"/>
      <c r="K153" s="331"/>
      <c r="L153" s="330"/>
      <c r="M153" s="331"/>
    </row>
    <row r="154" ht="12.75" customHeight="1">
      <c r="A154" s="335" t="s">
        <v>546</v>
      </c>
      <c r="B154" s="336"/>
      <c r="C154" s="337"/>
      <c r="D154" s="365"/>
      <c r="E154" s="339"/>
      <c r="F154" s="365"/>
      <c r="G154" s="339"/>
      <c r="H154" s="365"/>
      <c r="I154" s="339"/>
      <c r="J154" s="365"/>
      <c r="K154" s="339"/>
      <c r="L154" s="365"/>
      <c r="M154" s="339"/>
    </row>
    <row r="155" ht="12.75" customHeight="1">
      <c r="A155" s="369" t="s">
        <v>475</v>
      </c>
      <c r="B155" s="326" t="s">
        <v>547</v>
      </c>
      <c r="C155" s="327">
        <v>5200.0</v>
      </c>
      <c r="D155" s="328"/>
      <c r="E155" s="329"/>
      <c r="F155" s="328"/>
      <c r="G155" s="329"/>
      <c r="H155" s="328"/>
      <c r="I155" s="329"/>
      <c r="J155" s="328"/>
      <c r="K155" s="329"/>
      <c r="L155" s="328"/>
      <c r="M155" s="329"/>
    </row>
    <row r="156" ht="12.75" customHeight="1">
      <c r="A156" s="335" t="s">
        <v>548</v>
      </c>
      <c r="B156" s="336"/>
      <c r="C156" s="337"/>
      <c r="D156" s="338">
        <f>SUM(D155)</f>
        <v>0</v>
      </c>
      <c r="E156" s="339"/>
      <c r="F156" s="338">
        <f>SUM(F155)</f>
        <v>0</v>
      </c>
      <c r="G156" s="339"/>
      <c r="H156" s="338">
        <f>SUM(H155)</f>
        <v>0</v>
      </c>
      <c r="I156" s="339"/>
      <c r="J156" s="338">
        <f>SUM(J155)</f>
        <v>0</v>
      </c>
      <c r="K156" s="339"/>
      <c r="L156" s="338">
        <f>SUM(L155)</f>
        <v>0</v>
      </c>
      <c r="M156" s="339"/>
    </row>
    <row r="157" ht="9.75" customHeight="1">
      <c r="A157" s="352"/>
      <c r="B157" s="341"/>
      <c r="C157" s="342"/>
      <c r="D157" s="330"/>
      <c r="E157" s="331"/>
      <c r="F157" s="330"/>
      <c r="G157" s="331"/>
      <c r="H157" s="330"/>
      <c r="I157" s="331"/>
      <c r="J157" s="330"/>
      <c r="K157" s="331"/>
      <c r="L157" s="330"/>
      <c r="M157" s="331"/>
    </row>
    <row r="158" ht="12.75" customHeight="1">
      <c r="A158" s="353" t="s">
        <v>549</v>
      </c>
      <c r="B158" s="354"/>
      <c r="C158" s="355"/>
      <c r="D158" s="356">
        <f>D95+D105+D113+D121+D129+D137+D144+D152+D156</f>
        <v>0</v>
      </c>
      <c r="E158" s="370"/>
      <c r="F158" s="356">
        <f>F95+F105+F113+F121+F129+F137+F144+F152+F156</f>
        <v>0</v>
      </c>
      <c r="G158" s="370"/>
      <c r="H158" s="356">
        <f>H95+H105+H113+H121+H129+H137+H144+H152+H156</f>
        <v>0</v>
      </c>
      <c r="I158" s="370"/>
      <c r="J158" s="356">
        <f>J95+J105+J113+J121+J129+J137+J144+J152+J156</f>
        <v>0</v>
      </c>
      <c r="K158" s="370"/>
      <c r="L158" s="356">
        <f>L95+L105+L113+L121+L129+L137+L144+L152+L156</f>
        <v>0</v>
      </c>
      <c r="M158" s="370"/>
    </row>
    <row r="159" ht="9.75" customHeight="1">
      <c r="A159" s="285"/>
      <c r="B159" s="314"/>
      <c r="C159" s="314"/>
      <c r="D159" s="358"/>
      <c r="E159" s="315"/>
      <c r="F159" s="358"/>
      <c r="G159" s="315"/>
      <c r="H159" s="358"/>
      <c r="I159" s="315"/>
      <c r="J159" s="358"/>
      <c r="K159" s="315"/>
      <c r="L159" s="358"/>
      <c r="M159" s="315"/>
    </row>
    <row r="160" ht="12.75" customHeight="1">
      <c r="A160" s="317" t="s">
        <v>550</v>
      </c>
      <c r="B160" s="318"/>
      <c r="C160" s="319"/>
      <c r="D160" s="318" t="s">
        <v>373</v>
      </c>
      <c r="E160" s="319" t="s">
        <v>374</v>
      </c>
      <c r="F160" s="318" t="s">
        <v>375</v>
      </c>
      <c r="G160" s="319" t="s">
        <v>376</v>
      </c>
      <c r="H160" s="318" t="s">
        <v>377</v>
      </c>
      <c r="I160" s="319" t="s">
        <v>378</v>
      </c>
      <c r="J160" s="318" t="s">
        <v>379</v>
      </c>
      <c r="K160" s="319" t="s">
        <v>380</v>
      </c>
      <c r="L160" s="318" t="s">
        <v>381</v>
      </c>
      <c r="M160" s="319" t="s">
        <v>382</v>
      </c>
    </row>
    <row r="161" ht="12.75" customHeight="1">
      <c r="A161" s="320" t="s">
        <v>551</v>
      </c>
      <c r="B161" s="321" t="s">
        <v>384</v>
      </c>
      <c r="C161" s="322" t="s">
        <v>384</v>
      </c>
      <c r="D161" s="371">
        <f>D$61-D$158</f>
        <v>0</v>
      </c>
      <c r="E161" s="360"/>
      <c r="F161" s="371">
        <f>F$61-F$158</f>
        <v>0</v>
      </c>
      <c r="G161" s="360"/>
      <c r="H161" s="371">
        <f>H$61-H$158</f>
        <v>0</v>
      </c>
      <c r="I161" s="360"/>
      <c r="J161" s="371">
        <f>J$61-J$158</f>
        <v>0</v>
      </c>
      <c r="K161" s="360"/>
      <c r="L161" s="371">
        <f>L$61-L$158</f>
        <v>0</v>
      </c>
      <c r="M161" s="360"/>
    </row>
    <row r="162" ht="12.75" customHeight="1">
      <c r="A162" s="335" t="s">
        <v>552</v>
      </c>
      <c r="B162" s="336"/>
      <c r="C162" s="337"/>
      <c r="D162" s="351">
        <v>0.0</v>
      </c>
      <c r="E162" s="339"/>
      <c r="F162" s="351">
        <f>D163</f>
        <v>0</v>
      </c>
      <c r="G162" s="339"/>
      <c r="H162" s="351">
        <f>F163</f>
        <v>0</v>
      </c>
      <c r="I162" s="339"/>
      <c r="J162" s="351">
        <f>H163</f>
        <v>0</v>
      </c>
      <c r="K162" s="339"/>
      <c r="L162" s="351">
        <f>J163</f>
        <v>0</v>
      </c>
      <c r="M162" s="339"/>
    </row>
    <row r="163" ht="12.75" customHeight="1">
      <c r="A163" s="335" t="s">
        <v>553</v>
      </c>
      <c r="B163" s="336"/>
      <c r="C163" s="337"/>
      <c r="D163" s="351">
        <f>SUM(D161:D162)</f>
        <v>0</v>
      </c>
      <c r="E163" s="339"/>
      <c r="F163" s="351">
        <f>SUM(F161:F162)</f>
        <v>0</v>
      </c>
      <c r="G163" s="339"/>
      <c r="H163" s="351">
        <f>SUM(H161:H162)</f>
        <v>0</v>
      </c>
      <c r="I163" s="339"/>
      <c r="J163" s="351">
        <f>SUM(J161:J162)</f>
        <v>0</v>
      </c>
      <c r="K163" s="339"/>
      <c r="L163" s="351">
        <f>SUM(L161:L162)</f>
        <v>0</v>
      </c>
      <c r="M163" s="339"/>
    </row>
    <row r="164" ht="9.75" customHeight="1">
      <c r="A164" s="352"/>
      <c r="B164" s="341"/>
      <c r="C164" s="342"/>
      <c r="D164" s="330"/>
      <c r="E164" s="331"/>
      <c r="F164" s="330"/>
      <c r="G164" s="331"/>
      <c r="H164" s="330"/>
      <c r="I164" s="331"/>
      <c r="J164" s="330"/>
      <c r="K164" s="331"/>
      <c r="L164" s="330"/>
      <c r="M164" s="331"/>
    </row>
    <row r="165" ht="12.75" customHeight="1">
      <c r="A165" s="353" t="s">
        <v>554</v>
      </c>
      <c r="B165" s="354"/>
      <c r="C165" s="355"/>
      <c r="D165" s="372" t="str">
        <f>D163/D61</f>
        <v>#DIV/0!</v>
      </c>
      <c r="E165" s="370"/>
      <c r="F165" s="372" t="str">
        <f>F163/F61</f>
        <v>#DIV/0!</v>
      </c>
      <c r="G165" s="370"/>
      <c r="H165" s="372" t="str">
        <f>H163/H61</f>
        <v>#DIV/0!</v>
      </c>
      <c r="I165" s="370"/>
      <c r="J165" s="372" t="str">
        <f>J163/J61</f>
        <v>#DIV/0!</v>
      </c>
      <c r="K165" s="370"/>
      <c r="L165" s="372" t="str">
        <f>L163/L61</f>
        <v>#DIV/0!</v>
      </c>
      <c r="M165" s="370"/>
    </row>
  </sheetData>
  <mergeCells count="2">
    <mergeCell ref="A2:M2"/>
    <mergeCell ref="A3:M3"/>
  </mergeCells>
  <conditionalFormatting sqref="D1:D165 F1:F165 H1:H165 J1:J165 L1:L165">
    <cfRule type="containsText" dxfId="0" priority="1" operator="containsText" text="must">
      <formula>NOT(ISERROR(SEARCH(("must"),(D1))))</formula>
    </cfRule>
  </conditionalFormatting>
  <printOptions/>
  <pageMargins bottom="0.45" footer="0.0" header="0.0" left="0.45" right="0.45" top="0.45"/>
  <pageSetup orientation="portrait"/>
  <colBreaks count="4" manualBreakCount="4">
    <brk id="5" man="1"/>
    <brk id="7" man="1"/>
    <brk id="9" man="1"/>
    <brk id="11"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5"/>
    <col customWidth="1" min="2" max="2" width="9.13"/>
    <col customWidth="1" min="3" max="3" width="18.0"/>
    <col customWidth="1" min="4" max="4" width="9.13"/>
    <col customWidth="1" min="5" max="5" width="13.75"/>
    <col customWidth="1" min="6" max="8" width="9.13"/>
    <col customWidth="1" min="9" max="9" width="11.38"/>
    <col customWidth="1" min="10" max="12" width="9.13"/>
    <col customWidth="1" min="13" max="13" width="12.0"/>
    <col customWidth="1" min="14" max="26" width="9.13"/>
  </cols>
  <sheetData>
    <row r="1" ht="12.75" customHeight="1">
      <c r="A1" s="373" t="s">
        <v>555</v>
      </c>
      <c r="B1" s="374"/>
      <c r="C1" s="373" t="s">
        <v>556</v>
      </c>
      <c r="D1" s="374"/>
      <c r="E1" s="373" t="s">
        <v>114</v>
      </c>
      <c r="F1" s="374"/>
      <c r="G1" s="373" t="s">
        <v>557</v>
      </c>
      <c r="H1" s="374"/>
      <c r="I1" s="373" t="s">
        <v>558</v>
      </c>
      <c r="J1" s="373" t="s">
        <v>559</v>
      </c>
      <c r="K1" s="373" t="s">
        <v>560</v>
      </c>
      <c r="L1" s="374"/>
      <c r="M1" s="373" t="s">
        <v>561</v>
      </c>
      <c r="N1" s="373" t="s">
        <v>562</v>
      </c>
      <c r="O1" s="373" t="s">
        <v>563</v>
      </c>
      <c r="P1" s="374"/>
      <c r="Q1" s="374"/>
      <c r="R1" s="374"/>
      <c r="S1" s="374"/>
      <c r="T1" s="374"/>
      <c r="U1" s="374"/>
      <c r="V1" s="374"/>
      <c r="W1" s="374"/>
      <c r="X1" s="374"/>
      <c r="Y1" s="374"/>
      <c r="Z1" s="374"/>
    </row>
    <row r="2" ht="12.75" customHeight="1">
      <c r="A2" s="373" t="s">
        <v>559</v>
      </c>
      <c r="B2" s="374"/>
      <c r="C2" s="373" t="s">
        <v>239</v>
      </c>
      <c r="D2" s="374"/>
      <c r="E2" s="373" t="s">
        <v>564</v>
      </c>
      <c r="F2" s="374"/>
      <c r="G2" s="373" t="s">
        <v>559</v>
      </c>
      <c r="H2" s="374"/>
      <c r="I2" s="373" t="s">
        <v>559</v>
      </c>
      <c r="J2" s="373" t="s">
        <v>559</v>
      </c>
      <c r="K2" s="373" t="s">
        <v>565</v>
      </c>
      <c r="L2" s="374"/>
      <c r="M2" s="373" t="s">
        <v>562</v>
      </c>
      <c r="N2" s="373"/>
      <c r="O2" s="373" t="s">
        <v>239</v>
      </c>
      <c r="P2" s="374"/>
      <c r="Q2" s="374"/>
      <c r="R2" s="374"/>
      <c r="S2" s="374"/>
      <c r="T2" s="374"/>
      <c r="U2" s="374"/>
      <c r="V2" s="374"/>
      <c r="W2" s="374"/>
      <c r="X2" s="374"/>
      <c r="Y2" s="374"/>
      <c r="Z2" s="374"/>
    </row>
    <row r="3" ht="12.75" customHeight="1">
      <c r="A3" s="373" t="s">
        <v>560</v>
      </c>
      <c r="B3" s="374"/>
      <c r="C3" s="373" t="s">
        <v>240</v>
      </c>
      <c r="D3" s="374"/>
      <c r="E3" s="373" t="s">
        <v>566</v>
      </c>
      <c r="F3" s="374"/>
      <c r="G3" s="373" t="s">
        <v>560</v>
      </c>
      <c r="H3" s="374"/>
      <c r="I3" s="373" t="s">
        <v>560</v>
      </c>
      <c r="J3" s="373" t="s">
        <v>560</v>
      </c>
      <c r="K3" s="374"/>
      <c r="L3" s="374"/>
      <c r="M3" s="373" t="s">
        <v>567</v>
      </c>
      <c r="N3" s="374"/>
      <c r="O3" s="373" t="s">
        <v>240</v>
      </c>
      <c r="P3" s="374"/>
      <c r="Q3" s="374"/>
      <c r="R3" s="374"/>
      <c r="S3" s="374"/>
      <c r="T3" s="374"/>
      <c r="U3" s="374"/>
      <c r="V3" s="374"/>
      <c r="W3" s="374"/>
      <c r="X3" s="374"/>
      <c r="Y3" s="374"/>
      <c r="Z3" s="374"/>
    </row>
    <row r="4" ht="12.75" customHeight="1">
      <c r="A4" s="374"/>
      <c r="B4" s="374"/>
      <c r="C4" s="373" t="s">
        <v>241</v>
      </c>
      <c r="D4" s="374"/>
      <c r="E4" s="374"/>
      <c r="F4" s="374"/>
      <c r="G4" s="374"/>
      <c r="H4" s="374"/>
      <c r="I4" s="374"/>
      <c r="J4" s="374"/>
      <c r="K4" s="374"/>
      <c r="L4" s="374"/>
      <c r="M4" s="374"/>
      <c r="N4" s="374"/>
      <c r="O4" s="373" t="s">
        <v>241</v>
      </c>
      <c r="P4" s="374"/>
      <c r="Q4" s="374"/>
      <c r="R4" s="374"/>
      <c r="S4" s="374"/>
      <c r="T4" s="374"/>
      <c r="U4" s="374"/>
      <c r="V4" s="374"/>
      <c r="W4" s="374"/>
      <c r="X4" s="374"/>
      <c r="Y4" s="374"/>
      <c r="Z4" s="374"/>
    </row>
    <row r="5" ht="12.75" customHeight="1">
      <c r="A5" s="374"/>
      <c r="B5" s="374"/>
      <c r="C5" s="373" t="s">
        <v>242</v>
      </c>
      <c r="D5" s="374"/>
      <c r="E5" s="374"/>
      <c r="F5" s="374"/>
      <c r="G5" s="374"/>
      <c r="H5" s="374"/>
      <c r="I5" s="374"/>
      <c r="J5" s="374"/>
      <c r="K5" s="374"/>
      <c r="L5" s="374"/>
      <c r="M5" s="374"/>
      <c r="N5" s="374"/>
      <c r="O5" s="373" t="s">
        <v>242</v>
      </c>
      <c r="P5" s="374"/>
      <c r="Q5" s="374"/>
      <c r="R5" s="374"/>
      <c r="S5" s="374"/>
      <c r="T5" s="374"/>
      <c r="U5" s="374"/>
      <c r="V5" s="374"/>
      <c r="W5" s="374"/>
      <c r="X5" s="374"/>
      <c r="Y5" s="374"/>
      <c r="Z5" s="374"/>
    </row>
    <row r="6" ht="12.75" customHeight="1">
      <c r="A6" s="374"/>
      <c r="B6" s="374"/>
      <c r="C6" s="373" t="s">
        <v>243</v>
      </c>
      <c r="D6" s="374"/>
      <c r="E6" s="374"/>
      <c r="F6" s="374"/>
      <c r="G6" s="374"/>
      <c r="H6" s="374"/>
      <c r="I6" s="374"/>
      <c r="J6" s="374"/>
      <c r="K6" s="374"/>
      <c r="L6" s="374"/>
      <c r="M6" s="374"/>
      <c r="N6" s="374"/>
      <c r="O6" s="373" t="s">
        <v>243</v>
      </c>
      <c r="P6" s="374"/>
      <c r="Q6" s="374"/>
      <c r="R6" s="374"/>
      <c r="S6" s="374"/>
      <c r="T6" s="374"/>
      <c r="U6" s="374"/>
      <c r="V6" s="374"/>
      <c r="W6" s="374"/>
      <c r="X6" s="374"/>
      <c r="Y6" s="374"/>
      <c r="Z6" s="374"/>
    </row>
    <row r="7" ht="12.75" customHeight="1">
      <c r="A7" s="374"/>
      <c r="B7" s="374"/>
      <c r="C7" s="373" t="s">
        <v>244</v>
      </c>
      <c r="D7" s="374"/>
      <c r="E7" s="374"/>
      <c r="F7" s="374"/>
      <c r="G7" s="374"/>
      <c r="H7" s="374"/>
      <c r="I7" s="374"/>
      <c r="J7" s="374"/>
      <c r="K7" s="374"/>
      <c r="L7" s="374"/>
      <c r="M7" s="374"/>
      <c r="N7" s="374"/>
      <c r="O7" s="373" t="s">
        <v>244</v>
      </c>
      <c r="P7" s="374"/>
      <c r="Q7" s="374"/>
      <c r="R7" s="374"/>
      <c r="S7" s="374"/>
      <c r="T7" s="374"/>
      <c r="U7" s="374"/>
      <c r="V7" s="374"/>
      <c r="W7" s="374"/>
      <c r="X7" s="374"/>
      <c r="Y7" s="374"/>
      <c r="Z7" s="374"/>
    </row>
    <row r="8" ht="12.75" customHeight="1">
      <c r="A8" s="374"/>
      <c r="B8" s="374"/>
      <c r="C8" s="373" t="s">
        <v>245</v>
      </c>
      <c r="D8" s="374"/>
      <c r="E8" s="374"/>
      <c r="F8" s="374"/>
      <c r="G8" s="374"/>
      <c r="H8" s="374"/>
      <c r="I8" s="374"/>
      <c r="J8" s="374"/>
      <c r="K8" s="374"/>
      <c r="L8" s="374"/>
      <c r="M8" s="374"/>
      <c r="N8" s="374"/>
      <c r="O8" s="373" t="s">
        <v>245</v>
      </c>
      <c r="P8" s="374"/>
      <c r="Q8" s="374"/>
      <c r="R8" s="374"/>
      <c r="S8" s="374"/>
      <c r="T8" s="374"/>
      <c r="U8" s="374"/>
      <c r="V8" s="374"/>
      <c r="W8" s="374"/>
      <c r="X8" s="374"/>
      <c r="Y8" s="374"/>
      <c r="Z8" s="374"/>
    </row>
    <row r="9" ht="12.75" customHeight="1">
      <c r="A9" s="374"/>
      <c r="B9" s="374"/>
      <c r="C9" s="373" t="s">
        <v>246</v>
      </c>
      <c r="D9" s="374"/>
      <c r="E9" s="374"/>
      <c r="F9" s="374"/>
      <c r="G9" s="374"/>
      <c r="H9" s="374"/>
      <c r="I9" s="374"/>
      <c r="J9" s="374"/>
      <c r="K9" s="374"/>
      <c r="L9" s="374"/>
      <c r="M9" s="374"/>
      <c r="N9" s="374"/>
      <c r="O9" s="373" t="s">
        <v>246</v>
      </c>
      <c r="P9" s="374"/>
      <c r="Q9" s="374"/>
      <c r="R9" s="374"/>
      <c r="S9" s="374"/>
      <c r="T9" s="374"/>
      <c r="U9" s="374"/>
      <c r="V9" s="374"/>
      <c r="W9" s="374"/>
      <c r="X9" s="374"/>
      <c r="Y9" s="374"/>
      <c r="Z9" s="374"/>
    </row>
    <row r="10" ht="12.75" customHeight="1">
      <c r="A10" s="374"/>
      <c r="B10" s="374"/>
      <c r="C10" s="373" t="s">
        <v>247</v>
      </c>
      <c r="D10" s="374"/>
      <c r="E10" s="374"/>
      <c r="F10" s="374"/>
      <c r="G10" s="374"/>
      <c r="H10" s="374"/>
      <c r="I10" s="374"/>
      <c r="J10" s="374"/>
      <c r="K10" s="374"/>
      <c r="L10" s="374"/>
      <c r="M10" s="374"/>
      <c r="N10" s="374"/>
      <c r="O10" s="373" t="s">
        <v>247</v>
      </c>
      <c r="P10" s="374"/>
      <c r="Q10" s="374"/>
      <c r="R10" s="374"/>
      <c r="S10" s="374"/>
      <c r="T10" s="374"/>
      <c r="U10" s="374"/>
      <c r="V10" s="374"/>
      <c r="W10" s="374"/>
      <c r="X10" s="374"/>
      <c r="Y10" s="374"/>
      <c r="Z10" s="374"/>
    </row>
    <row r="11" ht="12.75" customHeight="1">
      <c r="A11" s="374"/>
      <c r="B11" s="374"/>
      <c r="C11" s="373" t="s">
        <v>248</v>
      </c>
      <c r="D11" s="374"/>
      <c r="E11" s="374"/>
      <c r="F11" s="374"/>
      <c r="G11" s="374"/>
      <c r="H11" s="374"/>
      <c r="I11" s="374"/>
      <c r="J11" s="374"/>
      <c r="K11" s="374"/>
      <c r="L11" s="374"/>
      <c r="M11" s="374"/>
      <c r="N11" s="374"/>
      <c r="O11" s="373" t="s">
        <v>248</v>
      </c>
      <c r="P11" s="374"/>
      <c r="Q11" s="374"/>
      <c r="R11" s="374"/>
      <c r="S11" s="374"/>
      <c r="T11" s="374"/>
      <c r="U11" s="374"/>
      <c r="V11" s="374"/>
      <c r="W11" s="374"/>
      <c r="X11" s="374"/>
      <c r="Y11" s="374"/>
      <c r="Z11" s="374"/>
    </row>
    <row r="12" ht="12.75" customHeight="1">
      <c r="A12" s="374"/>
      <c r="B12" s="374"/>
      <c r="C12" s="373" t="s">
        <v>249</v>
      </c>
      <c r="D12" s="374"/>
      <c r="E12" s="374"/>
      <c r="F12" s="374"/>
      <c r="G12" s="374"/>
      <c r="H12" s="374"/>
      <c r="I12" s="374"/>
      <c r="J12" s="374"/>
      <c r="K12" s="374"/>
      <c r="L12" s="374"/>
      <c r="M12" s="374"/>
      <c r="N12" s="374"/>
      <c r="O12" s="373" t="s">
        <v>249</v>
      </c>
      <c r="P12" s="374"/>
      <c r="Q12" s="374"/>
      <c r="R12" s="374"/>
      <c r="S12" s="374"/>
      <c r="T12" s="374"/>
      <c r="U12" s="374"/>
      <c r="V12" s="374"/>
      <c r="W12" s="374"/>
      <c r="X12" s="374"/>
      <c r="Y12" s="374"/>
      <c r="Z12" s="374"/>
    </row>
    <row r="13" ht="12.75" customHeight="1">
      <c r="A13" s="374"/>
      <c r="B13" s="374"/>
      <c r="C13" s="373" t="s">
        <v>250</v>
      </c>
      <c r="D13" s="374"/>
      <c r="E13" s="374"/>
      <c r="F13" s="374"/>
      <c r="G13" s="374"/>
      <c r="H13" s="374"/>
      <c r="I13" s="374"/>
      <c r="J13" s="374"/>
      <c r="K13" s="374"/>
      <c r="L13" s="374"/>
      <c r="M13" s="374"/>
      <c r="N13" s="374"/>
      <c r="O13" s="373" t="s">
        <v>250</v>
      </c>
      <c r="P13" s="374"/>
      <c r="Q13" s="374"/>
      <c r="R13" s="374"/>
      <c r="S13" s="374"/>
      <c r="T13" s="374"/>
      <c r="U13" s="374"/>
      <c r="V13" s="374"/>
      <c r="W13" s="374"/>
      <c r="X13" s="374"/>
      <c r="Y13" s="374"/>
      <c r="Z13" s="374"/>
    </row>
    <row r="14" ht="12.75" customHeight="1">
      <c r="A14" s="374"/>
      <c r="B14" s="374"/>
      <c r="C14" s="373" t="s">
        <v>251</v>
      </c>
      <c r="D14" s="374"/>
      <c r="E14" s="374"/>
      <c r="F14" s="374"/>
      <c r="G14" s="374"/>
      <c r="H14" s="374"/>
      <c r="I14" s="374"/>
      <c r="J14" s="374"/>
      <c r="K14" s="374"/>
      <c r="L14" s="374"/>
      <c r="M14" s="374"/>
      <c r="N14" s="374"/>
      <c r="O14" s="373" t="s">
        <v>251</v>
      </c>
      <c r="P14" s="374"/>
      <c r="Q14" s="374"/>
      <c r="R14" s="374"/>
      <c r="S14" s="374"/>
      <c r="T14" s="374"/>
      <c r="U14" s="374"/>
      <c r="V14" s="374"/>
      <c r="W14" s="374"/>
      <c r="X14" s="374"/>
      <c r="Y14" s="374"/>
      <c r="Z14" s="374"/>
    </row>
    <row r="15" ht="12.75" customHeight="1">
      <c r="A15" s="374"/>
      <c r="B15" s="374"/>
      <c r="C15" s="373" t="s">
        <v>252</v>
      </c>
      <c r="D15" s="374"/>
      <c r="E15" s="374"/>
      <c r="F15" s="374"/>
      <c r="G15" s="374"/>
      <c r="H15" s="374"/>
      <c r="I15" s="374"/>
      <c r="J15" s="374"/>
      <c r="K15" s="374"/>
      <c r="L15" s="374"/>
      <c r="M15" s="374"/>
      <c r="N15" s="374"/>
      <c r="O15" s="373" t="s">
        <v>252</v>
      </c>
      <c r="P15" s="374"/>
      <c r="Q15" s="374"/>
      <c r="R15" s="374"/>
      <c r="S15" s="374"/>
      <c r="T15" s="374"/>
      <c r="U15" s="374"/>
      <c r="V15" s="374"/>
      <c r="W15" s="374"/>
      <c r="X15" s="374"/>
      <c r="Y15" s="374"/>
      <c r="Z15" s="374"/>
    </row>
    <row r="16" ht="12.75" customHeight="1">
      <c r="A16" s="374"/>
      <c r="B16" s="374"/>
      <c r="C16" s="373" t="s">
        <v>253</v>
      </c>
      <c r="D16" s="374"/>
      <c r="E16" s="374"/>
      <c r="F16" s="374"/>
      <c r="G16" s="374"/>
      <c r="H16" s="374"/>
      <c r="I16" s="374"/>
      <c r="J16" s="374"/>
      <c r="K16" s="374"/>
      <c r="L16" s="374"/>
      <c r="M16" s="374"/>
      <c r="N16" s="374"/>
      <c r="O16" s="373" t="s">
        <v>253</v>
      </c>
      <c r="P16" s="374"/>
      <c r="Q16" s="374"/>
      <c r="R16" s="374"/>
      <c r="S16" s="374"/>
      <c r="T16" s="374"/>
      <c r="U16" s="374"/>
      <c r="V16" s="374"/>
      <c r="W16" s="374"/>
      <c r="X16" s="374"/>
      <c r="Y16" s="374"/>
      <c r="Z16" s="374"/>
    </row>
    <row r="17" ht="12.75" customHeight="1">
      <c r="A17" s="374"/>
      <c r="B17" s="374"/>
      <c r="C17" s="373" t="s">
        <v>254</v>
      </c>
      <c r="D17" s="374"/>
      <c r="E17" s="374"/>
      <c r="F17" s="374"/>
      <c r="G17" s="374"/>
      <c r="H17" s="374"/>
      <c r="I17" s="374"/>
      <c r="J17" s="374"/>
      <c r="K17" s="374"/>
      <c r="L17" s="374"/>
      <c r="M17" s="374"/>
      <c r="N17" s="374"/>
      <c r="O17" s="373" t="s">
        <v>254</v>
      </c>
      <c r="P17" s="374"/>
      <c r="Q17" s="374"/>
      <c r="R17" s="374"/>
      <c r="S17" s="374"/>
      <c r="T17" s="374"/>
      <c r="U17" s="374"/>
      <c r="V17" s="374"/>
      <c r="W17" s="374"/>
      <c r="X17" s="374"/>
      <c r="Y17" s="374"/>
      <c r="Z17" s="374"/>
    </row>
    <row r="18" ht="12.75" customHeight="1">
      <c r="A18" s="374"/>
      <c r="B18" s="374"/>
      <c r="C18" s="373" t="s">
        <v>255</v>
      </c>
      <c r="D18" s="374"/>
      <c r="E18" s="374"/>
      <c r="F18" s="374"/>
      <c r="G18" s="374"/>
      <c r="H18" s="374"/>
      <c r="I18" s="374"/>
      <c r="J18" s="374"/>
      <c r="K18" s="374"/>
      <c r="L18" s="374"/>
      <c r="M18" s="374"/>
      <c r="N18" s="374"/>
      <c r="O18" s="373" t="s">
        <v>255</v>
      </c>
      <c r="P18" s="374"/>
      <c r="Q18" s="374"/>
      <c r="R18" s="374"/>
      <c r="S18" s="374"/>
      <c r="T18" s="374"/>
      <c r="U18" s="374"/>
      <c r="V18" s="374"/>
      <c r="W18" s="374"/>
      <c r="X18" s="374"/>
      <c r="Y18" s="374"/>
      <c r="Z18" s="374"/>
    </row>
    <row r="19" ht="12.75" customHeight="1">
      <c r="A19" s="374"/>
      <c r="B19" s="374"/>
      <c r="C19" s="373" t="s">
        <v>256</v>
      </c>
      <c r="D19" s="374"/>
      <c r="E19" s="374"/>
      <c r="F19" s="374"/>
      <c r="G19" s="374"/>
      <c r="H19" s="374"/>
      <c r="I19" s="374"/>
      <c r="J19" s="374"/>
      <c r="K19" s="374"/>
      <c r="L19" s="374"/>
      <c r="M19" s="374"/>
      <c r="N19" s="374"/>
      <c r="O19" s="373" t="s">
        <v>256</v>
      </c>
      <c r="P19" s="374"/>
      <c r="Q19" s="374"/>
      <c r="R19" s="374"/>
      <c r="S19" s="374"/>
      <c r="T19" s="374"/>
      <c r="U19" s="374"/>
      <c r="V19" s="374"/>
      <c r="W19" s="374"/>
      <c r="X19" s="374"/>
      <c r="Y19" s="374"/>
      <c r="Z19" s="374"/>
    </row>
    <row r="20" ht="12.75" customHeight="1">
      <c r="A20" s="374"/>
      <c r="B20" s="374"/>
      <c r="C20" s="373" t="s">
        <v>257</v>
      </c>
      <c r="D20" s="374"/>
      <c r="E20" s="374"/>
      <c r="F20" s="374"/>
      <c r="G20" s="374"/>
      <c r="H20" s="374"/>
      <c r="I20" s="374"/>
      <c r="J20" s="374"/>
      <c r="K20" s="374"/>
      <c r="L20" s="374"/>
      <c r="M20" s="374"/>
      <c r="N20" s="374"/>
      <c r="O20" s="373" t="s">
        <v>257</v>
      </c>
      <c r="P20" s="374"/>
      <c r="Q20" s="374"/>
      <c r="R20" s="374"/>
      <c r="S20" s="374"/>
      <c r="T20" s="374"/>
      <c r="U20" s="374"/>
      <c r="V20" s="374"/>
      <c r="W20" s="374"/>
      <c r="X20" s="374"/>
      <c r="Y20" s="374"/>
      <c r="Z20" s="374"/>
    </row>
    <row r="21" ht="12.75" customHeight="1">
      <c r="A21" s="374"/>
      <c r="B21" s="374"/>
      <c r="C21" s="373" t="s">
        <v>258</v>
      </c>
      <c r="D21" s="374"/>
      <c r="E21" s="374"/>
      <c r="F21" s="374"/>
      <c r="G21" s="374"/>
      <c r="H21" s="374"/>
      <c r="I21" s="374"/>
      <c r="J21" s="374"/>
      <c r="K21" s="374"/>
      <c r="L21" s="374"/>
      <c r="M21" s="374"/>
      <c r="N21" s="374"/>
      <c r="O21" s="373" t="s">
        <v>258</v>
      </c>
      <c r="P21" s="374"/>
      <c r="Q21" s="374"/>
      <c r="R21" s="374"/>
      <c r="S21" s="374"/>
      <c r="T21" s="374"/>
      <c r="U21" s="374"/>
      <c r="V21" s="374"/>
      <c r="W21" s="374"/>
      <c r="X21" s="374"/>
      <c r="Y21" s="374"/>
      <c r="Z21" s="374"/>
    </row>
    <row r="22" ht="12.75" customHeight="1">
      <c r="A22" s="374"/>
      <c r="B22" s="374"/>
      <c r="C22" s="373" t="s">
        <v>259</v>
      </c>
      <c r="D22" s="374"/>
      <c r="E22" s="374"/>
      <c r="F22" s="374"/>
      <c r="G22" s="374"/>
      <c r="H22" s="374"/>
      <c r="I22" s="374"/>
      <c r="J22" s="374"/>
      <c r="K22" s="374"/>
      <c r="L22" s="374"/>
      <c r="M22" s="374"/>
      <c r="N22" s="374"/>
      <c r="O22" s="373" t="s">
        <v>259</v>
      </c>
      <c r="P22" s="374"/>
      <c r="Q22" s="374"/>
      <c r="R22" s="374"/>
      <c r="S22" s="374"/>
      <c r="T22" s="374"/>
      <c r="U22" s="374"/>
      <c r="V22" s="374"/>
      <c r="W22" s="374"/>
      <c r="X22" s="374"/>
      <c r="Y22" s="374"/>
      <c r="Z22" s="374"/>
    </row>
    <row r="23" ht="12.75" customHeight="1">
      <c r="A23" s="374"/>
      <c r="B23" s="374"/>
      <c r="C23" s="373" t="s">
        <v>260</v>
      </c>
      <c r="D23" s="374"/>
      <c r="E23" s="374"/>
      <c r="F23" s="374"/>
      <c r="G23" s="374"/>
      <c r="H23" s="374"/>
      <c r="I23" s="374"/>
      <c r="J23" s="374"/>
      <c r="K23" s="374"/>
      <c r="L23" s="374"/>
      <c r="M23" s="374"/>
      <c r="N23" s="374"/>
      <c r="O23" s="373" t="s">
        <v>260</v>
      </c>
      <c r="P23" s="374"/>
      <c r="Q23" s="374"/>
      <c r="R23" s="374"/>
      <c r="S23" s="374"/>
      <c r="T23" s="374"/>
      <c r="U23" s="374"/>
      <c r="V23" s="374"/>
      <c r="W23" s="374"/>
      <c r="X23" s="374"/>
      <c r="Y23" s="374"/>
      <c r="Z23" s="374"/>
    </row>
    <row r="24" ht="12.75" customHeight="1">
      <c r="A24" s="374"/>
      <c r="B24" s="374"/>
      <c r="C24" s="373" t="s">
        <v>261</v>
      </c>
      <c r="D24" s="374"/>
      <c r="E24" s="374"/>
      <c r="F24" s="374"/>
      <c r="G24" s="374"/>
      <c r="H24" s="374"/>
      <c r="I24" s="374"/>
      <c r="J24" s="374"/>
      <c r="K24" s="374"/>
      <c r="L24" s="374"/>
      <c r="M24" s="374"/>
      <c r="N24" s="374"/>
      <c r="O24" s="373" t="s">
        <v>261</v>
      </c>
      <c r="P24" s="374"/>
      <c r="Q24" s="374"/>
      <c r="R24" s="374"/>
      <c r="S24" s="374"/>
      <c r="T24" s="374"/>
      <c r="U24" s="374"/>
      <c r="V24" s="374"/>
      <c r="W24" s="374"/>
      <c r="X24" s="374"/>
      <c r="Y24" s="374"/>
      <c r="Z24" s="374"/>
    </row>
    <row r="25" ht="12.75" customHeight="1">
      <c r="A25" s="374"/>
      <c r="B25" s="374"/>
      <c r="C25" s="373" t="s">
        <v>262</v>
      </c>
      <c r="D25" s="374"/>
      <c r="E25" s="374"/>
      <c r="F25" s="374"/>
      <c r="G25" s="374"/>
      <c r="H25" s="374"/>
      <c r="I25" s="374"/>
      <c r="J25" s="374"/>
      <c r="K25" s="374"/>
      <c r="L25" s="374"/>
      <c r="M25" s="374"/>
      <c r="N25" s="374"/>
      <c r="O25" s="373" t="s">
        <v>262</v>
      </c>
      <c r="P25" s="374"/>
      <c r="Q25" s="374"/>
      <c r="R25" s="374"/>
      <c r="S25" s="374"/>
      <c r="T25" s="374"/>
      <c r="U25" s="374"/>
      <c r="V25" s="374"/>
      <c r="W25" s="374"/>
      <c r="X25" s="374"/>
      <c r="Y25" s="374"/>
      <c r="Z25" s="374"/>
    </row>
    <row r="26" ht="12.75" customHeight="1">
      <c r="A26" s="374"/>
      <c r="B26" s="374"/>
      <c r="C26" s="373" t="s">
        <v>263</v>
      </c>
      <c r="D26" s="374"/>
      <c r="E26" s="374"/>
      <c r="F26" s="374"/>
      <c r="G26" s="374"/>
      <c r="H26" s="374"/>
      <c r="I26" s="374"/>
      <c r="J26" s="374"/>
      <c r="K26" s="374"/>
      <c r="L26" s="374"/>
      <c r="M26" s="374"/>
      <c r="N26" s="374"/>
      <c r="O26" s="373" t="s">
        <v>263</v>
      </c>
      <c r="P26" s="374"/>
      <c r="Q26" s="374"/>
      <c r="R26" s="374"/>
      <c r="S26" s="374"/>
      <c r="T26" s="374"/>
      <c r="U26" s="374"/>
      <c r="V26" s="374"/>
      <c r="W26" s="374"/>
      <c r="X26" s="374"/>
      <c r="Y26" s="374"/>
      <c r="Z26" s="374"/>
    </row>
    <row r="27" ht="12.75" customHeight="1">
      <c r="A27" s="374"/>
      <c r="B27" s="374"/>
      <c r="C27" s="373" t="s">
        <v>264</v>
      </c>
      <c r="D27" s="374"/>
      <c r="E27" s="374"/>
      <c r="F27" s="374"/>
      <c r="G27" s="374"/>
      <c r="H27" s="374"/>
      <c r="I27" s="374"/>
      <c r="J27" s="374"/>
      <c r="K27" s="374"/>
      <c r="L27" s="374"/>
      <c r="M27" s="374"/>
      <c r="N27" s="374"/>
      <c r="O27" s="373" t="s">
        <v>264</v>
      </c>
      <c r="P27" s="374"/>
      <c r="Q27" s="374"/>
      <c r="R27" s="374"/>
      <c r="S27" s="374"/>
      <c r="T27" s="374"/>
      <c r="U27" s="374"/>
      <c r="V27" s="374"/>
      <c r="W27" s="374"/>
      <c r="X27" s="374"/>
      <c r="Y27" s="374"/>
      <c r="Z27" s="374"/>
    </row>
    <row r="28" ht="12.75" customHeight="1">
      <c r="A28" s="374"/>
      <c r="B28" s="374"/>
      <c r="C28" s="373" t="s">
        <v>265</v>
      </c>
      <c r="D28" s="374"/>
      <c r="E28" s="374"/>
      <c r="F28" s="374"/>
      <c r="G28" s="374"/>
      <c r="H28" s="374"/>
      <c r="I28" s="374"/>
      <c r="J28" s="374"/>
      <c r="K28" s="374"/>
      <c r="L28" s="374"/>
      <c r="M28" s="374"/>
      <c r="N28" s="374"/>
      <c r="O28" s="373" t="s">
        <v>265</v>
      </c>
      <c r="P28" s="374"/>
      <c r="Q28" s="374"/>
      <c r="R28" s="374"/>
      <c r="S28" s="374"/>
      <c r="T28" s="374"/>
      <c r="U28" s="374"/>
      <c r="V28" s="374"/>
      <c r="W28" s="374"/>
      <c r="X28" s="374"/>
      <c r="Y28" s="374"/>
      <c r="Z28" s="374"/>
    </row>
    <row r="29" ht="12.75" customHeight="1">
      <c r="A29" s="374"/>
      <c r="B29" s="374"/>
      <c r="C29" s="373" t="s">
        <v>266</v>
      </c>
      <c r="D29" s="374"/>
      <c r="E29" s="374"/>
      <c r="F29" s="374"/>
      <c r="G29" s="374"/>
      <c r="H29" s="374"/>
      <c r="I29" s="374"/>
      <c r="J29" s="374"/>
      <c r="K29" s="374"/>
      <c r="L29" s="374"/>
      <c r="M29" s="374"/>
      <c r="N29" s="374"/>
      <c r="O29" s="373" t="s">
        <v>266</v>
      </c>
      <c r="P29" s="374"/>
      <c r="Q29" s="374"/>
      <c r="R29" s="374"/>
      <c r="S29" s="374"/>
      <c r="T29" s="374"/>
      <c r="U29" s="374"/>
      <c r="V29" s="374"/>
      <c r="W29" s="374"/>
      <c r="X29" s="374"/>
      <c r="Y29" s="374"/>
      <c r="Z29" s="374"/>
    </row>
    <row r="30" ht="12.75" customHeight="1">
      <c r="A30" s="374"/>
      <c r="B30" s="374"/>
      <c r="C30" s="373" t="s">
        <v>267</v>
      </c>
      <c r="D30" s="374"/>
      <c r="E30" s="374"/>
      <c r="F30" s="374"/>
      <c r="G30" s="374"/>
      <c r="H30" s="374"/>
      <c r="I30" s="374"/>
      <c r="J30" s="374"/>
      <c r="K30" s="374"/>
      <c r="L30" s="374"/>
      <c r="M30" s="374"/>
      <c r="N30" s="374"/>
      <c r="O30" s="373" t="s">
        <v>267</v>
      </c>
      <c r="P30" s="374"/>
      <c r="Q30" s="374"/>
      <c r="R30" s="374"/>
      <c r="S30" s="374"/>
      <c r="T30" s="374"/>
      <c r="U30" s="374"/>
      <c r="V30" s="374"/>
      <c r="W30" s="374"/>
      <c r="X30" s="374"/>
      <c r="Y30" s="374"/>
      <c r="Z30" s="374"/>
    </row>
    <row r="31" ht="12.75" customHeight="1">
      <c r="A31" s="374"/>
      <c r="B31" s="374"/>
      <c r="C31" s="373" t="s">
        <v>268</v>
      </c>
      <c r="D31" s="374"/>
      <c r="E31" s="374"/>
      <c r="F31" s="374"/>
      <c r="G31" s="374"/>
      <c r="H31" s="374"/>
      <c r="I31" s="374"/>
      <c r="J31" s="374"/>
      <c r="K31" s="374"/>
      <c r="L31" s="374"/>
      <c r="M31" s="374"/>
      <c r="N31" s="374"/>
      <c r="O31" s="373" t="s">
        <v>268</v>
      </c>
      <c r="P31" s="374"/>
      <c r="Q31" s="374"/>
      <c r="R31" s="374"/>
      <c r="S31" s="374"/>
      <c r="T31" s="374"/>
      <c r="U31" s="374"/>
      <c r="V31" s="374"/>
      <c r="W31" s="374"/>
      <c r="X31" s="374"/>
      <c r="Y31" s="374"/>
      <c r="Z31" s="374"/>
    </row>
    <row r="32" ht="12.75" customHeight="1">
      <c r="A32" s="374"/>
      <c r="B32" s="374"/>
      <c r="C32" s="373" t="s">
        <v>269</v>
      </c>
      <c r="D32" s="374"/>
      <c r="E32" s="374"/>
      <c r="F32" s="374"/>
      <c r="G32" s="374"/>
      <c r="H32" s="374"/>
      <c r="I32" s="374"/>
      <c r="J32" s="374"/>
      <c r="K32" s="374"/>
      <c r="L32" s="374"/>
      <c r="M32" s="374"/>
      <c r="N32" s="374"/>
      <c r="O32" s="373" t="s">
        <v>269</v>
      </c>
      <c r="P32" s="374"/>
      <c r="Q32" s="374"/>
      <c r="R32" s="374"/>
      <c r="S32" s="374"/>
      <c r="T32" s="374"/>
      <c r="U32" s="374"/>
      <c r="V32" s="374"/>
      <c r="W32" s="374"/>
      <c r="X32" s="374"/>
      <c r="Y32" s="374"/>
      <c r="Z32" s="374"/>
    </row>
    <row r="33" ht="12.75" customHeight="1">
      <c r="A33" s="374"/>
      <c r="B33" s="374"/>
      <c r="C33" s="373" t="s">
        <v>270</v>
      </c>
      <c r="D33" s="374"/>
      <c r="E33" s="374"/>
      <c r="F33" s="374"/>
      <c r="G33" s="374"/>
      <c r="H33" s="374"/>
      <c r="I33" s="374"/>
      <c r="J33" s="374"/>
      <c r="K33" s="374"/>
      <c r="L33" s="374"/>
      <c r="M33" s="374"/>
      <c r="N33" s="374"/>
      <c r="O33" s="373" t="s">
        <v>270</v>
      </c>
      <c r="P33" s="374"/>
      <c r="Q33" s="374"/>
      <c r="R33" s="374"/>
      <c r="S33" s="374"/>
      <c r="T33" s="374"/>
      <c r="U33" s="374"/>
      <c r="V33" s="374"/>
      <c r="W33" s="374"/>
      <c r="X33" s="374"/>
      <c r="Y33" s="374"/>
      <c r="Z33" s="374"/>
    </row>
    <row r="34" ht="12.75" customHeight="1">
      <c r="A34" s="374"/>
      <c r="B34" s="374"/>
      <c r="C34" s="373" t="s">
        <v>271</v>
      </c>
      <c r="D34" s="374"/>
      <c r="E34" s="374"/>
      <c r="F34" s="374"/>
      <c r="G34" s="374"/>
      <c r="H34" s="374"/>
      <c r="I34" s="374"/>
      <c r="J34" s="374"/>
      <c r="K34" s="374"/>
      <c r="L34" s="374"/>
      <c r="M34" s="374"/>
      <c r="N34" s="374"/>
      <c r="O34" s="373" t="s">
        <v>271</v>
      </c>
      <c r="P34" s="374"/>
      <c r="Q34" s="374"/>
      <c r="R34" s="374"/>
      <c r="S34" s="374"/>
      <c r="T34" s="374"/>
      <c r="U34" s="374"/>
      <c r="V34" s="374"/>
      <c r="W34" s="374"/>
      <c r="X34" s="374"/>
      <c r="Y34" s="374"/>
      <c r="Z34" s="374"/>
    </row>
    <row r="35" ht="12.75" customHeight="1">
      <c r="A35" s="374"/>
      <c r="B35" s="374"/>
      <c r="C35" s="373" t="s">
        <v>272</v>
      </c>
      <c r="D35" s="374"/>
      <c r="E35" s="374"/>
      <c r="F35" s="374"/>
      <c r="G35" s="374"/>
      <c r="H35" s="374"/>
      <c r="I35" s="374"/>
      <c r="J35" s="374"/>
      <c r="K35" s="374"/>
      <c r="L35" s="374"/>
      <c r="M35" s="374"/>
      <c r="N35" s="374"/>
      <c r="O35" s="373" t="s">
        <v>272</v>
      </c>
      <c r="P35" s="374"/>
      <c r="Q35" s="374"/>
      <c r="R35" s="374"/>
      <c r="S35" s="374"/>
      <c r="T35" s="374"/>
      <c r="U35" s="374"/>
      <c r="V35" s="374"/>
      <c r="W35" s="374"/>
      <c r="X35" s="374"/>
      <c r="Y35" s="374"/>
      <c r="Z35" s="374"/>
    </row>
    <row r="36" ht="12.75" customHeight="1">
      <c r="A36" s="374"/>
      <c r="B36" s="374"/>
      <c r="C36" s="373" t="s">
        <v>273</v>
      </c>
      <c r="D36" s="374"/>
      <c r="E36" s="374"/>
      <c r="F36" s="374"/>
      <c r="G36" s="374"/>
      <c r="H36" s="374"/>
      <c r="I36" s="374"/>
      <c r="J36" s="374"/>
      <c r="K36" s="374"/>
      <c r="L36" s="374"/>
      <c r="M36" s="374"/>
      <c r="N36" s="374"/>
      <c r="O36" s="373" t="s">
        <v>273</v>
      </c>
      <c r="P36" s="374"/>
      <c r="Q36" s="374"/>
      <c r="R36" s="374"/>
      <c r="S36" s="374"/>
      <c r="T36" s="374"/>
      <c r="U36" s="374"/>
      <c r="V36" s="374"/>
      <c r="W36" s="374"/>
      <c r="X36" s="374"/>
      <c r="Y36" s="374"/>
      <c r="Z36" s="374"/>
    </row>
    <row r="37" ht="12.75" customHeight="1">
      <c r="A37" s="374"/>
      <c r="B37" s="374"/>
      <c r="C37" s="373" t="s">
        <v>274</v>
      </c>
      <c r="D37" s="374"/>
      <c r="E37" s="374"/>
      <c r="F37" s="374"/>
      <c r="G37" s="374"/>
      <c r="H37" s="374"/>
      <c r="I37" s="374"/>
      <c r="J37" s="374"/>
      <c r="K37" s="374"/>
      <c r="L37" s="374"/>
      <c r="M37" s="374"/>
      <c r="N37" s="374"/>
      <c r="O37" s="373" t="s">
        <v>274</v>
      </c>
      <c r="P37" s="374"/>
      <c r="Q37" s="374"/>
      <c r="R37" s="374"/>
      <c r="S37" s="374"/>
      <c r="T37" s="374"/>
      <c r="U37" s="374"/>
      <c r="V37" s="374"/>
      <c r="W37" s="374"/>
      <c r="X37" s="374"/>
      <c r="Y37" s="374"/>
      <c r="Z37" s="374"/>
    </row>
    <row r="38" ht="12.75" customHeight="1">
      <c r="A38" s="374"/>
      <c r="B38" s="374"/>
      <c r="C38" s="373" t="s">
        <v>275</v>
      </c>
      <c r="D38" s="374"/>
      <c r="E38" s="374"/>
      <c r="F38" s="374"/>
      <c r="G38" s="374"/>
      <c r="H38" s="374"/>
      <c r="I38" s="374"/>
      <c r="J38" s="374"/>
      <c r="K38" s="374"/>
      <c r="L38" s="374"/>
      <c r="M38" s="374"/>
      <c r="N38" s="374"/>
      <c r="O38" s="373" t="s">
        <v>275</v>
      </c>
      <c r="P38" s="374"/>
      <c r="Q38" s="374"/>
      <c r="R38" s="374"/>
      <c r="S38" s="374"/>
      <c r="T38" s="374"/>
      <c r="U38" s="374"/>
      <c r="V38" s="374"/>
      <c r="W38" s="374"/>
      <c r="X38" s="374"/>
      <c r="Y38" s="374"/>
      <c r="Z38" s="374"/>
    </row>
    <row r="39" ht="12.75" customHeight="1">
      <c r="A39" s="374"/>
      <c r="B39" s="374"/>
      <c r="C39" s="373" t="s">
        <v>276</v>
      </c>
      <c r="D39" s="374"/>
      <c r="E39" s="374"/>
      <c r="F39" s="374"/>
      <c r="G39" s="374"/>
      <c r="H39" s="374"/>
      <c r="I39" s="374"/>
      <c r="J39" s="374"/>
      <c r="K39" s="374"/>
      <c r="L39" s="374"/>
      <c r="M39" s="374"/>
      <c r="N39" s="374"/>
      <c r="O39" s="373" t="s">
        <v>276</v>
      </c>
      <c r="P39" s="374"/>
      <c r="Q39" s="374"/>
      <c r="R39" s="374"/>
      <c r="S39" s="374"/>
      <c r="T39" s="374"/>
      <c r="U39" s="374"/>
      <c r="V39" s="374"/>
      <c r="W39" s="374"/>
      <c r="X39" s="374"/>
      <c r="Y39" s="374"/>
      <c r="Z39" s="374"/>
    </row>
    <row r="40" ht="12.75" customHeight="1">
      <c r="A40" s="374"/>
      <c r="B40" s="374"/>
      <c r="C40" s="373" t="s">
        <v>277</v>
      </c>
      <c r="D40" s="374"/>
      <c r="E40" s="374"/>
      <c r="F40" s="374"/>
      <c r="G40" s="374"/>
      <c r="H40" s="374"/>
      <c r="I40" s="374"/>
      <c r="J40" s="374"/>
      <c r="K40" s="374"/>
      <c r="L40" s="374"/>
      <c r="M40" s="374"/>
      <c r="N40" s="374"/>
      <c r="O40" s="373" t="s">
        <v>277</v>
      </c>
      <c r="P40" s="374"/>
      <c r="Q40" s="374"/>
      <c r="R40" s="374"/>
      <c r="S40" s="374"/>
      <c r="T40" s="374"/>
      <c r="U40" s="374"/>
      <c r="V40" s="374"/>
      <c r="W40" s="374"/>
      <c r="X40" s="374"/>
      <c r="Y40" s="374"/>
      <c r="Z40" s="374"/>
    </row>
    <row r="41" ht="12.75" customHeight="1">
      <c r="A41" s="374"/>
      <c r="B41" s="374"/>
      <c r="C41" s="373" t="s">
        <v>278</v>
      </c>
      <c r="D41" s="374"/>
      <c r="E41" s="374"/>
      <c r="F41" s="374"/>
      <c r="G41" s="374"/>
      <c r="H41" s="374"/>
      <c r="I41" s="374"/>
      <c r="J41" s="374"/>
      <c r="K41" s="374"/>
      <c r="L41" s="374"/>
      <c r="M41" s="374"/>
      <c r="N41" s="374"/>
      <c r="O41" s="373" t="s">
        <v>278</v>
      </c>
      <c r="P41" s="374"/>
      <c r="Q41" s="374"/>
      <c r="R41" s="374"/>
      <c r="S41" s="374"/>
      <c r="T41" s="374"/>
      <c r="U41" s="374"/>
      <c r="V41" s="374"/>
      <c r="W41" s="374"/>
      <c r="X41" s="374"/>
      <c r="Y41" s="374"/>
      <c r="Z41" s="374"/>
    </row>
    <row r="42" ht="12.75" customHeight="1">
      <c r="A42" s="374"/>
      <c r="B42" s="374"/>
      <c r="C42" s="373" t="s">
        <v>279</v>
      </c>
      <c r="D42" s="374"/>
      <c r="E42" s="374"/>
      <c r="F42" s="374"/>
      <c r="G42" s="374"/>
      <c r="H42" s="374"/>
      <c r="I42" s="374"/>
      <c r="J42" s="374"/>
      <c r="K42" s="374"/>
      <c r="L42" s="374"/>
      <c r="M42" s="374"/>
      <c r="N42" s="374"/>
      <c r="O42" s="373" t="s">
        <v>279</v>
      </c>
      <c r="P42" s="374"/>
      <c r="Q42" s="374"/>
      <c r="R42" s="374"/>
      <c r="S42" s="374"/>
      <c r="T42" s="374"/>
      <c r="U42" s="374"/>
      <c r="V42" s="374"/>
      <c r="W42" s="374"/>
      <c r="X42" s="374"/>
      <c r="Y42" s="374"/>
      <c r="Z42" s="374"/>
    </row>
    <row r="43" ht="12.75" customHeight="1">
      <c r="A43" s="374"/>
      <c r="B43" s="374"/>
      <c r="C43" s="373" t="s">
        <v>280</v>
      </c>
      <c r="D43" s="374"/>
      <c r="E43" s="374"/>
      <c r="F43" s="374"/>
      <c r="G43" s="374"/>
      <c r="H43" s="374"/>
      <c r="I43" s="374"/>
      <c r="J43" s="374"/>
      <c r="K43" s="374"/>
      <c r="L43" s="374"/>
      <c r="M43" s="374"/>
      <c r="N43" s="374"/>
      <c r="O43" s="373" t="s">
        <v>280</v>
      </c>
      <c r="P43" s="374"/>
      <c r="Q43" s="374"/>
      <c r="R43" s="374"/>
      <c r="S43" s="374"/>
      <c r="T43" s="374"/>
      <c r="U43" s="374"/>
      <c r="V43" s="374"/>
      <c r="W43" s="374"/>
      <c r="X43" s="374"/>
      <c r="Y43" s="374"/>
      <c r="Z43" s="374"/>
    </row>
    <row r="44" ht="12.75" customHeight="1">
      <c r="A44" s="374"/>
      <c r="B44" s="374"/>
      <c r="C44" s="373" t="s">
        <v>281</v>
      </c>
      <c r="D44" s="374"/>
      <c r="E44" s="374"/>
      <c r="F44" s="374"/>
      <c r="G44" s="374"/>
      <c r="H44" s="374"/>
      <c r="I44" s="374"/>
      <c r="J44" s="374"/>
      <c r="K44" s="374"/>
      <c r="L44" s="374"/>
      <c r="M44" s="374"/>
      <c r="N44" s="374"/>
      <c r="O44" s="373" t="s">
        <v>281</v>
      </c>
      <c r="P44" s="374"/>
      <c r="Q44" s="374"/>
      <c r="R44" s="374"/>
      <c r="S44" s="374"/>
      <c r="T44" s="374"/>
      <c r="U44" s="374"/>
      <c r="V44" s="374"/>
      <c r="W44" s="374"/>
      <c r="X44" s="374"/>
      <c r="Y44" s="374"/>
      <c r="Z44" s="374"/>
    </row>
    <row r="45" ht="12.75" customHeight="1">
      <c r="A45" s="374"/>
      <c r="B45" s="374"/>
      <c r="C45" s="373" t="s">
        <v>282</v>
      </c>
      <c r="D45" s="374"/>
      <c r="E45" s="374"/>
      <c r="F45" s="374"/>
      <c r="G45" s="374"/>
      <c r="H45" s="374"/>
      <c r="I45" s="374"/>
      <c r="J45" s="374"/>
      <c r="K45" s="374"/>
      <c r="L45" s="374"/>
      <c r="M45" s="374"/>
      <c r="N45" s="374"/>
      <c r="O45" s="373" t="s">
        <v>282</v>
      </c>
      <c r="P45" s="374"/>
      <c r="Q45" s="374"/>
      <c r="R45" s="374"/>
      <c r="S45" s="374"/>
      <c r="T45" s="374"/>
      <c r="U45" s="374"/>
      <c r="V45" s="374"/>
      <c r="W45" s="374"/>
      <c r="X45" s="374"/>
      <c r="Y45" s="374"/>
      <c r="Z45" s="374"/>
    </row>
    <row r="46" ht="12.75" customHeight="1">
      <c r="A46" s="374"/>
      <c r="B46" s="374"/>
      <c r="C46" s="373" t="s">
        <v>283</v>
      </c>
      <c r="D46" s="374"/>
      <c r="E46" s="374"/>
      <c r="F46" s="374"/>
      <c r="G46" s="374"/>
      <c r="H46" s="374"/>
      <c r="I46" s="374"/>
      <c r="J46" s="374"/>
      <c r="K46" s="374"/>
      <c r="L46" s="374"/>
      <c r="M46" s="374"/>
      <c r="N46" s="374"/>
      <c r="O46" s="373" t="s">
        <v>283</v>
      </c>
      <c r="P46" s="374"/>
      <c r="Q46" s="374"/>
      <c r="R46" s="374"/>
      <c r="S46" s="374"/>
      <c r="T46" s="374"/>
      <c r="U46" s="374"/>
      <c r="V46" s="374"/>
      <c r="W46" s="374"/>
      <c r="X46" s="374"/>
      <c r="Y46" s="374"/>
      <c r="Z46" s="374"/>
    </row>
    <row r="47" ht="12.75" customHeight="1">
      <c r="A47" s="374"/>
      <c r="B47" s="374"/>
      <c r="C47" s="373" t="s">
        <v>284</v>
      </c>
      <c r="D47" s="374"/>
      <c r="E47" s="374"/>
      <c r="F47" s="374"/>
      <c r="G47" s="374"/>
      <c r="H47" s="374"/>
      <c r="I47" s="374"/>
      <c r="J47" s="374"/>
      <c r="K47" s="374"/>
      <c r="L47" s="374"/>
      <c r="M47" s="374"/>
      <c r="N47" s="374"/>
      <c r="O47" s="373" t="s">
        <v>284</v>
      </c>
      <c r="P47" s="374"/>
      <c r="Q47" s="374"/>
      <c r="R47" s="374"/>
      <c r="S47" s="374"/>
      <c r="T47" s="374"/>
      <c r="U47" s="374"/>
      <c r="V47" s="374"/>
      <c r="W47" s="374"/>
      <c r="X47" s="374"/>
      <c r="Y47" s="374"/>
      <c r="Z47" s="374"/>
    </row>
    <row r="48" ht="12.75" customHeight="1">
      <c r="A48" s="374"/>
      <c r="B48" s="374"/>
      <c r="C48" s="373" t="s">
        <v>285</v>
      </c>
      <c r="D48" s="374"/>
      <c r="E48" s="374"/>
      <c r="F48" s="374"/>
      <c r="G48" s="374"/>
      <c r="H48" s="374"/>
      <c r="I48" s="374"/>
      <c r="J48" s="374"/>
      <c r="K48" s="374"/>
      <c r="L48" s="374"/>
      <c r="M48" s="374"/>
      <c r="N48" s="374"/>
      <c r="O48" s="373" t="s">
        <v>285</v>
      </c>
      <c r="P48" s="374"/>
      <c r="Q48" s="374"/>
      <c r="R48" s="374"/>
      <c r="S48" s="374"/>
      <c r="T48" s="374"/>
      <c r="U48" s="374"/>
      <c r="V48" s="374"/>
      <c r="W48" s="374"/>
      <c r="X48" s="374"/>
      <c r="Y48" s="374"/>
      <c r="Z48" s="374"/>
    </row>
    <row r="49" ht="12.75" customHeight="1">
      <c r="A49" s="374"/>
      <c r="B49" s="374"/>
      <c r="C49" s="373" t="s">
        <v>286</v>
      </c>
      <c r="D49" s="374"/>
      <c r="E49" s="374"/>
      <c r="F49" s="374"/>
      <c r="G49" s="374"/>
      <c r="H49" s="374"/>
      <c r="I49" s="374"/>
      <c r="J49" s="374"/>
      <c r="K49" s="374"/>
      <c r="L49" s="374"/>
      <c r="M49" s="374"/>
      <c r="N49" s="374"/>
      <c r="O49" s="373" t="s">
        <v>286</v>
      </c>
      <c r="P49" s="374"/>
      <c r="Q49" s="374"/>
      <c r="R49" s="374"/>
      <c r="S49" s="374"/>
      <c r="T49" s="374"/>
      <c r="U49" s="374"/>
      <c r="V49" s="374"/>
      <c r="W49" s="374"/>
      <c r="X49" s="374"/>
      <c r="Y49" s="374"/>
      <c r="Z49" s="374"/>
    </row>
    <row r="50" ht="12.75" customHeight="1">
      <c r="A50" s="374"/>
      <c r="B50" s="374"/>
      <c r="C50" s="373" t="s">
        <v>287</v>
      </c>
      <c r="D50" s="374"/>
      <c r="E50" s="374"/>
      <c r="F50" s="374"/>
      <c r="G50" s="374"/>
      <c r="H50" s="374"/>
      <c r="I50" s="374"/>
      <c r="J50" s="374"/>
      <c r="K50" s="374"/>
      <c r="L50" s="374"/>
      <c r="M50" s="374"/>
      <c r="N50" s="374"/>
      <c r="O50" s="373" t="s">
        <v>287</v>
      </c>
      <c r="P50" s="374"/>
      <c r="Q50" s="374"/>
      <c r="R50" s="374"/>
      <c r="S50" s="374"/>
      <c r="T50" s="374"/>
      <c r="U50" s="374"/>
      <c r="V50" s="374"/>
      <c r="W50" s="374"/>
      <c r="X50" s="374"/>
      <c r="Y50" s="374"/>
      <c r="Z50" s="374"/>
    </row>
    <row r="51" ht="12.75" customHeight="1">
      <c r="A51" s="374"/>
      <c r="B51" s="374"/>
      <c r="C51" s="373" t="s">
        <v>288</v>
      </c>
      <c r="D51" s="374"/>
      <c r="E51" s="374"/>
      <c r="F51" s="374"/>
      <c r="G51" s="374"/>
      <c r="H51" s="374"/>
      <c r="I51" s="374"/>
      <c r="J51" s="374"/>
      <c r="K51" s="374"/>
      <c r="L51" s="374"/>
      <c r="M51" s="374"/>
      <c r="N51" s="374"/>
      <c r="O51" s="373" t="s">
        <v>288</v>
      </c>
      <c r="P51" s="374"/>
      <c r="Q51" s="374"/>
      <c r="R51" s="374"/>
      <c r="S51" s="374"/>
      <c r="T51" s="374"/>
      <c r="U51" s="374"/>
      <c r="V51" s="374"/>
      <c r="W51" s="374"/>
      <c r="X51" s="374"/>
      <c r="Y51" s="374"/>
      <c r="Z51" s="374"/>
    </row>
    <row r="52" ht="12.75" customHeight="1">
      <c r="A52" s="374"/>
      <c r="B52" s="374"/>
      <c r="C52" s="373" t="s">
        <v>289</v>
      </c>
      <c r="D52" s="374"/>
      <c r="E52" s="374"/>
      <c r="F52" s="374"/>
      <c r="G52" s="374"/>
      <c r="H52" s="374"/>
      <c r="I52" s="374"/>
      <c r="J52" s="374"/>
      <c r="K52" s="374"/>
      <c r="L52" s="374"/>
      <c r="M52" s="374"/>
      <c r="N52" s="374"/>
      <c r="O52" s="373" t="s">
        <v>289</v>
      </c>
      <c r="P52" s="374"/>
      <c r="Q52" s="374"/>
      <c r="R52" s="374"/>
      <c r="S52" s="374"/>
      <c r="T52" s="374"/>
      <c r="U52" s="374"/>
      <c r="V52" s="374"/>
      <c r="W52" s="374"/>
      <c r="X52" s="374"/>
      <c r="Y52" s="374"/>
      <c r="Z52" s="374"/>
    </row>
    <row r="53" ht="12.75" customHeight="1">
      <c r="A53" s="374"/>
      <c r="B53" s="374"/>
      <c r="C53" s="373" t="s">
        <v>290</v>
      </c>
      <c r="D53" s="374"/>
      <c r="E53" s="374"/>
      <c r="F53" s="374"/>
      <c r="G53" s="374"/>
      <c r="H53" s="374"/>
      <c r="I53" s="374"/>
      <c r="J53" s="374"/>
      <c r="K53" s="374"/>
      <c r="L53" s="374"/>
      <c r="M53" s="374"/>
      <c r="N53" s="374"/>
      <c r="O53" s="373" t="s">
        <v>290</v>
      </c>
      <c r="P53" s="374"/>
      <c r="Q53" s="374"/>
      <c r="R53" s="374"/>
      <c r="S53" s="374"/>
      <c r="T53" s="374"/>
      <c r="U53" s="374"/>
      <c r="V53" s="374"/>
      <c r="W53" s="374"/>
      <c r="X53" s="374"/>
      <c r="Y53" s="374"/>
      <c r="Z53" s="374"/>
    </row>
    <row r="54" ht="12.75" customHeight="1">
      <c r="A54" s="374"/>
      <c r="B54" s="374"/>
      <c r="C54" s="373" t="s">
        <v>291</v>
      </c>
      <c r="D54" s="374"/>
      <c r="E54" s="374"/>
      <c r="F54" s="374"/>
      <c r="G54" s="374"/>
      <c r="H54" s="374"/>
      <c r="I54" s="374"/>
      <c r="J54" s="374"/>
      <c r="K54" s="374"/>
      <c r="L54" s="374"/>
      <c r="M54" s="374"/>
      <c r="N54" s="374"/>
      <c r="O54" s="373" t="s">
        <v>291</v>
      </c>
      <c r="P54" s="374"/>
      <c r="Q54" s="374"/>
      <c r="R54" s="374"/>
      <c r="S54" s="374"/>
      <c r="T54" s="374"/>
      <c r="U54" s="374"/>
      <c r="V54" s="374"/>
      <c r="W54" s="374"/>
      <c r="X54" s="374"/>
      <c r="Y54" s="374"/>
      <c r="Z54" s="374"/>
    </row>
    <row r="55" ht="12.75" customHeight="1">
      <c r="A55" s="374"/>
      <c r="B55" s="374"/>
      <c r="C55" s="373" t="s">
        <v>292</v>
      </c>
      <c r="D55" s="374"/>
      <c r="E55" s="374"/>
      <c r="F55" s="374"/>
      <c r="G55" s="374"/>
      <c r="H55" s="374"/>
      <c r="I55" s="374"/>
      <c r="J55" s="374"/>
      <c r="K55" s="374"/>
      <c r="L55" s="374"/>
      <c r="M55" s="374"/>
      <c r="N55" s="374"/>
      <c r="O55" s="373" t="s">
        <v>292</v>
      </c>
      <c r="P55" s="374"/>
      <c r="Q55" s="374"/>
      <c r="R55" s="374"/>
      <c r="S55" s="374"/>
      <c r="T55" s="374"/>
      <c r="U55" s="374"/>
      <c r="V55" s="374"/>
      <c r="W55" s="374"/>
      <c r="X55" s="374"/>
      <c r="Y55" s="374"/>
      <c r="Z55" s="374"/>
    </row>
    <row r="56" ht="12.75" customHeight="1">
      <c r="A56" s="374"/>
      <c r="B56" s="374"/>
      <c r="C56" s="373" t="s">
        <v>293</v>
      </c>
      <c r="D56" s="374"/>
      <c r="E56" s="374"/>
      <c r="F56" s="374"/>
      <c r="G56" s="374"/>
      <c r="H56" s="374"/>
      <c r="I56" s="374"/>
      <c r="J56" s="374"/>
      <c r="K56" s="374"/>
      <c r="L56" s="374"/>
      <c r="M56" s="374"/>
      <c r="N56" s="374"/>
      <c r="O56" s="373" t="s">
        <v>293</v>
      </c>
      <c r="P56" s="374"/>
      <c r="Q56" s="374"/>
      <c r="R56" s="374"/>
      <c r="S56" s="374"/>
      <c r="T56" s="374"/>
      <c r="U56" s="374"/>
      <c r="V56" s="374"/>
      <c r="W56" s="374"/>
      <c r="X56" s="374"/>
      <c r="Y56" s="374"/>
      <c r="Z56" s="374"/>
    </row>
    <row r="57" ht="12.75" customHeight="1">
      <c r="A57" s="374"/>
      <c r="B57" s="374"/>
      <c r="C57" s="373" t="s">
        <v>294</v>
      </c>
      <c r="D57" s="374"/>
      <c r="E57" s="374"/>
      <c r="F57" s="374"/>
      <c r="G57" s="374"/>
      <c r="H57" s="374"/>
      <c r="I57" s="374"/>
      <c r="J57" s="374"/>
      <c r="K57" s="374"/>
      <c r="L57" s="374"/>
      <c r="M57" s="374"/>
      <c r="N57" s="374"/>
      <c r="O57" s="373" t="s">
        <v>294</v>
      </c>
      <c r="P57" s="374"/>
      <c r="Q57" s="374"/>
      <c r="R57" s="374"/>
      <c r="S57" s="374"/>
      <c r="T57" s="374"/>
      <c r="U57" s="374"/>
      <c r="V57" s="374"/>
      <c r="W57" s="374"/>
      <c r="X57" s="374"/>
      <c r="Y57" s="374"/>
      <c r="Z57" s="374"/>
    </row>
    <row r="58" ht="12.75" customHeight="1">
      <c r="A58" s="374"/>
      <c r="B58" s="374"/>
      <c r="C58" s="373" t="s">
        <v>295</v>
      </c>
      <c r="D58" s="374"/>
      <c r="E58" s="374"/>
      <c r="F58" s="374"/>
      <c r="G58" s="374"/>
      <c r="H58" s="374"/>
      <c r="I58" s="374"/>
      <c r="J58" s="374"/>
      <c r="K58" s="374"/>
      <c r="L58" s="374"/>
      <c r="M58" s="374"/>
      <c r="N58" s="374"/>
      <c r="O58" s="373" t="s">
        <v>295</v>
      </c>
      <c r="P58" s="374"/>
      <c r="Q58" s="374"/>
      <c r="R58" s="374"/>
      <c r="S58" s="374"/>
      <c r="T58" s="374"/>
      <c r="U58" s="374"/>
      <c r="V58" s="374"/>
      <c r="W58" s="374"/>
      <c r="X58" s="374"/>
      <c r="Y58" s="374"/>
      <c r="Z58" s="374"/>
    </row>
    <row r="59" ht="12.75" customHeight="1">
      <c r="A59" s="374"/>
      <c r="B59" s="374"/>
      <c r="C59" s="373" t="s">
        <v>296</v>
      </c>
      <c r="D59" s="374"/>
      <c r="E59" s="374"/>
      <c r="F59" s="374"/>
      <c r="G59" s="374"/>
      <c r="H59" s="374"/>
      <c r="I59" s="374"/>
      <c r="J59" s="374"/>
      <c r="K59" s="374"/>
      <c r="L59" s="374"/>
      <c r="M59" s="374"/>
      <c r="N59" s="374"/>
      <c r="O59" s="373" t="s">
        <v>296</v>
      </c>
      <c r="P59" s="374"/>
      <c r="Q59" s="374"/>
      <c r="R59" s="374"/>
      <c r="S59" s="374"/>
      <c r="T59" s="374"/>
      <c r="U59" s="374"/>
      <c r="V59" s="374"/>
      <c r="W59" s="374"/>
      <c r="X59" s="374"/>
      <c r="Y59" s="374"/>
      <c r="Z59" s="374"/>
    </row>
    <row r="60" ht="12.75" customHeight="1">
      <c r="A60" s="374"/>
      <c r="B60" s="374"/>
      <c r="C60" s="373" t="s">
        <v>297</v>
      </c>
      <c r="D60" s="374"/>
      <c r="E60" s="374"/>
      <c r="F60" s="374"/>
      <c r="G60" s="374"/>
      <c r="H60" s="374"/>
      <c r="I60" s="374"/>
      <c r="J60" s="374"/>
      <c r="K60" s="374"/>
      <c r="L60" s="374"/>
      <c r="M60" s="374"/>
      <c r="N60" s="374"/>
      <c r="O60" s="373" t="s">
        <v>297</v>
      </c>
      <c r="P60" s="374"/>
      <c r="Q60" s="374"/>
      <c r="R60" s="374"/>
      <c r="S60" s="374"/>
      <c r="T60" s="374"/>
      <c r="U60" s="374"/>
      <c r="V60" s="374"/>
      <c r="W60" s="374"/>
      <c r="X60" s="374"/>
      <c r="Y60" s="374"/>
      <c r="Z60" s="374"/>
    </row>
    <row r="61" ht="12.75" customHeight="1">
      <c r="A61" s="374"/>
      <c r="B61" s="374"/>
      <c r="C61" s="373" t="s">
        <v>298</v>
      </c>
      <c r="D61" s="374"/>
      <c r="E61" s="374"/>
      <c r="F61" s="374"/>
      <c r="G61" s="374"/>
      <c r="H61" s="374"/>
      <c r="I61" s="374"/>
      <c r="J61" s="374"/>
      <c r="K61" s="374"/>
      <c r="L61" s="374"/>
      <c r="M61" s="374"/>
      <c r="N61" s="374"/>
      <c r="O61" s="373" t="s">
        <v>298</v>
      </c>
      <c r="P61" s="374"/>
      <c r="Q61" s="374"/>
      <c r="R61" s="374"/>
      <c r="S61" s="374"/>
      <c r="T61" s="374"/>
      <c r="U61" s="374"/>
      <c r="V61" s="374"/>
      <c r="W61" s="374"/>
      <c r="X61" s="374"/>
      <c r="Y61" s="374"/>
      <c r="Z61" s="374"/>
    </row>
    <row r="62" ht="12.75" customHeight="1">
      <c r="A62" s="374"/>
      <c r="B62" s="374"/>
      <c r="C62" s="373" t="s">
        <v>299</v>
      </c>
      <c r="D62" s="374"/>
      <c r="E62" s="374"/>
      <c r="F62" s="374"/>
      <c r="G62" s="374"/>
      <c r="H62" s="374"/>
      <c r="I62" s="374"/>
      <c r="J62" s="374"/>
      <c r="K62" s="374"/>
      <c r="L62" s="374"/>
      <c r="M62" s="374"/>
      <c r="N62" s="374"/>
      <c r="O62" s="373" t="s">
        <v>299</v>
      </c>
      <c r="P62" s="374"/>
      <c r="Q62" s="374"/>
      <c r="R62" s="374"/>
      <c r="S62" s="374"/>
      <c r="T62" s="374"/>
      <c r="U62" s="374"/>
      <c r="V62" s="374"/>
      <c r="W62" s="374"/>
      <c r="X62" s="374"/>
      <c r="Y62" s="374"/>
      <c r="Z62" s="374"/>
    </row>
    <row r="63" ht="12.75" customHeight="1">
      <c r="A63" s="374"/>
      <c r="B63" s="374"/>
      <c r="C63" s="373" t="s">
        <v>300</v>
      </c>
      <c r="D63" s="374"/>
      <c r="E63" s="374"/>
      <c r="F63" s="374"/>
      <c r="G63" s="374"/>
      <c r="H63" s="374"/>
      <c r="I63" s="374"/>
      <c r="J63" s="374"/>
      <c r="K63" s="374"/>
      <c r="L63" s="374"/>
      <c r="M63" s="374"/>
      <c r="N63" s="374"/>
      <c r="O63" s="373" t="s">
        <v>300</v>
      </c>
      <c r="P63" s="374"/>
      <c r="Q63" s="374"/>
      <c r="R63" s="374"/>
      <c r="S63" s="374"/>
      <c r="T63" s="374"/>
      <c r="U63" s="374"/>
      <c r="V63" s="374"/>
      <c r="W63" s="374"/>
      <c r="X63" s="374"/>
      <c r="Y63" s="374"/>
      <c r="Z63" s="374"/>
    </row>
    <row r="64" ht="12.75" customHeight="1">
      <c r="A64" s="374"/>
      <c r="B64" s="374"/>
      <c r="C64" s="373" t="s">
        <v>301</v>
      </c>
      <c r="D64" s="374"/>
      <c r="E64" s="374"/>
      <c r="F64" s="374"/>
      <c r="G64" s="374"/>
      <c r="H64" s="374"/>
      <c r="I64" s="374"/>
      <c r="J64" s="374"/>
      <c r="K64" s="374"/>
      <c r="L64" s="374"/>
      <c r="M64" s="374"/>
      <c r="N64" s="374"/>
      <c r="O64" s="373" t="s">
        <v>301</v>
      </c>
      <c r="P64" s="374"/>
      <c r="Q64" s="374"/>
      <c r="R64" s="374"/>
      <c r="S64" s="374"/>
      <c r="T64" s="374"/>
      <c r="U64" s="374"/>
      <c r="V64" s="374"/>
      <c r="W64" s="374"/>
      <c r="X64" s="374"/>
      <c r="Y64" s="374"/>
      <c r="Z64" s="374"/>
    </row>
    <row r="65" ht="12.75" customHeight="1">
      <c r="A65" s="374"/>
      <c r="B65" s="374"/>
      <c r="C65" s="373" t="s">
        <v>302</v>
      </c>
      <c r="D65" s="374"/>
      <c r="E65" s="374"/>
      <c r="F65" s="374"/>
      <c r="G65" s="374"/>
      <c r="H65" s="374"/>
      <c r="I65" s="374"/>
      <c r="J65" s="374"/>
      <c r="K65" s="374"/>
      <c r="L65" s="374"/>
      <c r="M65" s="374"/>
      <c r="N65" s="374"/>
      <c r="O65" s="373" t="s">
        <v>302</v>
      </c>
      <c r="P65" s="374"/>
      <c r="Q65" s="374"/>
      <c r="R65" s="374"/>
      <c r="S65" s="374"/>
      <c r="T65" s="374"/>
      <c r="U65" s="374"/>
      <c r="V65" s="374"/>
      <c r="W65" s="374"/>
      <c r="X65" s="374"/>
      <c r="Y65" s="374"/>
      <c r="Z65" s="374"/>
    </row>
    <row r="66" ht="12.75" customHeight="1">
      <c r="A66" s="374"/>
      <c r="B66" s="374"/>
      <c r="C66" s="373" t="s">
        <v>303</v>
      </c>
      <c r="D66" s="374"/>
      <c r="E66" s="374"/>
      <c r="F66" s="374"/>
      <c r="G66" s="374"/>
      <c r="H66" s="374"/>
      <c r="I66" s="374"/>
      <c r="J66" s="374"/>
      <c r="K66" s="374"/>
      <c r="L66" s="374"/>
      <c r="M66" s="374"/>
      <c r="N66" s="374"/>
      <c r="O66" s="373" t="s">
        <v>303</v>
      </c>
      <c r="P66" s="374"/>
      <c r="Q66" s="374"/>
      <c r="R66" s="374"/>
      <c r="S66" s="374"/>
      <c r="T66" s="374"/>
      <c r="U66" s="374"/>
      <c r="V66" s="374"/>
      <c r="W66" s="374"/>
      <c r="X66" s="374"/>
      <c r="Y66" s="374"/>
      <c r="Z66" s="374"/>
    </row>
    <row r="67" ht="12.75" customHeight="1">
      <c r="A67" s="374"/>
      <c r="B67" s="374"/>
      <c r="C67" s="373" t="s">
        <v>304</v>
      </c>
      <c r="D67" s="374"/>
      <c r="E67" s="374"/>
      <c r="F67" s="374"/>
      <c r="G67" s="374"/>
      <c r="H67" s="374"/>
      <c r="I67" s="374"/>
      <c r="J67" s="374"/>
      <c r="K67" s="374"/>
      <c r="L67" s="374"/>
      <c r="M67" s="374"/>
      <c r="N67" s="374"/>
      <c r="O67" s="373" t="s">
        <v>304</v>
      </c>
      <c r="P67" s="374"/>
      <c r="Q67" s="374"/>
      <c r="R67" s="374"/>
      <c r="S67" s="374"/>
      <c r="T67" s="374"/>
      <c r="U67" s="374"/>
      <c r="V67" s="374"/>
      <c r="W67" s="374"/>
      <c r="X67" s="374"/>
      <c r="Y67" s="374"/>
      <c r="Z67" s="374"/>
    </row>
    <row r="68" ht="12.75" customHeight="1">
      <c r="A68" s="374"/>
      <c r="B68" s="374"/>
      <c r="C68" s="373" t="s">
        <v>305</v>
      </c>
      <c r="D68" s="374"/>
      <c r="E68" s="374"/>
      <c r="F68" s="374"/>
      <c r="G68" s="374"/>
      <c r="H68" s="374"/>
      <c r="I68" s="374"/>
      <c r="J68" s="374"/>
      <c r="K68" s="374"/>
      <c r="L68" s="374"/>
      <c r="M68" s="374"/>
      <c r="N68" s="374"/>
      <c r="O68" s="373" t="s">
        <v>305</v>
      </c>
      <c r="P68" s="374"/>
      <c r="Q68" s="374"/>
      <c r="R68" s="374"/>
      <c r="S68" s="374"/>
      <c r="T68" s="374"/>
      <c r="U68" s="374"/>
      <c r="V68" s="374"/>
      <c r="W68" s="374"/>
      <c r="X68" s="374"/>
      <c r="Y68" s="374"/>
      <c r="Z68" s="374"/>
    </row>
    <row r="69" ht="12.75" customHeight="1">
      <c r="A69" s="374"/>
      <c r="B69" s="374"/>
      <c r="C69" s="373" t="s">
        <v>306</v>
      </c>
      <c r="D69" s="374"/>
      <c r="E69" s="374"/>
      <c r="F69" s="374"/>
      <c r="G69" s="374"/>
      <c r="H69" s="374"/>
      <c r="I69" s="374"/>
      <c r="J69" s="374"/>
      <c r="K69" s="374"/>
      <c r="L69" s="374"/>
      <c r="M69" s="374"/>
      <c r="N69" s="374"/>
      <c r="O69" s="373" t="s">
        <v>306</v>
      </c>
      <c r="P69" s="374"/>
      <c r="Q69" s="374"/>
      <c r="R69" s="374"/>
      <c r="S69" s="374"/>
      <c r="T69" s="374"/>
      <c r="U69" s="374"/>
      <c r="V69" s="374"/>
      <c r="W69" s="374"/>
      <c r="X69" s="374"/>
      <c r="Y69" s="374"/>
      <c r="Z69" s="374"/>
    </row>
    <row r="70" ht="12.75" customHeight="1">
      <c r="A70" s="374"/>
      <c r="B70" s="374"/>
      <c r="C70" s="373" t="s">
        <v>307</v>
      </c>
      <c r="D70" s="374"/>
      <c r="E70" s="374"/>
      <c r="F70" s="374"/>
      <c r="G70" s="374"/>
      <c r="H70" s="374"/>
      <c r="I70" s="374"/>
      <c r="J70" s="374"/>
      <c r="K70" s="374"/>
      <c r="L70" s="374"/>
      <c r="M70" s="374"/>
      <c r="N70" s="374"/>
      <c r="O70" s="373" t="s">
        <v>307</v>
      </c>
      <c r="P70" s="374"/>
      <c r="Q70" s="374"/>
      <c r="R70" s="374"/>
      <c r="S70" s="374"/>
      <c r="T70" s="374"/>
      <c r="U70" s="374"/>
      <c r="V70" s="374"/>
      <c r="W70" s="374"/>
      <c r="X70" s="374"/>
      <c r="Y70" s="374"/>
      <c r="Z70" s="374"/>
    </row>
    <row r="71" ht="12.75" customHeight="1">
      <c r="A71" s="374"/>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row>
    <row r="72" ht="12.75" customHeight="1">
      <c r="A72" s="374"/>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row>
    <row r="73" ht="12.75" customHeight="1">
      <c r="A73" s="374"/>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row>
    <row r="74" ht="12.75" customHeight="1">
      <c r="A74" s="374"/>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row>
    <row r="75" ht="12.75" customHeight="1">
      <c r="A75" s="374"/>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row>
    <row r="76" ht="12.75" customHeight="1">
      <c r="A76" s="374"/>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row>
    <row r="77" ht="12.75" customHeight="1">
      <c r="A77" s="374"/>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row>
    <row r="78" ht="12.75" customHeight="1">
      <c r="A78" s="374"/>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row>
    <row r="79" ht="12.75" customHeight="1">
      <c r="A79" s="374"/>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row>
    <row r="80" ht="12.75" customHeight="1">
      <c r="A80" s="374"/>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row>
    <row r="81" ht="12.75" customHeight="1">
      <c r="A81" s="374"/>
      <c r="B81" s="374"/>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row>
    <row r="82" ht="12.75" customHeight="1">
      <c r="A82" s="374"/>
      <c r="B82" s="374"/>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row>
    <row r="83" ht="12.75" customHeight="1">
      <c r="A83" s="374"/>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row>
    <row r="84" ht="12.75" customHeight="1">
      <c r="A84" s="374"/>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row>
    <row r="85" ht="12.75" customHeight="1">
      <c r="A85" s="374"/>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row>
    <row r="86" ht="12.75" customHeight="1">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row>
    <row r="87" ht="12.75"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row>
    <row r="88" ht="12.75" customHeight="1">
      <c r="A88" s="374"/>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row>
    <row r="89" ht="12.75" customHeight="1">
      <c r="A89" s="374"/>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row>
    <row r="90" ht="12.75" customHeight="1">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row>
    <row r="91" ht="12.75" customHeight="1">
      <c r="A91" s="374"/>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row>
    <row r="92" ht="12.75" customHeight="1">
      <c r="A92" s="374"/>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row>
    <row r="93" ht="12.75" customHeight="1">
      <c r="A93" s="374"/>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374"/>
      <c r="Z93" s="374"/>
    </row>
    <row r="94" ht="12.75" customHeight="1">
      <c r="A94" s="374"/>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row>
    <row r="95" ht="12.75" customHeight="1">
      <c r="A95" s="374"/>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row>
    <row r="96" ht="12.75" customHeight="1">
      <c r="A96" s="374"/>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row>
    <row r="97" ht="12.75" customHeight="1">
      <c r="A97" s="374"/>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row>
    <row r="98" ht="12.75" customHeight="1">
      <c r="A98" s="374"/>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row>
    <row r="99" ht="12.75" customHeight="1">
      <c r="A99" s="374"/>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row>
    <row r="100" ht="12.75" customHeight="1">
      <c r="A100" s="374"/>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row>
    <row r="101" ht="12.75" customHeight="1">
      <c r="A101" s="374"/>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row>
    <row r="102" ht="12.75" customHeight="1">
      <c r="A102" s="374"/>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row>
    <row r="103" ht="12.75" customHeight="1">
      <c r="A103" s="374"/>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row>
    <row r="104" ht="12.75" customHeight="1">
      <c r="A104" s="374"/>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row>
    <row r="105" ht="12.75" customHeight="1">
      <c r="A105" s="374"/>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row>
    <row r="106" ht="12.75" customHeight="1">
      <c r="A106" s="374"/>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row>
    <row r="107" ht="12.75" customHeight="1">
      <c r="A107" s="374"/>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row>
    <row r="108" ht="12.75" customHeight="1">
      <c r="A108" s="374"/>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row>
    <row r="109" ht="12.75" customHeight="1">
      <c r="A109" s="374"/>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row>
    <row r="110" ht="12.75" customHeight="1">
      <c r="A110" s="374"/>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row>
    <row r="111" ht="12.75" customHeight="1">
      <c r="A111" s="374"/>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row>
    <row r="112" ht="12.75" customHeight="1">
      <c r="A112" s="374"/>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row>
    <row r="113" ht="12.75" customHeight="1">
      <c r="A113" s="374"/>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row>
    <row r="114" ht="12.75" customHeight="1">
      <c r="A114" s="374"/>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row>
    <row r="115" ht="12.75" customHeight="1">
      <c r="A115" s="374"/>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row>
    <row r="116" ht="12.75" customHeight="1">
      <c r="A116" s="374"/>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row>
    <row r="117" ht="12.75" customHeight="1">
      <c r="A117" s="374"/>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row>
    <row r="118" ht="12.75" customHeight="1">
      <c r="A118" s="374"/>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row>
    <row r="119" ht="12.75" customHeight="1">
      <c r="A119" s="374"/>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row>
    <row r="120" ht="12.75" customHeight="1">
      <c r="A120" s="374"/>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row>
    <row r="121" ht="12.75" customHeight="1">
      <c r="A121" s="374"/>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row>
    <row r="122" ht="12.75" customHeight="1">
      <c r="A122" s="374"/>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row>
    <row r="123" ht="12.75" customHeight="1">
      <c r="A123" s="374"/>
      <c r="B123" s="374"/>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row>
    <row r="124" ht="12.75" customHeight="1">
      <c r="A124" s="374"/>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row>
    <row r="125" ht="12.75" customHeight="1">
      <c r="A125" s="374"/>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row>
    <row r="126" ht="12.75" customHeight="1">
      <c r="A126" s="374"/>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row>
    <row r="127" ht="12.75" customHeight="1">
      <c r="A127" s="374"/>
      <c r="B127" s="374"/>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row>
    <row r="128" ht="12.75" customHeight="1">
      <c r="A128" s="374"/>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row>
    <row r="129" ht="12.75" customHeight="1">
      <c r="A129" s="374"/>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row>
    <row r="130" ht="12.75" customHeight="1">
      <c r="A130" s="374"/>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row>
    <row r="131" ht="12.75" customHeight="1">
      <c r="A131" s="374"/>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row>
    <row r="132" ht="12.75" customHeight="1">
      <c r="A132" s="374"/>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row>
    <row r="133" ht="12.75" customHeight="1">
      <c r="A133" s="374"/>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row>
    <row r="134" ht="12.75" customHeight="1">
      <c r="A134" s="374"/>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row>
    <row r="135" ht="12.75" customHeight="1">
      <c r="A135" s="374"/>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row>
    <row r="136" ht="12.75" customHeight="1">
      <c r="A136" s="374"/>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row>
    <row r="137" ht="12.75" customHeight="1">
      <c r="A137" s="374"/>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row>
    <row r="138" ht="12.75" customHeight="1">
      <c r="A138" s="374"/>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row>
    <row r="139" ht="12.75" customHeight="1">
      <c r="A139" s="374"/>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row>
    <row r="140" ht="12.75" customHeight="1">
      <c r="A140" s="374"/>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row>
    <row r="141" ht="12.75" customHeight="1">
      <c r="A141" s="374"/>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row>
    <row r="142" ht="12.75" customHeight="1">
      <c r="A142" s="374"/>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row>
    <row r="143" ht="12.75" customHeight="1">
      <c r="A143" s="374"/>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row>
    <row r="144" ht="12.75" customHeight="1">
      <c r="A144" s="374"/>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row>
    <row r="145" ht="12.75" customHeight="1">
      <c r="A145" s="374"/>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row>
    <row r="146" ht="12.75" customHeight="1">
      <c r="A146" s="374"/>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row>
    <row r="147" ht="12.75" customHeight="1">
      <c r="A147" s="374"/>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row>
    <row r="148" ht="12.75" customHeight="1">
      <c r="A148" s="374"/>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row>
    <row r="149" ht="12.75" customHeight="1">
      <c r="A149" s="374"/>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c r="Z149" s="374"/>
    </row>
    <row r="150" ht="12.75" customHeight="1">
      <c r="A150" s="374"/>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row>
    <row r="151" ht="12.75" customHeight="1">
      <c r="A151" s="374"/>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row>
    <row r="152" ht="12.75" customHeight="1">
      <c r="A152" s="374"/>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74"/>
      <c r="Y152" s="374"/>
      <c r="Z152" s="374"/>
    </row>
    <row r="153" ht="12.75" customHeight="1">
      <c r="A153" s="374"/>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374"/>
      <c r="Z153" s="374"/>
    </row>
    <row r="154" ht="12.75" customHeight="1">
      <c r="A154" s="374"/>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row>
    <row r="155" ht="12.75" customHeight="1">
      <c r="A155" s="374"/>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row>
    <row r="156" ht="12.75" customHeight="1">
      <c r="A156" s="374"/>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row>
    <row r="157" ht="12.75" customHeight="1">
      <c r="A157" s="374"/>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row>
    <row r="158" ht="12.75" customHeight="1">
      <c r="A158" s="374"/>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row>
    <row r="159" ht="12.75" customHeight="1">
      <c r="A159" s="374"/>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row>
    <row r="160" ht="12.75" customHeight="1">
      <c r="A160" s="374"/>
      <c r="B160" s="374"/>
      <c r="C160" s="374"/>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row>
    <row r="161" ht="12.75" customHeight="1">
      <c r="A161" s="374"/>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row>
    <row r="162" ht="12.75" customHeight="1">
      <c r="A162" s="374"/>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row>
    <row r="163" ht="12.75" customHeight="1">
      <c r="A163" s="374"/>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row>
    <row r="164" ht="12.75" customHeight="1">
      <c r="A164" s="374"/>
      <c r="B164" s="374"/>
      <c r="C164" s="374"/>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row>
    <row r="165" ht="12.75" customHeight="1">
      <c r="A165" s="374"/>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row>
    <row r="166" ht="12.75" customHeight="1">
      <c r="A166" s="374"/>
      <c r="B166" s="374"/>
      <c r="C166" s="374"/>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row>
    <row r="167" ht="12.75" customHeight="1">
      <c r="A167" s="374"/>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row>
    <row r="168" ht="12.75" customHeight="1">
      <c r="A168" s="374"/>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row>
    <row r="169" ht="12.75" customHeight="1">
      <c r="A169" s="374"/>
      <c r="B169" s="374"/>
      <c r="C169" s="374"/>
      <c r="D169" s="374"/>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row>
    <row r="170" ht="12.75" customHeight="1">
      <c r="A170" s="374"/>
      <c r="B170" s="374"/>
      <c r="C170" s="374"/>
      <c r="D170" s="374"/>
      <c r="E170" s="374"/>
      <c r="F170" s="374"/>
      <c r="G170" s="374"/>
      <c r="H170" s="374"/>
      <c r="I170" s="374"/>
      <c r="J170" s="374"/>
      <c r="K170" s="374"/>
      <c r="L170" s="374"/>
      <c r="M170" s="374"/>
      <c r="N170" s="374"/>
      <c r="O170" s="374"/>
      <c r="P170" s="374"/>
      <c r="Q170" s="374"/>
      <c r="R170" s="374"/>
      <c r="S170" s="374"/>
      <c r="T170" s="374"/>
      <c r="U170" s="374"/>
      <c r="V170" s="374"/>
      <c r="W170" s="374"/>
      <c r="X170" s="374"/>
      <c r="Y170" s="374"/>
      <c r="Z170" s="374"/>
    </row>
    <row r="171" ht="12.75" customHeight="1">
      <c r="A171" s="374"/>
      <c r="B171" s="374"/>
      <c r="C171" s="374"/>
      <c r="D171" s="374"/>
      <c r="E171" s="374"/>
      <c r="F171" s="374"/>
      <c r="G171" s="374"/>
      <c r="H171" s="374"/>
      <c r="I171" s="374"/>
      <c r="J171" s="374"/>
      <c r="K171" s="374"/>
      <c r="L171" s="374"/>
      <c r="M171" s="374"/>
      <c r="N171" s="374"/>
      <c r="O171" s="374"/>
      <c r="P171" s="374"/>
      <c r="Q171" s="374"/>
      <c r="R171" s="374"/>
      <c r="S171" s="374"/>
      <c r="T171" s="374"/>
      <c r="U171" s="374"/>
      <c r="V171" s="374"/>
      <c r="W171" s="374"/>
      <c r="X171" s="374"/>
      <c r="Y171" s="374"/>
      <c r="Z171" s="374"/>
    </row>
    <row r="172" ht="12.75" customHeight="1">
      <c r="A172" s="374"/>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row>
    <row r="173" ht="12.75" customHeight="1">
      <c r="A173" s="374"/>
      <c r="B173" s="374"/>
      <c r="C173" s="374"/>
      <c r="D173" s="374"/>
      <c r="E173" s="374"/>
      <c r="F173" s="374"/>
      <c r="G173" s="374"/>
      <c r="H173" s="374"/>
      <c r="I173" s="374"/>
      <c r="J173" s="374"/>
      <c r="K173" s="374"/>
      <c r="L173" s="374"/>
      <c r="M173" s="374"/>
      <c r="N173" s="374"/>
      <c r="O173" s="374"/>
      <c r="P173" s="374"/>
      <c r="Q173" s="374"/>
      <c r="R173" s="374"/>
      <c r="S173" s="374"/>
      <c r="T173" s="374"/>
      <c r="U173" s="374"/>
      <c r="V173" s="374"/>
      <c r="W173" s="374"/>
      <c r="X173" s="374"/>
      <c r="Y173" s="374"/>
      <c r="Z173" s="374"/>
    </row>
    <row r="174" ht="12.75" customHeight="1">
      <c r="A174" s="374"/>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74"/>
      <c r="Y174" s="374"/>
      <c r="Z174" s="374"/>
    </row>
    <row r="175" ht="12.75" customHeight="1">
      <c r="A175" s="374"/>
      <c r="B175" s="374"/>
      <c r="C175" s="374"/>
      <c r="D175" s="374"/>
      <c r="E175" s="374"/>
      <c r="F175" s="374"/>
      <c r="G175" s="374"/>
      <c r="H175" s="374"/>
      <c r="I175" s="374"/>
      <c r="J175" s="374"/>
      <c r="K175" s="374"/>
      <c r="L175" s="374"/>
      <c r="M175" s="374"/>
      <c r="N175" s="374"/>
      <c r="O175" s="374"/>
      <c r="P175" s="374"/>
      <c r="Q175" s="374"/>
      <c r="R175" s="374"/>
      <c r="S175" s="374"/>
      <c r="T175" s="374"/>
      <c r="U175" s="374"/>
      <c r="V175" s="374"/>
      <c r="W175" s="374"/>
      <c r="X175" s="374"/>
      <c r="Y175" s="374"/>
      <c r="Z175" s="374"/>
    </row>
    <row r="176" ht="12.75" customHeight="1">
      <c r="A176" s="374"/>
      <c r="B176" s="374"/>
      <c r="C176" s="374"/>
      <c r="D176" s="374"/>
      <c r="E176" s="374"/>
      <c r="F176" s="374"/>
      <c r="G176" s="374"/>
      <c r="H176" s="374"/>
      <c r="I176" s="374"/>
      <c r="J176" s="374"/>
      <c r="K176" s="374"/>
      <c r="L176" s="374"/>
      <c r="M176" s="374"/>
      <c r="N176" s="374"/>
      <c r="O176" s="374"/>
      <c r="P176" s="374"/>
      <c r="Q176" s="374"/>
      <c r="R176" s="374"/>
      <c r="S176" s="374"/>
      <c r="T176" s="374"/>
      <c r="U176" s="374"/>
      <c r="V176" s="374"/>
      <c r="W176" s="374"/>
      <c r="X176" s="374"/>
      <c r="Y176" s="374"/>
      <c r="Z176" s="374"/>
    </row>
    <row r="177" ht="12.75" customHeight="1">
      <c r="A177" s="374"/>
      <c r="B177" s="374"/>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row>
    <row r="178" ht="12.75" customHeight="1">
      <c r="A178" s="374"/>
      <c r="B178" s="374"/>
      <c r="C178" s="374"/>
      <c r="D178" s="374"/>
      <c r="E178" s="374"/>
      <c r="F178" s="374"/>
      <c r="G178" s="374"/>
      <c r="H178" s="374"/>
      <c r="I178" s="374"/>
      <c r="J178" s="374"/>
      <c r="K178" s="374"/>
      <c r="L178" s="374"/>
      <c r="M178" s="374"/>
      <c r="N178" s="374"/>
      <c r="O178" s="374"/>
      <c r="P178" s="374"/>
      <c r="Q178" s="374"/>
      <c r="R178" s="374"/>
      <c r="S178" s="374"/>
      <c r="T178" s="374"/>
      <c r="U178" s="374"/>
      <c r="V178" s="374"/>
      <c r="W178" s="374"/>
      <c r="X178" s="374"/>
      <c r="Y178" s="374"/>
      <c r="Z178" s="374"/>
    </row>
    <row r="179" ht="12.75" customHeight="1">
      <c r="A179" s="374"/>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row>
    <row r="180" ht="12.75" customHeight="1">
      <c r="A180" s="374"/>
      <c r="B180" s="374"/>
      <c r="C180" s="374"/>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row>
    <row r="181" ht="12.75" customHeight="1">
      <c r="A181" s="374"/>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row>
    <row r="182" ht="12.75" customHeight="1">
      <c r="A182" s="374"/>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row>
    <row r="183" ht="12.75" customHeight="1">
      <c r="A183" s="374"/>
      <c r="B183" s="374"/>
      <c r="C183" s="374"/>
      <c r="D183" s="374"/>
      <c r="E183" s="374"/>
      <c r="F183" s="374"/>
      <c r="G183" s="374"/>
      <c r="H183" s="374"/>
      <c r="I183" s="374"/>
      <c r="J183" s="374"/>
      <c r="K183" s="374"/>
      <c r="L183" s="374"/>
      <c r="M183" s="374"/>
      <c r="N183" s="374"/>
      <c r="O183" s="374"/>
      <c r="P183" s="374"/>
      <c r="Q183" s="374"/>
      <c r="R183" s="374"/>
      <c r="S183" s="374"/>
      <c r="T183" s="374"/>
      <c r="U183" s="374"/>
      <c r="V183" s="374"/>
      <c r="W183" s="374"/>
      <c r="X183" s="374"/>
      <c r="Y183" s="374"/>
      <c r="Z183" s="374"/>
    </row>
    <row r="184" ht="12.75" customHeight="1">
      <c r="A184" s="374"/>
      <c r="B184" s="374"/>
      <c r="C184" s="374"/>
      <c r="D184" s="374"/>
      <c r="E184" s="374"/>
      <c r="F184" s="374"/>
      <c r="G184" s="374"/>
      <c r="H184" s="374"/>
      <c r="I184" s="374"/>
      <c r="J184" s="374"/>
      <c r="K184" s="374"/>
      <c r="L184" s="374"/>
      <c r="M184" s="374"/>
      <c r="N184" s="374"/>
      <c r="O184" s="374"/>
      <c r="P184" s="374"/>
      <c r="Q184" s="374"/>
      <c r="R184" s="374"/>
      <c r="S184" s="374"/>
      <c r="T184" s="374"/>
      <c r="U184" s="374"/>
      <c r="V184" s="374"/>
      <c r="W184" s="374"/>
      <c r="X184" s="374"/>
      <c r="Y184" s="374"/>
      <c r="Z184" s="374"/>
    </row>
    <row r="185" ht="12.75" customHeight="1">
      <c r="A185" s="374"/>
      <c r="B185" s="374"/>
      <c r="C185" s="374"/>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374"/>
      <c r="Z185" s="374"/>
    </row>
    <row r="186" ht="12.75" customHeight="1">
      <c r="A186" s="374"/>
      <c r="B186" s="374"/>
      <c r="C186" s="374"/>
      <c r="D186" s="374"/>
      <c r="E186" s="374"/>
      <c r="F186" s="374"/>
      <c r="G186" s="374"/>
      <c r="H186" s="374"/>
      <c r="I186" s="374"/>
      <c r="J186" s="374"/>
      <c r="K186" s="374"/>
      <c r="L186" s="374"/>
      <c r="M186" s="374"/>
      <c r="N186" s="374"/>
      <c r="O186" s="374"/>
      <c r="P186" s="374"/>
      <c r="Q186" s="374"/>
      <c r="R186" s="374"/>
      <c r="S186" s="374"/>
      <c r="T186" s="374"/>
      <c r="U186" s="374"/>
      <c r="V186" s="374"/>
      <c r="W186" s="374"/>
      <c r="X186" s="374"/>
      <c r="Y186" s="374"/>
      <c r="Z186" s="374"/>
    </row>
    <row r="187" ht="12.75" customHeight="1">
      <c r="A187" s="374"/>
      <c r="B187" s="374"/>
      <c r="C187" s="374"/>
      <c r="D187" s="374"/>
      <c r="E187" s="374"/>
      <c r="F187" s="374"/>
      <c r="G187" s="374"/>
      <c r="H187" s="374"/>
      <c r="I187" s="374"/>
      <c r="J187" s="374"/>
      <c r="K187" s="374"/>
      <c r="L187" s="374"/>
      <c r="M187" s="374"/>
      <c r="N187" s="374"/>
      <c r="O187" s="374"/>
      <c r="P187" s="374"/>
      <c r="Q187" s="374"/>
      <c r="R187" s="374"/>
      <c r="S187" s="374"/>
      <c r="T187" s="374"/>
      <c r="U187" s="374"/>
      <c r="V187" s="374"/>
      <c r="W187" s="374"/>
      <c r="X187" s="374"/>
      <c r="Y187" s="374"/>
      <c r="Z187" s="374"/>
    </row>
    <row r="188" ht="12.75" customHeight="1">
      <c r="A188" s="374"/>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row>
    <row r="189" ht="12.75" customHeight="1">
      <c r="A189" s="374"/>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row>
    <row r="190" ht="12.75" customHeight="1">
      <c r="A190" s="374"/>
      <c r="B190" s="374"/>
      <c r="C190" s="374"/>
      <c r="D190" s="374"/>
      <c r="E190" s="374"/>
      <c r="F190" s="374"/>
      <c r="G190" s="374"/>
      <c r="H190" s="374"/>
      <c r="I190" s="374"/>
      <c r="J190" s="374"/>
      <c r="K190" s="374"/>
      <c r="L190" s="374"/>
      <c r="M190" s="374"/>
      <c r="N190" s="374"/>
      <c r="O190" s="374"/>
      <c r="P190" s="374"/>
      <c r="Q190" s="374"/>
      <c r="R190" s="374"/>
      <c r="S190" s="374"/>
      <c r="T190" s="374"/>
      <c r="U190" s="374"/>
      <c r="V190" s="374"/>
      <c r="W190" s="374"/>
      <c r="X190" s="374"/>
      <c r="Y190" s="374"/>
      <c r="Z190" s="374"/>
    </row>
    <row r="191" ht="12.75" customHeight="1">
      <c r="A191" s="374"/>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74"/>
      <c r="Y191" s="374"/>
      <c r="Z191" s="374"/>
    </row>
    <row r="192" ht="12.75" customHeight="1">
      <c r="A192" s="374"/>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row>
    <row r="193" ht="12.75" customHeight="1">
      <c r="A193" s="374"/>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row>
    <row r="194" ht="12.75" customHeight="1">
      <c r="A194" s="374"/>
      <c r="B194" s="374"/>
      <c r="C194" s="374"/>
      <c r="D194" s="374"/>
      <c r="E194" s="374"/>
      <c r="F194" s="374"/>
      <c r="G194" s="374"/>
      <c r="H194" s="374"/>
      <c r="I194" s="374"/>
      <c r="J194" s="374"/>
      <c r="K194" s="374"/>
      <c r="L194" s="374"/>
      <c r="M194" s="374"/>
      <c r="N194" s="374"/>
      <c r="O194" s="374"/>
      <c r="P194" s="374"/>
      <c r="Q194" s="374"/>
      <c r="R194" s="374"/>
      <c r="S194" s="374"/>
      <c r="T194" s="374"/>
      <c r="U194" s="374"/>
      <c r="V194" s="374"/>
      <c r="W194" s="374"/>
      <c r="X194" s="374"/>
      <c r="Y194" s="374"/>
      <c r="Z194" s="374"/>
    </row>
    <row r="195" ht="12.75" customHeight="1">
      <c r="A195" s="374"/>
      <c r="B195" s="374"/>
      <c r="C195" s="374"/>
      <c r="D195" s="374"/>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row>
    <row r="196" ht="12.75" customHeight="1">
      <c r="A196" s="374"/>
      <c r="B196" s="374"/>
      <c r="C196" s="374"/>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row>
    <row r="197" ht="12.75" customHeight="1">
      <c r="A197" s="374"/>
      <c r="B197" s="374"/>
      <c r="C197" s="374"/>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row>
    <row r="198" ht="12.75" customHeight="1">
      <c r="A198" s="374"/>
      <c r="B198" s="374"/>
      <c r="C198" s="374"/>
      <c r="D198" s="374"/>
      <c r="E198" s="374"/>
      <c r="F198" s="374"/>
      <c r="G198" s="374"/>
      <c r="H198" s="374"/>
      <c r="I198" s="374"/>
      <c r="J198" s="374"/>
      <c r="K198" s="374"/>
      <c r="L198" s="374"/>
      <c r="M198" s="374"/>
      <c r="N198" s="374"/>
      <c r="O198" s="374"/>
      <c r="P198" s="374"/>
      <c r="Q198" s="374"/>
      <c r="R198" s="374"/>
      <c r="S198" s="374"/>
      <c r="T198" s="374"/>
      <c r="U198" s="374"/>
      <c r="V198" s="374"/>
      <c r="W198" s="374"/>
      <c r="X198" s="374"/>
      <c r="Y198" s="374"/>
      <c r="Z198" s="374"/>
    </row>
    <row r="199" ht="12.75" customHeight="1">
      <c r="A199" s="374"/>
      <c r="B199" s="374"/>
      <c r="C199" s="374"/>
      <c r="D199" s="374"/>
      <c r="E199" s="374"/>
      <c r="F199" s="374"/>
      <c r="G199" s="374"/>
      <c r="H199" s="374"/>
      <c r="I199" s="374"/>
      <c r="J199" s="374"/>
      <c r="K199" s="374"/>
      <c r="L199" s="374"/>
      <c r="M199" s="374"/>
      <c r="N199" s="374"/>
      <c r="O199" s="374"/>
      <c r="P199" s="374"/>
      <c r="Q199" s="374"/>
      <c r="R199" s="374"/>
      <c r="S199" s="374"/>
      <c r="T199" s="374"/>
      <c r="U199" s="374"/>
      <c r="V199" s="374"/>
      <c r="W199" s="374"/>
      <c r="X199" s="374"/>
      <c r="Y199" s="374"/>
      <c r="Z199" s="374"/>
    </row>
    <row r="200" ht="12.75" customHeight="1">
      <c r="A200" s="374"/>
      <c r="B200" s="374"/>
      <c r="C200" s="374"/>
      <c r="D200" s="374"/>
      <c r="E200" s="374"/>
      <c r="F200" s="374"/>
      <c r="G200" s="374"/>
      <c r="H200" s="374"/>
      <c r="I200" s="374"/>
      <c r="J200" s="374"/>
      <c r="K200" s="374"/>
      <c r="L200" s="374"/>
      <c r="M200" s="374"/>
      <c r="N200" s="374"/>
      <c r="O200" s="374"/>
      <c r="P200" s="374"/>
      <c r="Q200" s="374"/>
      <c r="R200" s="374"/>
      <c r="S200" s="374"/>
      <c r="T200" s="374"/>
      <c r="U200" s="374"/>
      <c r="V200" s="374"/>
      <c r="W200" s="374"/>
      <c r="X200" s="374"/>
      <c r="Y200" s="374"/>
      <c r="Z200" s="374"/>
    </row>
    <row r="201" ht="12.75" customHeight="1">
      <c r="A201" s="374"/>
      <c r="B201" s="374"/>
      <c r="C201" s="374"/>
      <c r="D201" s="374"/>
      <c r="E201" s="374"/>
      <c r="F201" s="374"/>
      <c r="G201" s="374"/>
      <c r="H201" s="374"/>
      <c r="I201" s="374"/>
      <c r="J201" s="374"/>
      <c r="K201" s="374"/>
      <c r="L201" s="374"/>
      <c r="M201" s="374"/>
      <c r="N201" s="374"/>
      <c r="O201" s="374"/>
      <c r="P201" s="374"/>
      <c r="Q201" s="374"/>
      <c r="R201" s="374"/>
      <c r="S201" s="374"/>
      <c r="T201" s="374"/>
      <c r="U201" s="374"/>
      <c r="V201" s="374"/>
      <c r="W201" s="374"/>
      <c r="X201" s="374"/>
      <c r="Y201" s="374"/>
      <c r="Z201" s="374"/>
    </row>
    <row r="202" ht="12.75" customHeight="1">
      <c r="A202" s="374"/>
      <c r="B202" s="374"/>
      <c r="C202" s="374"/>
      <c r="D202" s="374"/>
      <c r="E202" s="374"/>
      <c r="F202" s="374"/>
      <c r="G202" s="374"/>
      <c r="H202" s="374"/>
      <c r="I202" s="374"/>
      <c r="J202" s="374"/>
      <c r="K202" s="374"/>
      <c r="L202" s="374"/>
      <c r="M202" s="374"/>
      <c r="N202" s="374"/>
      <c r="O202" s="374"/>
      <c r="P202" s="374"/>
      <c r="Q202" s="374"/>
      <c r="R202" s="374"/>
      <c r="S202" s="374"/>
      <c r="T202" s="374"/>
      <c r="U202" s="374"/>
      <c r="V202" s="374"/>
      <c r="W202" s="374"/>
      <c r="X202" s="374"/>
      <c r="Y202" s="374"/>
      <c r="Z202" s="374"/>
    </row>
    <row r="203" ht="12.75" customHeight="1">
      <c r="A203" s="374"/>
      <c r="B203" s="374"/>
      <c r="C203" s="374"/>
      <c r="D203" s="374"/>
      <c r="E203" s="374"/>
      <c r="F203" s="374"/>
      <c r="G203" s="374"/>
      <c r="H203" s="374"/>
      <c r="I203" s="374"/>
      <c r="J203" s="374"/>
      <c r="K203" s="374"/>
      <c r="L203" s="374"/>
      <c r="M203" s="374"/>
      <c r="N203" s="374"/>
      <c r="O203" s="374"/>
      <c r="P203" s="374"/>
      <c r="Q203" s="374"/>
      <c r="R203" s="374"/>
      <c r="S203" s="374"/>
      <c r="T203" s="374"/>
      <c r="U203" s="374"/>
      <c r="V203" s="374"/>
      <c r="W203" s="374"/>
      <c r="X203" s="374"/>
      <c r="Y203" s="374"/>
      <c r="Z203" s="374"/>
    </row>
    <row r="204" ht="12.75" customHeight="1">
      <c r="A204" s="374"/>
      <c r="B204" s="374"/>
      <c r="C204" s="374"/>
      <c r="D204" s="374"/>
      <c r="E204" s="374"/>
      <c r="F204" s="374"/>
      <c r="G204" s="374"/>
      <c r="H204" s="374"/>
      <c r="I204" s="374"/>
      <c r="J204" s="374"/>
      <c r="K204" s="374"/>
      <c r="L204" s="374"/>
      <c r="M204" s="374"/>
      <c r="N204" s="374"/>
      <c r="O204" s="374"/>
      <c r="P204" s="374"/>
      <c r="Q204" s="374"/>
      <c r="R204" s="374"/>
      <c r="S204" s="374"/>
      <c r="T204" s="374"/>
      <c r="U204" s="374"/>
      <c r="V204" s="374"/>
      <c r="W204" s="374"/>
      <c r="X204" s="374"/>
      <c r="Y204" s="374"/>
      <c r="Z204" s="374"/>
    </row>
    <row r="205" ht="12.75" customHeight="1">
      <c r="A205" s="374"/>
      <c r="B205" s="374"/>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row>
    <row r="206" ht="12.75" customHeight="1">
      <c r="A206" s="374"/>
      <c r="B206" s="374"/>
      <c r="C206" s="374"/>
      <c r="D206" s="374"/>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row>
    <row r="207" ht="12.75" customHeight="1">
      <c r="A207" s="374"/>
      <c r="B207" s="374"/>
      <c r="C207" s="374"/>
      <c r="D207" s="374"/>
      <c r="E207" s="374"/>
      <c r="F207" s="374"/>
      <c r="G207" s="374"/>
      <c r="H207" s="374"/>
      <c r="I207" s="374"/>
      <c r="J207" s="374"/>
      <c r="K207" s="374"/>
      <c r="L207" s="374"/>
      <c r="M207" s="374"/>
      <c r="N207" s="374"/>
      <c r="O207" s="374"/>
      <c r="P207" s="374"/>
      <c r="Q207" s="374"/>
      <c r="R207" s="374"/>
      <c r="S207" s="374"/>
      <c r="T207" s="374"/>
      <c r="U207" s="374"/>
      <c r="V207" s="374"/>
      <c r="W207" s="374"/>
      <c r="X207" s="374"/>
      <c r="Y207" s="374"/>
      <c r="Z207" s="374"/>
    </row>
    <row r="208" ht="12.75" customHeight="1">
      <c r="A208" s="374"/>
      <c r="B208" s="374"/>
      <c r="C208" s="374"/>
      <c r="D208" s="374"/>
      <c r="E208" s="374"/>
      <c r="F208" s="374"/>
      <c r="G208" s="374"/>
      <c r="H208" s="374"/>
      <c r="I208" s="374"/>
      <c r="J208" s="374"/>
      <c r="K208" s="374"/>
      <c r="L208" s="374"/>
      <c r="M208" s="374"/>
      <c r="N208" s="374"/>
      <c r="O208" s="374"/>
      <c r="P208" s="374"/>
      <c r="Q208" s="374"/>
      <c r="R208" s="374"/>
      <c r="S208" s="374"/>
      <c r="T208" s="374"/>
      <c r="U208" s="374"/>
      <c r="V208" s="374"/>
      <c r="W208" s="374"/>
      <c r="X208" s="374"/>
      <c r="Y208" s="374"/>
      <c r="Z208" s="374"/>
    </row>
    <row r="209" ht="12.75" customHeight="1">
      <c r="A209" s="374"/>
      <c r="B209" s="374"/>
      <c r="C209" s="374"/>
      <c r="D209" s="374"/>
      <c r="E209" s="374"/>
      <c r="F209" s="374"/>
      <c r="G209" s="374"/>
      <c r="H209" s="374"/>
      <c r="I209" s="374"/>
      <c r="J209" s="374"/>
      <c r="K209" s="374"/>
      <c r="L209" s="374"/>
      <c r="M209" s="374"/>
      <c r="N209" s="374"/>
      <c r="O209" s="374"/>
      <c r="P209" s="374"/>
      <c r="Q209" s="374"/>
      <c r="R209" s="374"/>
      <c r="S209" s="374"/>
      <c r="T209" s="374"/>
      <c r="U209" s="374"/>
      <c r="V209" s="374"/>
      <c r="W209" s="374"/>
      <c r="X209" s="374"/>
      <c r="Y209" s="374"/>
      <c r="Z209" s="374"/>
    </row>
    <row r="210" ht="12.75" customHeight="1">
      <c r="A210" s="374"/>
      <c r="B210" s="374"/>
      <c r="C210" s="374"/>
      <c r="D210" s="374"/>
      <c r="E210" s="374"/>
      <c r="F210" s="374"/>
      <c r="G210" s="374"/>
      <c r="H210" s="374"/>
      <c r="I210" s="374"/>
      <c r="J210" s="374"/>
      <c r="K210" s="374"/>
      <c r="L210" s="374"/>
      <c r="M210" s="374"/>
      <c r="N210" s="374"/>
      <c r="O210" s="374"/>
      <c r="P210" s="374"/>
      <c r="Q210" s="374"/>
      <c r="R210" s="374"/>
      <c r="S210" s="374"/>
      <c r="T210" s="374"/>
      <c r="U210" s="374"/>
      <c r="V210" s="374"/>
      <c r="W210" s="374"/>
      <c r="X210" s="374"/>
      <c r="Y210" s="374"/>
      <c r="Z210" s="374"/>
    </row>
    <row r="211" ht="12.75" customHeight="1">
      <c r="A211" s="374"/>
      <c r="B211" s="374"/>
      <c r="C211" s="374"/>
      <c r="D211" s="374"/>
      <c r="E211" s="374"/>
      <c r="F211" s="374"/>
      <c r="G211" s="374"/>
      <c r="H211" s="374"/>
      <c r="I211" s="374"/>
      <c r="J211" s="374"/>
      <c r="K211" s="374"/>
      <c r="L211" s="374"/>
      <c r="M211" s="374"/>
      <c r="N211" s="374"/>
      <c r="O211" s="374"/>
      <c r="P211" s="374"/>
      <c r="Q211" s="374"/>
      <c r="R211" s="374"/>
      <c r="S211" s="374"/>
      <c r="T211" s="374"/>
      <c r="U211" s="374"/>
      <c r="V211" s="374"/>
      <c r="W211" s="374"/>
      <c r="X211" s="374"/>
      <c r="Y211" s="374"/>
      <c r="Z211" s="374"/>
    </row>
    <row r="212" ht="12.75" customHeight="1">
      <c r="A212" s="374"/>
      <c r="B212" s="374"/>
      <c r="C212" s="374"/>
      <c r="D212" s="374"/>
      <c r="E212" s="374"/>
      <c r="F212" s="374"/>
      <c r="G212" s="374"/>
      <c r="H212" s="374"/>
      <c r="I212" s="374"/>
      <c r="J212" s="374"/>
      <c r="K212" s="374"/>
      <c r="L212" s="374"/>
      <c r="M212" s="374"/>
      <c r="N212" s="374"/>
      <c r="O212" s="374"/>
      <c r="P212" s="374"/>
      <c r="Q212" s="374"/>
      <c r="R212" s="374"/>
      <c r="S212" s="374"/>
      <c r="T212" s="374"/>
      <c r="U212" s="374"/>
      <c r="V212" s="374"/>
      <c r="W212" s="374"/>
      <c r="X212" s="374"/>
      <c r="Y212" s="374"/>
      <c r="Z212" s="374"/>
    </row>
    <row r="213" ht="12.75" customHeight="1">
      <c r="A213" s="374"/>
      <c r="B213" s="374"/>
      <c r="C213" s="374"/>
      <c r="D213" s="374"/>
      <c r="E213" s="374"/>
      <c r="F213" s="374"/>
      <c r="G213" s="374"/>
      <c r="H213" s="374"/>
      <c r="I213" s="374"/>
      <c r="J213" s="374"/>
      <c r="K213" s="374"/>
      <c r="L213" s="374"/>
      <c r="M213" s="374"/>
      <c r="N213" s="374"/>
      <c r="O213" s="374"/>
      <c r="P213" s="374"/>
      <c r="Q213" s="374"/>
      <c r="R213" s="374"/>
      <c r="S213" s="374"/>
      <c r="T213" s="374"/>
      <c r="U213" s="374"/>
      <c r="V213" s="374"/>
      <c r="W213" s="374"/>
      <c r="X213" s="374"/>
      <c r="Y213" s="374"/>
      <c r="Z213" s="374"/>
    </row>
    <row r="214" ht="12.75" customHeight="1">
      <c r="A214" s="374"/>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row>
    <row r="215" ht="12.75" customHeight="1">
      <c r="A215" s="374"/>
      <c r="B215" s="374"/>
      <c r="C215" s="374"/>
      <c r="D215" s="374"/>
      <c r="E215" s="374"/>
      <c r="F215" s="374"/>
      <c r="G215" s="374"/>
      <c r="H215" s="374"/>
      <c r="I215" s="374"/>
      <c r="J215" s="374"/>
      <c r="K215" s="374"/>
      <c r="L215" s="374"/>
      <c r="M215" s="374"/>
      <c r="N215" s="374"/>
      <c r="O215" s="374"/>
      <c r="P215" s="374"/>
      <c r="Q215" s="374"/>
      <c r="R215" s="374"/>
      <c r="S215" s="374"/>
      <c r="T215" s="374"/>
      <c r="U215" s="374"/>
      <c r="V215" s="374"/>
      <c r="W215" s="374"/>
      <c r="X215" s="374"/>
      <c r="Y215" s="374"/>
      <c r="Z215" s="374"/>
    </row>
    <row r="216" ht="12.75" customHeight="1">
      <c r="A216" s="374"/>
      <c r="B216" s="374"/>
      <c r="C216" s="374"/>
      <c r="D216" s="374"/>
      <c r="E216" s="374"/>
      <c r="F216" s="374"/>
      <c r="G216" s="374"/>
      <c r="H216" s="374"/>
      <c r="I216" s="374"/>
      <c r="J216" s="374"/>
      <c r="K216" s="374"/>
      <c r="L216" s="374"/>
      <c r="M216" s="374"/>
      <c r="N216" s="374"/>
      <c r="O216" s="374"/>
      <c r="P216" s="374"/>
      <c r="Q216" s="374"/>
      <c r="R216" s="374"/>
      <c r="S216" s="374"/>
      <c r="T216" s="374"/>
      <c r="U216" s="374"/>
      <c r="V216" s="374"/>
      <c r="W216" s="374"/>
      <c r="X216" s="374"/>
      <c r="Y216" s="374"/>
      <c r="Z216" s="374"/>
    </row>
    <row r="217" ht="12.75" customHeight="1">
      <c r="A217" s="374"/>
      <c r="B217" s="37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row>
    <row r="218" ht="12.75" customHeight="1">
      <c r="A218" s="374"/>
      <c r="B218" s="374"/>
      <c r="C218" s="374"/>
      <c r="D218" s="374"/>
      <c r="E218" s="374"/>
      <c r="F218" s="374"/>
      <c r="G218" s="374"/>
      <c r="H218" s="374"/>
      <c r="I218" s="374"/>
      <c r="J218" s="374"/>
      <c r="K218" s="374"/>
      <c r="L218" s="374"/>
      <c r="M218" s="374"/>
      <c r="N218" s="374"/>
      <c r="O218" s="374"/>
      <c r="P218" s="374"/>
      <c r="Q218" s="374"/>
      <c r="R218" s="374"/>
      <c r="S218" s="374"/>
      <c r="T218" s="374"/>
      <c r="U218" s="374"/>
      <c r="V218" s="374"/>
      <c r="W218" s="374"/>
      <c r="X218" s="374"/>
      <c r="Y218" s="374"/>
      <c r="Z218" s="374"/>
    </row>
    <row r="219" ht="12.75" customHeight="1">
      <c r="A219" s="374"/>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row>
    <row r="220" ht="12.75" customHeight="1">
      <c r="A220" s="374"/>
      <c r="B220" s="374"/>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4"/>
      <c r="Z220" s="374"/>
    </row>
    <row r="221" ht="12.75" customHeight="1">
      <c r="A221" s="374"/>
      <c r="B221" s="374"/>
      <c r="C221" s="374"/>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4"/>
      <c r="Z221" s="374"/>
    </row>
    <row r="222" ht="12.75" customHeight="1">
      <c r="A222" s="374"/>
      <c r="B222" s="374"/>
      <c r="C222" s="374"/>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4"/>
      <c r="Z222" s="374"/>
    </row>
    <row r="223" ht="12.75" customHeight="1">
      <c r="A223" s="374"/>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row>
    <row r="224" ht="12.75" customHeight="1">
      <c r="A224" s="374"/>
      <c r="B224" s="374"/>
      <c r="C224" s="374"/>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row>
    <row r="225" ht="12.75" customHeight="1">
      <c r="A225" s="374"/>
      <c r="B225" s="374"/>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row>
    <row r="226" ht="12.75" customHeight="1">
      <c r="A226" s="374"/>
      <c r="B226" s="374"/>
      <c r="C226" s="374"/>
      <c r="D226" s="374"/>
      <c r="E226" s="374"/>
      <c r="F226" s="374"/>
      <c r="G226" s="374"/>
      <c r="H226" s="374"/>
      <c r="I226" s="374"/>
      <c r="J226" s="374"/>
      <c r="K226" s="374"/>
      <c r="L226" s="374"/>
      <c r="M226" s="374"/>
      <c r="N226" s="374"/>
      <c r="O226" s="374"/>
      <c r="P226" s="374"/>
      <c r="Q226" s="374"/>
      <c r="R226" s="374"/>
      <c r="S226" s="374"/>
      <c r="T226" s="374"/>
      <c r="U226" s="374"/>
      <c r="V226" s="374"/>
      <c r="W226" s="374"/>
      <c r="X226" s="374"/>
      <c r="Y226" s="374"/>
      <c r="Z226" s="374"/>
    </row>
    <row r="227" ht="12.75" customHeight="1">
      <c r="A227" s="374"/>
      <c r="B227" s="374"/>
      <c r="C227" s="374"/>
      <c r="D227" s="374"/>
      <c r="E227" s="374"/>
      <c r="F227" s="374"/>
      <c r="G227" s="374"/>
      <c r="H227" s="374"/>
      <c r="I227" s="374"/>
      <c r="J227" s="374"/>
      <c r="K227" s="374"/>
      <c r="L227" s="374"/>
      <c r="M227" s="374"/>
      <c r="N227" s="374"/>
      <c r="O227" s="374"/>
      <c r="P227" s="374"/>
      <c r="Q227" s="374"/>
      <c r="R227" s="374"/>
      <c r="S227" s="374"/>
      <c r="T227" s="374"/>
      <c r="U227" s="374"/>
      <c r="V227" s="374"/>
      <c r="W227" s="374"/>
      <c r="X227" s="374"/>
      <c r="Y227" s="374"/>
      <c r="Z227" s="374"/>
    </row>
    <row r="228" ht="12.75" customHeight="1">
      <c r="A228" s="374"/>
      <c r="B228" s="374"/>
      <c r="C228" s="374"/>
      <c r="D228" s="374"/>
      <c r="E228" s="374"/>
      <c r="F228" s="374"/>
      <c r="G228" s="374"/>
      <c r="H228" s="374"/>
      <c r="I228" s="374"/>
      <c r="J228" s="374"/>
      <c r="K228" s="374"/>
      <c r="L228" s="374"/>
      <c r="M228" s="374"/>
      <c r="N228" s="374"/>
      <c r="O228" s="374"/>
      <c r="P228" s="374"/>
      <c r="Q228" s="374"/>
      <c r="R228" s="374"/>
      <c r="S228" s="374"/>
      <c r="T228" s="374"/>
      <c r="U228" s="374"/>
      <c r="V228" s="374"/>
      <c r="W228" s="374"/>
      <c r="X228" s="374"/>
      <c r="Y228" s="374"/>
      <c r="Z228" s="374"/>
    </row>
    <row r="229" ht="12.75" customHeight="1">
      <c r="A229" s="374"/>
      <c r="B229" s="374"/>
      <c r="C229" s="374"/>
      <c r="D229" s="374"/>
      <c r="E229" s="374"/>
      <c r="F229" s="374"/>
      <c r="G229" s="374"/>
      <c r="H229" s="374"/>
      <c r="I229" s="374"/>
      <c r="J229" s="374"/>
      <c r="K229" s="374"/>
      <c r="L229" s="374"/>
      <c r="M229" s="374"/>
      <c r="N229" s="374"/>
      <c r="O229" s="374"/>
      <c r="P229" s="374"/>
      <c r="Q229" s="374"/>
      <c r="R229" s="374"/>
      <c r="S229" s="374"/>
      <c r="T229" s="374"/>
      <c r="U229" s="374"/>
      <c r="V229" s="374"/>
      <c r="W229" s="374"/>
      <c r="X229" s="374"/>
      <c r="Y229" s="374"/>
      <c r="Z229" s="374"/>
    </row>
    <row r="230" ht="12.75" customHeight="1">
      <c r="A230" s="374"/>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row>
    <row r="231" ht="12.75" customHeight="1">
      <c r="A231" s="374"/>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row>
    <row r="232" ht="12.75" customHeight="1">
      <c r="A232" s="374"/>
      <c r="B232" s="374"/>
      <c r="C232" s="374"/>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row>
    <row r="233" ht="12.75" customHeight="1">
      <c r="A233" s="374"/>
      <c r="B233" s="374"/>
      <c r="C233" s="374"/>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row>
    <row r="234" ht="12.75" customHeight="1">
      <c r="A234" s="374"/>
      <c r="B234" s="374"/>
      <c r="C234" s="374"/>
      <c r="D234" s="374"/>
      <c r="E234" s="374"/>
      <c r="F234" s="374"/>
      <c r="G234" s="374"/>
      <c r="H234" s="374"/>
      <c r="I234" s="374"/>
      <c r="J234" s="374"/>
      <c r="K234" s="374"/>
      <c r="L234" s="374"/>
      <c r="M234" s="374"/>
      <c r="N234" s="374"/>
      <c r="O234" s="374"/>
      <c r="P234" s="374"/>
      <c r="Q234" s="374"/>
      <c r="R234" s="374"/>
      <c r="S234" s="374"/>
      <c r="T234" s="374"/>
      <c r="U234" s="374"/>
      <c r="V234" s="374"/>
      <c r="W234" s="374"/>
      <c r="X234" s="374"/>
      <c r="Y234" s="374"/>
      <c r="Z234" s="374"/>
    </row>
    <row r="235" ht="12.75" customHeight="1">
      <c r="A235" s="374"/>
      <c r="B235" s="374"/>
      <c r="C235" s="374"/>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row>
    <row r="236" ht="12.75" customHeight="1">
      <c r="A236" s="374"/>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row>
    <row r="237" ht="12.75" customHeight="1">
      <c r="A237" s="374"/>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row>
    <row r="238" ht="12.75" customHeight="1">
      <c r="A238" s="374"/>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row>
    <row r="239" ht="12.75" customHeight="1">
      <c r="A239" s="374"/>
      <c r="B239" s="374"/>
      <c r="C239" s="374"/>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row>
    <row r="240" ht="12.75" customHeight="1">
      <c r="A240" s="374"/>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row>
    <row r="241" ht="12.75" customHeight="1">
      <c r="A241" s="374"/>
      <c r="B241" s="374"/>
      <c r="C241" s="374"/>
      <c r="D241" s="374"/>
      <c r="E241" s="374"/>
      <c r="F241" s="374"/>
      <c r="G241" s="374"/>
      <c r="H241" s="374"/>
      <c r="I241" s="374"/>
      <c r="J241" s="374"/>
      <c r="K241" s="374"/>
      <c r="L241" s="374"/>
      <c r="M241" s="374"/>
      <c r="N241" s="374"/>
      <c r="O241" s="374"/>
      <c r="P241" s="374"/>
      <c r="Q241" s="374"/>
      <c r="R241" s="374"/>
      <c r="S241" s="374"/>
      <c r="T241" s="374"/>
      <c r="U241" s="374"/>
      <c r="V241" s="374"/>
      <c r="W241" s="374"/>
      <c r="X241" s="374"/>
      <c r="Y241" s="374"/>
      <c r="Z241" s="374"/>
    </row>
    <row r="242" ht="12.75" customHeight="1">
      <c r="A242" s="374"/>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row>
    <row r="243" ht="12.75" customHeight="1">
      <c r="A243" s="374"/>
      <c r="B243" s="374"/>
      <c r="C243" s="374"/>
      <c r="D243" s="374"/>
      <c r="E243" s="374"/>
      <c r="F243" s="374"/>
      <c r="G243" s="374"/>
      <c r="H243" s="374"/>
      <c r="I243" s="374"/>
      <c r="J243" s="374"/>
      <c r="K243" s="374"/>
      <c r="L243" s="374"/>
      <c r="M243" s="374"/>
      <c r="N243" s="374"/>
      <c r="O243" s="374"/>
      <c r="P243" s="374"/>
      <c r="Q243" s="374"/>
      <c r="R243" s="374"/>
      <c r="S243" s="374"/>
      <c r="T243" s="374"/>
      <c r="U243" s="374"/>
      <c r="V243" s="374"/>
      <c r="W243" s="374"/>
      <c r="X243" s="374"/>
      <c r="Y243" s="374"/>
      <c r="Z243" s="374"/>
    </row>
    <row r="244" ht="12.75" customHeight="1">
      <c r="A244" s="374"/>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row>
    <row r="245" ht="12.75" customHeight="1">
      <c r="A245" s="374"/>
      <c r="B245" s="374"/>
      <c r="C245" s="374"/>
      <c r="D245" s="374"/>
      <c r="E245" s="374"/>
      <c r="F245" s="374"/>
      <c r="G245" s="374"/>
      <c r="H245" s="374"/>
      <c r="I245" s="374"/>
      <c r="J245" s="374"/>
      <c r="K245" s="374"/>
      <c r="L245" s="374"/>
      <c r="M245" s="374"/>
      <c r="N245" s="374"/>
      <c r="O245" s="374"/>
      <c r="P245" s="374"/>
      <c r="Q245" s="374"/>
      <c r="R245" s="374"/>
      <c r="S245" s="374"/>
      <c r="T245" s="374"/>
      <c r="U245" s="374"/>
      <c r="V245" s="374"/>
      <c r="W245" s="374"/>
      <c r="X245" s="374"/>
      <c r="Y245" s="374"/>
      <c r="Z245" s="374"/>
    </row>
    <row r="246" ht="12.75" customHeight="1">
      <c r="A246" s="374"/>
      <c r="B246" s="374"/>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74"/>
      <c r="Y246" s="374"/>
      <c r="Z246" s="374"/>
    </row>
    <row r="247" ht="12.75" customHeight="1">
      <c r="A247" s="374"/>
      <c r="B247" s="374"/>
      <c r="C247" s="374"/>
      <c r="D247" s="374"/>
      <c r="E247" s="374"/>
      <c r="F247" s="374"/>
      <c r="G247" s="374"/>
      <c r="H247" s="374"/>
      <c r="I247" s="374"/>
      <c r="J247" s="374"/>
      <c r="K247" s="374"/>
      <c r="L247" s="374"/>
      <c r="M247" s="374"/>
      <c r="N247" s="374"/>
      <c r="O247" s="374"/>
      <c r="P247" s="374"/>
      <c r="Q247" s="374"/>
      <c r="R247" s="374"/>
      <c r="S247" s="374"/>
      <c r="T247" s="374"/>
      <c r="U247" s="374"/>
      <c r="V247" s="374"/>
      <c r="W247" s="374"/>
      <c r="X247" s="374"/>
      <c r="Y247" s="374"/>
      <c r="Z247" s="374"/>
    </row>
    <row r="248" ht="12.75" customHeight="1">
      <c r="A248" s="374"/>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74"/>
      <c r="Y248" s="374"/>
      <c r="Z248" s="374"/>
    </row>
    <row r="249" ht="12.75" customHeight="1">
      <c r="A249" s="374"/>
      <c r="B249" s="374"/>
      <c r="C249" s="374"/>
      <c r="D249" s="374"/>
      <c r="E249" s="374"/>
      <c r="F249" s="374"/>
      <c r="G249" s="374"/>
      <c r="H249" s="374"/>
      <c r="I249" s="374"/>
      <c r="J249" s="374"/>
      <c r="K249" s="374"/>
      <c r="L249" s="374"/>
      <c r="M249" s="374"/>
      <c r="N249" s="374"/>
      <c r="O249" s="374"/>
      <c r="P249" s="374"/>
      <c r="Q249" s="374"/>
      <c r="R249" s="374"/>
      <c r="S249" s="374"/>
      <c r="T249" s="374"/>
      <c r="U249" s="374"/>
      <c r="V249" s="374"/>
      <c r="W249" s="374"/>
      <c r="X249" s="374"/>
      <c r="Y249" s="374"/>
      <c r="Z249" s="374"/>
    </row>
    <row r="250" ht="12.75" customHeight="1">
      <c r="A250" s="374"/>
      <c r="B250" s="374"/>
      <c r="C250" s="374"/>
      <c r="D250" s="374"/>
      <c r="E250" s="374"/>
      <c r="F250" s="374"/>
      <c r="G250" s="374"/>
      <c r="H250" s="374"/>
      <c r="I250" s="374"/>
      <c r="J250" s="374"/>
      <c r="K250" s="374"/>
      <c r="L250" s="374"/>
      <c r="M250" s="374"/>
      <c r="N250" s="374"/>
      <c r="O250" s="374"/>
      <c r="P250" s="374"/>
      <c r="Q250" s="374"/>
      <c r="R250" s="374"/>
      <c r="S250" s="374"/>
      <c r="T250" s="374"/>
      <c r="U250" s="374"/>
      <c r="V250" s="374"/>
      <c r="W250" s="374"/>
      <c r="X250" s="374"/>
      <c r="Y250" s="374"/>
      <c r="Z250" s="374"/>
    </row>
    <row r="251" ht="12.75" customHeight="1">
      <c r="A251" s="374"/>
      <c r="B251" s="374"/>
      <c r="C251" s="374"/>
      <c r="D251" s="374"/>
      <c r="E251" s="374"/>
      <c r="F251" s="374"/>
      <c r="G251" s="374"/>
      <c r="H251" s="374"/>
      <c r="I251" s="374"/>
      <c r="J251" s="374"/>
      <c r="K251" s="374"/>
      <c r="L251" s="374"/>
      <c r="M251" s="374"/>
      <c r="N251" s="374"/>
      <c r="O251" s="374"/>
      <c r="P251" s="374"/>
      <c r="Q251" s="374"/>
      <c r="R251" s="374"/>
      <c r="S251" s="374"/>
      <c r="T251" s="374"/>
      <c r="U251" s="374"/>
      <c r="V251" s="374"/>
      <c r="W251" s="374"/>
      <c r="X251" s="374"/>
      <c r="Y251" s="374"/>
      <c r="Z251" s="374"/>
    </row>
    <row r="252" ht="12.75" customHeight="1">
      <c r="A252" s="374"/>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row>
    <row r="253" ht="12.75" customHeight="1">
      <c r="A253" s="374"/>
      <c r="B253" s="374"/>
      <c r="C253" s="374"/>
      <c r="D253" s="374"/>
      <c r="E253" s="374"/>
      <c r="F253" s="374"/>
      <c r="G253" s="374"/>
      <c r="H253" s="374"/>
      <c r="I253" s="374"/>
      <c r="J253" s="374"/>
      <c r="K253" s="374"/>
      <c r="L253" s="374"/>
      <c r="M253" s="374"/>
      <c r="N253" s="374"/>
      <c r="O253" s="374"/>
      <c r="P253" s="374"/>
      <c r="Q253" s="374"/>
      <c r="R253" s="374"/>
      <c r="S253" s="374"/>
      <c r="T253" s="374"/>
      <c r="U253" s="374"/>
      <c r="V253" s="374"/>
      <c r="W253" s="374"/>
      <c r="X253" s="374"/>
      <c r="Y253" s="374"/>
      <c r="Z253" s="374"/>
    </row>
    <row r="254" ht="12.75" customHeight="1">
      <c r="A254" s="374"/>
      <c r="B254" s="374"/>
      <c r="C254" s="374"/>
      <c r="D254" s="374"/>
      <c r="E254" s="374"/>
      <c r="F254" s="374"/>
      <c r="G254" s="374"/>
      <c r="H254" s="374"/>
      <c r="I254" s="374"/>
      <c r="J254" s="374"/>
      <c r="K254" s="374"/>
      <c r="L254" s="374"/>
      <c r="M254" s="374"/>
      <c r="N254" s="374"/>
      <c r="O254" s="374"/>
      <c r="P254" s="374"/>
      <c r="Q254" s="374"/>
      <c r="R254" s="374"/>
      <c r="S254" s="374"/>
      <c r="T254" s="374"/>
      <c r="U254" s="374"/>
      <c r="V254" s="374"/>
      <c r="W254" s="374"/>
      <c r="X254" s="374"/>
      <c r="Y254" s="374"/>
      <c r="Z254" s="374"/>
    </row>
    <row r="255" ht="12.75" customHeight="1">
      <c r="A255" s="374"/>
      <c r="B255" s="374"/>
      <c r="C255" s="374"/>
      <c r="D255" s="374"/>
      <c r="E255" s="374"/>
      <c r="F255" s="374"/>
      <c r="G255" s="374"/>
      <c r="H255" s="374"/>
      <c r="I255" s="374"/>
      <c r="J255" s="374"/>
      <c r="K255" s="374"/>
      <c r="L255" s="374"/>
      <c r="M255" s="374"/>
      <c r="N255" s="374"/>
      <c r="O255" s="374"/>
      <c r="P255" s="374"/>
      <c r="Q255" s="374"/>
      <c r="R255" s="374"/>
      <c r="S255" s="374"/>
      <c r="T255" s="374"/>
      <c r="U255" s="374"/>
      <c r="V255" s="374"/>
      <c r="W255" s="374"/>
      <c r="X255" s="374"/>
      <c r="Y255" s="374"/>
      <c r="Z255" s="374"/>
    </row>
    <row r="256" ht="12.75" customHeight="1">
      <c r="A256" s="374"/>
      <c r="B256" s="374"/>
      <c r="C256" s="374"/>
      <c r="D256" s="374"/>
      <c r="E256" s="374"/>
      <c r="F256" s="374"/>
      <c r="G256" s="374"/>
      <c r="H256" s="374"/>
      <c r="I256" s="374"/>
      <c r="J256" s="374"/>
      <c r="K256" s="374"/>
      <c r="L256" s="374"/>
      <c r="M256" s="374"/>
      <c r="N256" s="374"/>
      <c r="O256" s="374"/>
      <c r="P256" s="374"/>
      <c r="Q256" s="374"/>
      <c r="R256" s="374"/>
      <c r="S256" s="374"/>
      <c r="T256" s="374"/>
      <c r="U256" s="374"/>
      <c r="V256" s="374"/>
      <c r="W256" s="374"/>
      <c r="X256" s="374"/>
      <c r="Y256" s="374"/>
      <c r="Z256" s="374"/>
    </row>
    <row r="257" ht="12.75" customHeight="1">
      <c r="A257" s="374"/>
      <c r="B257" s="374"/>
      <c r="C257" s="374"/>
      <c r="D257" s="374"/>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row>
    <row r="258" ht="12.75" customHeight="1">
      <c r="A258" s="374"/>
      <c r="B258" s="374"/>
      <c r="C258" s="374"/>
      <c r="D258" s="374"/>
      <c r="E258" s="374"/>
      <c r="F258" s="374"/>
      <c r="G258" s="374"/>
      <c r="H258" s="374"/>
      <c r="I258" s="374"/>
      <c r="J258" s="374"/>
      <c r="K258" s="374"/>
      <c r="L258" s="374"/>
      <c r="M258" s="374"/>
      <c r="N258" s="374"/>
      <c r="O258" s="374"/>
      <c r="P258" s="374"/>
      <c r="Q258" s="374"/>
      <c r="R258" s="374"/>
      <c r="S258" s="374"/>
      <c r="T258" s="374"/>
      <c r="U258" s="374"/>
      <c r="V258" s="374"/>
      <c r="W258" s="374"/>
      <c r="X258" s="374"/>
      <c r="Y258" s="374"/>
      <c r="Z258" s="374"/>
    </row>
    <row r="259" ht="12.75" customHeight="1">
      <c r="A259" s="374"/>
      <c r="B259" s="374"/>
      <c r="C259" s="374"/>
      <c r="D259" s="374"/>
      <c r="E259" s="374"/>
      <c r="F259" s="374"/>
      <c r="G259" s="374"/>
      <c r="H259" s="374"/>
      <c r="I259" s="374"/>
      <c r="J259" s="374"/>
      <c r="K259" s="374"/>
      <c r="L259" s="374"/>
      <c r="M259" s="374"/>
      <c r="N259" s="374"/>
      <c r="O259" s="374"/>
      <c r="P259" s="374"/>
      <c r="Q259" s="374"/>
      <c r="R259" s="374"/>
      <c r="S259" s="374"/>
      <c r="T259" s="374"/>
      <c r="U259" s="374"/>
      <c r="V259" s="374"/>
      <c r="W259" s="374"/>
      <c r="X259" s="374"/>
      <c r="Y259" s="374"/>
      <c r="Z259" s="374"/>
    </row>
    <row r="260" ht="12.75" customHeight="1">
      <c r="A260" s="374"/>
      <c r="B260" s="374"/>
      <c r="C260" s="374"/>
      <c r="D260" s="374"/>
      <c r="E260" s="374"/>
      <c r="F260" s="374"/>
      <c r="G260" s="374"/>
      <c r="H260" s="374"/>
      <c r="I260" s="374"/>
      <c r="J260" s="374"/>
      <c r="K260" s="374"/>
      <c r="L260" s="374"/>
      <c r="M260" s="374"/>
      <c r="N260" s="374"/>
      <c r="O260" s="374"/>
      <c r="P260" s="374"/>
      <c r="Q260" s="374"/>
      <c r="R260" s="374"/>
      <c r="S260" s="374"/>
      <c r="T260" s="374"/>
      <c r="U260" s="374"/>
      <c r="V260" s="374"/>
      <c r="W260" s="374"/>
      <c r="X260" s="374"/>
      <c r="Y260" s="374"/>
      <c r="Z260" s="374"/>
    </row>
    <row r="261" ht="12.75" customHeight="1">
      <c r="A261" s="374"/>
      <c r="B261" s="374"/>
      <c r="C261" s="374"/>
      <c r="D261" s="374"/>
      <c r="E261" s="374"/>
      <c r="F261" s="374"/>
      <c r="G261" s="374"/>
      <c r="H261" s="374"/>
      <c r="I261" s="374"/>
      <c r="J261" s="374"/>
      <c r="K261" s="374"/>
      <c r="L261" s="374"/>
      <c r="M261" s="374"/>
      <c r="N261" s="374"/>
      <c r="O261" s="374"/>
      <c r="P261" s="374"/>
      <c r="Q261" s="374"/>
      <c r="R261" s="374"/>
      <c r="S261" s="374"/>
      <c r="T261" s="374"/>
      <c r="U261" s="374"/>
      <c r="V261" s="374"/>
      <c r="W261" s="374"/>
      <c r="X261" s="374"/>
      <c r="Y261" s="374"/>
      <c r="Z261" s="374"/>
    </row>
    <row r="262" ht="12.75" customHeight="1">
      <c r="A262" s="374"/>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row>
    <row r="263" ht="12.75" customHeight="1">
      <c r="A263" s="374"/>
      <c r="B263" s="374"/>
      <c r="C263" s="374"/>
      <c r="D263" s="374"/>
      <c r="E263" s="374"/>
      <c r="F263" s="374"/>
      <c r="G263" s="374"/>
      <c r="H263" s="374"/>
      <c r="I263" s="374"/>
      <c r="J263" s="374"/>
      <c r="K263" s="374"/>
      <c r="L263" s="374"/>
      <c r="M263" s="374"/>
      <c r="N263" s="374"/>
      <c r="O263" s="374"/>
      <c r="P263" s="374"/>
      <c r="Q263" s="374"/>
      <c r="R263" s="374"/>
      <c r="S263" s="374"/>
      <c r="T263" s="374"/>
      <c r="U263" s="374"/>
      <c r="V263" s="374"/>
      <c r="W263" s="374"/>
      <c r="X263" s="374"/>
      <c r="Y263" s="374"/>
      <c r="Z263" s="374"/>
    </row>
    <row r="264" ht="12.75" customHeight="1">
      <c r="A264" s="374"/>
      <c r="B264" s="374"/>
      <c r="C264" s="374"/>
      <c r="D264" s="374"/>
      <c r="E264" s="374"/>
      <c r="F264" s="374"/>
      <c r="G264" s="374"/>
      <c r="H264" s="374"/>
      <c r="I264" s="374"/>
      <c r="J264" s="374"/>
      <c r="K264" s="374"/>
      <c r="L264" s="374"/>
      <c r="M264" s="374"/>
      <c r="N264" s="374"/>
      <c r="O264" s="374"/>
      <c r="P264" s="374"/>
      <c r="Q264" s="374"/>
      <c r="R264" s="374"/>
      <c r="S264" s="374"/>
      <c r="T264" s="374"/>
      <c r="U264" s="374"/>
      <c r="V264" s="374"/>
      <c r="W264" s="374"/>
      <c r="X264" s="374"/>
      <c r="Y264" s="374"/>
      <c r="Z264" s="374"/>
    </row>
    <row r="265" ht="12.75" customHeight="1">
      <c r="A265" s="374"/>
      <c r="B265" s="374"/>
      <c r="C265" s="374"/>
      <c r="D265" s="374"/>
      <c r="E265" s="374"/>
      <c r="F265" s="374"/>
      <c r="G265" s="374"/>
      <c r="H265" s="374"/>
      <c r="I265" s="374"/>
      <c r="J265" s="374"/>
      <c r="K265" s="374"/>
      <c r="L265" s="374"/>
      <c r="M265" s="374"/>
      <c r="N265" s="374"/>
      <c r="O265" s="374"/>
      <c r="P265" s="374"/>
      <c r="Q265" s="374"/>
      <c r="R265" s="374"/>
      <c r="S265" s="374"/>
      <c r="T265" s="374"/>
      <c r="U265" s="374"/>
      <c r="V265" s="374"/>
      <c r="W265" s="374"/>
      <c r="X265" s="374"/>
      <c r="Y265" s="374"/>
      <c r="Z265" s="374"/>
    </row>
    <row r="266" ht="12.75" customHeight="1">
      <c r="A266" s="374"/>
      <c r="B266" s="374"/>
      <c r="C266" s="374"/>
      <c r="D266" s="374"/>
      <c r="E266" s="374"/>
      <c r="F266" s="374"/>
      <c r="G266" s="374"/>
      <c r="H266" s="374"/>
      <c r="I266" s="374"/>
      <c r="J266" s="374"/>
      <c r="K266" s="374"/>
      <c r="L266" s="374"/>
      <c r="M266" s="374"/>
      <c r="N266" s="374"/>
      <c r="O266" s="374"/>
      <c r="P266" s="374"/>
      <c r="Q266" s="374"/>
      <c r="R266" s="374"/>
      <c r="S266" s="374"/>
      <c r="T266" s="374"/>
      <c r="U266" s="374"/>
      <c r="V266" s="374"/>
      <c r="W266" s="374"/>
      <c r="X266" s="374"/>
      <c r="Y266" s="374"/>
      <c r="Z266" s="374"/>
    </row>
    <row r="267" ht="12.75" customHeight="1">
      <c r="A267" s="374"/>
      <c r="B267" s="374"/>
      <c r="C267" s="374"/>
      <c r="D267" s="374"/>
      <c r="E267" s="374"/>
      <c r="F267" s="374"/>
      <c r="G267" s="374"/>
      <c r="H267" s="374"/>
      <c r="I267" s="374"/>
      <c r="J267" s="374"/>
      <c r="K267" s="374"/>
      <c r="L267" s="374"/>
      <c r="M267" s="374"/>
      <c r="N267" s="374"/>
      <c r="O267" s="374"/>
      <c r="P267" s="374"/>
      <c r="Q267" s="374"/>
      <c r="R267" s="374"/>
      <c r="S267" s="374"/>
      <c r="T267" s="374"/>
      <c r="U267" s="374"/>
      <c r="V267" s="374"/>
      <c r="W267" s="374"/>
      <c r="X267" s="374"/>
      <c r="Y267" s="374"/>
      <c r="Z267" s="374"/>
    </row>
    <row r="268" ht="12.75" customHeight="1">
      <c r="A268" s="374"/>
      <c r="B268" s="374"/>
      <c r="C268" s="374"/>
      <c r="D268" s="374"/>
      <c r="E268" s="374"/>
      <c r="F268" s="374"/>
      <c r="G268" s="374"/>
      <c r="H268" s="374"/>
      <c r="I268" s="374"/>
      <c r="J268" s="374"/>
      <c r="K268" s="374"/>
      <c r="L268" s="374"/>
      <c r="M268" s="374"/>
      <c r="N268" s="374"/>
      <c r="O268" s="374"/>
      <c r="P268" s="374"/>
      <c r="Q268" s="374"/>
      <c r="R268" s="374"/>
      <c r="S268" s="374"/>
      <c r="T268" s="374"/>
      <c r="U268" s="374"/>
      <c r="V268" s="374"/>
      <c r="W268" s="374"/>
      <c r="X268" s="374"/>
      <c r="Y268" s="374"/>
      <c r="Z268" s="374"/>
    </row>
    <row r="269" ht="12.75" customHeight="1">
      <c r="A269" s="374"/>
      <c r="B269" s="374"/>
      <c r="C269" s="374"/>
      <c r="D269" s="374"/>
      <c r="E269" s="374"/>
      <c r="F269" s="374"/>
      <c r="G269" s="374"/>
      <c r="H269" s="374"/>
      <c r="I269" s="374"/>
      <c r="J269" s="374"/>
      <c r="K269" s="374"/>
      <c r="L269" s="374"/>
      <c r="M269" s="374"/>
      <c r="N269" s="374"/>
      <c r="O269" s="374"/>
      <c r="P269" s="374"/>
      <c r="Q269" s="374"/>
      <c r="R269" s="374"/>
      <c r="S269" s="374"/>
      <c r="T269" s="374"/>
      <c r="U269" s="374"/>
      <c r="V269" s="374"/>
      <c r="W269" s="374"/>
      <c r="X269" s="374"/>
      <c r="Y269" s="374"/>
      <c r="Z269" s="374"/>
    </row>
    <row r="270" ht="12.75" customHeight="1">
      <c r="A270" s="374"/>
      <c r="B270" s="374"/>
      <c r="C270" s="374"/>
      <c r="D270" s="374"/>
      <c r="E270" s="374"/>
      <c r="F270" s="374"/>
      <c r="G270" s="374"/>
      <c r="H270" s="374"/>
      <c r="I270" s="374"/>
      <c r="J270" s="374"/>
      <c r="K270" s="374"/>
      <c r="L270" s="374"/>
      <c r="M270" s="374"/>
      <c r="N270" s="374"/>
      <c r="O270" s="374"/>
      <c r="P270" s="374"/>
      <c r="Q270" s="374"/>
      <c r="R270" s="374"/>
      <c r="S270" s="374"/>
      <c r="T270" s="374"/>
      <c r="U270" s="374"/>
      <c r="V270" s="374"/>
      <c r="W270" s="374"/>
      <c r="X270" s="374"/>
      <c r="Y270" s="374"/>
      <c r="Z270" s="374"/>
    </row>
    <row r="271" ht="12.75" customHeight="1">
      <c r="A271" s="374"/>
      <c r="B271" s="374"/>
      <c r="C271" s="374"/>
      <c r="D271" s="374"/>
      <c r="E271" s="374"/>
      <c r="F271" s="374"/>
      <c r="G271" s="374"/>
      <c r="H271" s="374"/>
      <c r="I271" s="374"/>
      <c r="J271" s="374"/>
      <c r="K271" s="374"/>
      <c r="L271" s="374"/>
      <c r="M271" s="374"/>
      <c r="N271" s="374"/>
      <c r="O271" s="374"/>
      <c r="P271" s="374"/>
      <c r="Q271" s="374"/>
      <c r="R271" s="374"/>
      <c r="S271" s="374"/>
      <c r="T271" s="374"/>
      <c r="U271" s="374"/>
      <c r="V271" s="374"/>
      <c r="W271" s="374"/>
      <c r="X271" s="374"/>
      <c r="Y271" s="374"/>
      <c r="Z271" s="374"/>
    </row>
    <row r="272" ht="12.75" customHeight="1">
      <c r="A272" s="374"/>
      <c r="B272" s="374"/>
      <c r="C272" s="374"/>
      <c r="D272" s="374"/>
      <c r="E272" s="374"/>
      <c r="F272" s="374"/>
      <c r="G272" s="374"/>
      <c r="H272" s="374"/>
      <c r="I272" s="374"/>
      <c r="J272" s="374"/>
      <c r="K272" s="374"/>
      <c r="L272" s="374"/>
      <c r="M272" s="374"/>
      <c r="N272" s="374"/>
      <c r="O272" s="374"/>
      <c r="P272" s="374"/>
      <c r="Q272" s="374"/>
      <c r="R272" s="374"/>
      <c r="S272" s="374"/>
      <c r="T272" s="374"/>
      <c r="U272" s="374"/>
      <c r="V272" s="374"/>
      <c r="W272" s="374"/>
      <c r="X272" s="374"/>
      <c r="Y272" s="374"/>
      <c r="Z272" s="374"/>
    </row>
    <row r="273" ht="12.75" customHeight="1">
      <c r="A273" s="374"/>
      <c r="B273" s="374"/>
      <c r="C273" s="374"/>
      <c r="D273" s="374"/>
      <c r="E273" s="374"/>
      <c r="F273" s="374"/>
      <c r="G273" s="374"/>
      <c r="H273" s="374"/>
      <c r="I273" s="374"/>
      <c r="J273" s="374"/>
      <c r="K273" s="374"/>
      <c r="L273" s="374"/>
      <c r="M273" s="374"/>
      <c r="N273" s="374"/>
      <c r="O273" s="374"/>
      <c r="P273" s="374"/>
      <c r="Q273" s="374"/>
      <c r="R273" s="374"/>
      <c r="S273" s="374"/>
      <c r="T273" s="374"/>
      <c r="U273" s="374"/>
      <c r="V273" s="374"/>
      <c r="W273" s="374"/>
      <c r="X273" s="374"/>
      <c r="Y273" s="374"/>
      <c r="Z273" s="374"/>
    </row>
    <row r="274" ht="12.75" customHeight="1">
      <c r="A274" s="374"/>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row>
    <row r="275" ht="12.75" customHeight="1">
      <c r="A275" s="374"/>
      <c r="B275" s="374"/>
      <c r="C275" s="374"/>
      <c r="D275" s="374"/>
      <c r="E275" s="374"/>
      <c r="F275" s="374"/>
      <c r="G275" s="374"/>
      <c r="H275" s="374"/>
      <c r="I275" s="374"/>
      <c r="J275" s="374"/>
      <c r="K275" s="374"/>
      <c r="L275" s="374"/>
      <c r="M275" s="374"/>
      <c r="N275" s="374"/>
      <c r="O275" s="374"/>
      <c r="P275" s="374"/>
      <c r="Q275" s="374"/>
      <c r="R275" s="374"/>
      <c r="S275" s="374"/>
      <c r="T275" s="374"/>
      <c r="U275" s="374"/>
      <c r="V275" s="374"/>
      <c r="W275" s="374"/>
      <c r="X275" s="374"/>
      <c r="Y275" s="374"/>
      <c r="Z275" s="374"/>
    </row>
    <row r="276" ht="12.75" customHeight="1">
      <c r="A276" s="374"/>
      <c r="B276" s="374"/>
      <c r="C276" s="374"/>
      <c r="D276" s="374"/>
      <c r="E276" s="374"/>
      <c r="F276" s="374"/>
      <c r="G276" s="374"/>
      <c r="H276" s="374"/>
      <c r="I276" s="374"/>
      <c r="J276" s="374"/>
      <c r="K276" s="374"/>
      <c r="L276" s="374"/>
      <c r="M276" s="374"/>
      <c r="N276" s="374"/>
      <c r="O276" s="374"/>
      <c r="P276" s="374"/>
      <c r="Q276" s="374"/>
      <c r="R276" s="374"/>
      <c r="S276" s="374"/>
      <c r="T276" s="374"/>
      <c r="U276" s="374"/>
      <c r="V276" s="374"/>
      <c r="W276" s="374"/>
      <c r="X276" s="374"/>
      <c r="Y276" s="374"/>
      <c r="Z276" s="374"/>
    </row>
    <row r="277" ht="12.75" customHeight="1">
      <c r="A277" s="374"/>
      <c r="B277" s="374"/>
      <c r="C277" s="374"/>
      <c r="D277" s="374"/>
      <c r="E277" s="374"/>
      <c r="F277" s="374"/>
      <c r="G277" s="374"/>
      <c r="H277" s="374"/>
      <c r="I277" s="374"/>
      <c r="J277" s="374"/>
      <c r="K277" s="374"/>
      <c r="L277" s="374"/>
      <c r="M277" s="374"/>
      <c r="N277" s="374"/>
      <c r="O277" s="374"/>
      <c r="P277" s="374"/>
      <c r="Q277" s="374"/>
      <c r="R277" s="374"/>
      <c r="S277" s="374"/>
      <c r="T277" s="374"/>
      <c r="U277" s="374"/>
      <c r="V277" s="374"/>
      <c r="W277" s="374"/>
      <c r="X277" s="374"/>
      <c r="Y277" s="374"/>
      <c r="Z277" s="374"/>
    </row>
    <row r="278" ht="12.75" customHeight="1">
      <c r="A278" s="374"/>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row>
    <row r="279" ht="12.75" customHeight="1">
      <c r="A279" s="374"/>
      <c r="B279" s="374"/>
      <c r="C279" s="374"/>
      <c r="D279" s="374"/>
      <c r="E279" s="374"/>
      <c r="F279" s="374"/>
      <c r="G279" s="374"/>
      <c r="H279" s="374"/>
      <c r="I279" s="374"/>
      <c r="J279" s="374"/>
      <c r="K279" s="374"/>
      <c r="L279" s="374"/>
      <c r="M279" s="374"/>
      <c r="N279" s="374"/>
      <c r="O279" s="374"/>
      <c r="P279" s="374"/>
      <c r="Q279" s="374"/>
      <c r="R279" s="374"/>
      <c r="S279" s="374"/>
      <c r="T279" s="374"/>
      <c r="U279" s="374"/>
      <c r="V279" s="374"/>
      <c r="W279" s="374"/>
      <c r="X279" s="374"/>
      <c r="Y279" s="374"/>
      <c r="Z279" s="374"/>
    </row>
    <row r="280" ht="12.75" customHeight="1">
      <c r="A280" s="374"/>
      <c r="B280" s="374"/>
      <c r="C280" s="374"/>
      <c r="D280" s="374"/>
      <c r="E280" s="374"/>
      <c r="F280" s="374"/>
      <c r="G280" s="374"/>
      <c r="H280" s="374"/>
      <c r="I280" s="374"/>
      <c r="J280" s="374"/>
      <c r="K280" s="374"/>
      <c r="L280" s="374"/>
      <c r="M280" s="374"/>
      <c r="N280" s="374"/>
      <c r="O280" s="374"/>
      <c r="P280" s="374"/>
      <c r="Q280" s="374"/>
      <c r="R280" s="374"/>
      <c r="S280" s="374"/>
      <c r="T280" s="374"/>
      <c r="U280" s="374"/>
      <c r="V280" s="374"/>
      <c r="W280" s="374"/>
      <c r="X280" s="374"/>
      <c r="Y280" s="374"/>
      <c r="Z280" s="374"/>
    </row>
    <row r="281" ht="12.75" customHeight="1">
      <c r="A281" s="374"/>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row>
    <row r="282" ht="12.75" customHeight="1">
      <c r="A282" s="374"/>
      <c r="B282" s="374"/>
      <c r="C282" s="374"/>
      <c r="D282" s="374"/>
      <c r="E282" s="374"/>
      <c r="F282" s="374"/>
      <c r="G282" s="374"/>
      <c r="H282" s="374"/>
      <c r="I282" s="374"/>
      <c r="J282" s="374"/>
      <c r="K282" s="374"/>
      <c r="L282" s="374"/>
      <c r="M282" s="374"/>
      <c r="N282" s="374"/>
      <c r="O282" s="374"/>
      <c r="P282" s="374"/>
      <c r="Q282" s="374"/>
      <c r="R282" s="374"/>
      <c r="S282" s="374"/>
      <c r="T282" s="374"/>
      <c r="U282" s="374"/>
      <c r="V282" s="374"/>
      <c r="W282" s="374"/>
      <c r="X282" s="374"/>
      <c r="Y282" s="374"/>
      <c r="Z282" s="374"/>
    </row>
    <row r="283" ht="12.75" customHeight="1">
      <c r="A283" s="374"/>
      <c r="B283" s="374"/>
      <c r="C283" s="374"/>
      <c r="D283" s="374"/>
      <c r="E283" s="374"/>
      <c r="F283" s="374"/>
      <c r="G283" s="374"/>
      <c r="H283" s="374"/>
      <c r="I283" s="374"/>
      <c r="J283" s="374"/>
      <c r="K283" s="374"/>
      <c r="L283" s="374"/>
      <c r="M283" s="374"/>
      <c r="N283" s="374"/>
      <c r="O283" s="374"/>
      <c r="P283" s="374"/>
      <c r="Q283" s="374"/>
      <c r="R283" s="374"/>
      <c r="S283" s="374"/>
      <c r="T283" s="374"/>
      <c r="U283" s="374"/>
      <c r="V283" s="374"/>
      <c r="W283" s="374"/>
      <c r="X283" s="374"/>
      <c r="Y283" s="374"/>
      <c r="Z283" s="374"/>
    </row>
    <row r="284" ht="12.75" customHeight="1">
      <c r="A284" s="374"/>
      <c r="B284" s="374"/>
      <c r="C284" s="374"/>
      <c r="D284" s="374"/>
      <c r="E284" s="374"/>
      <c r="F284" s="374"/>
      <c r="G284" s="374"/>
      <c r="H284" s="374"/>
      <c r="I284" s="374"/>
      <c r="J284" s="374"/>
      <c r="K284" s="374"/>
      <c r="L284" s="374"/>
      <c r="M284" s="374"/>
      <c r="N284" s="374"/>
      <c r="O284" s="374"/>
      <c r="P284" s="374"/>
      <c r="Q284" s="374"/>
      <c r="R284" s="374"/>
      <c r="S284" s="374"/>
      <c r="T284" s="374"/>
      <c r="U284" s="374"/>
      <c r="V284" s="374"/>
      <c r="W284" s="374"/>
      <c r="X284" s="374"/>
      <c r="Y284" s="374"/>
      <c r="Z284" s="374"/>
    </row>
    <row r="285" ht="12.75" customHeight="1">
      <c r="A285" s="374"/>
      <c r="B285" s="374"/>
      <c r="C285" s="374"/>
      <c r="D285" s="374"/>
      <c r="E285" s="374"/>
      <c r="F285" s="374"/>
      <c r="G285" s="374"/>
      <c r="H285" s="374"/>
      <c r="I285" s="374"/>
      <c r="J285" s="374"/>
      <c r="K285" s="374"/>
      <c r="L285" s="374"/>
      <c r="M285" s="374"/>
      <c r="N285" s="374"/>
      <c r="O285" s="374"/>
      <c r="P285" s="374"/>
      <c r="Q285" s="374"/>
      <c r="R285" s="374"/>
      <c r="S285" s="374"/>
      <c r="T285" s="374"/>
      <c r="U285" s="374"/>
      <c r="V285" s="374"/>
      <c r="W285" s="374"/>
      <c r="X285" s="374"/>
      <c r="Y285" s="374"/>
      <c r="Z285" s="374"/>
    </row>
    <row r="286" ht="12.75" customHeight="1">
      <c r="A286" s="374"/>
      <c r="B286" s="374"/>
      <c r="C286" s="374"/>
      <c r="D286" s="374"/>
      <c r="E286" s="374"/>
      <c r="F286" s="374"/>
      <c r="G286" s="374"/>
      <c r="H286" s="374"/>
      <c r="I286" s="374"/>
      <c r="J286" s="374"/>
      <c r="K286" s="374"/>
      <c r="L286" s="374"/>
      <c r="M286" s="374"/>
      <c r="N286" s="374"/>
      <c r="O286" s="374"/>
      <c r="P286" s="374"/>
      <c r="Q286" s="374"/>
      <c r="R286" s="374"/>
      <c r="S286" s="374"/>
      <c r="T286" s="374"/>
      <c r="U286" s="374"/>
      <c r="V286" s="374"/>
      <c r="W286" s="374"/>
      <c r="X286" s="374"/>
      <c r="Y286" s="374"/>
      <c r="Z286" s="374"/>
    </row>
    <row r="287" ht="12.75" customHeight="1">
      <c r="A287" s="374"/>
      <c r="B287" s="374"/>
      <c r="C287" s="374"/>
      <c r="D287" s="374"/>
      <c r="E287" s="374"/>
      <c r="F287" s="374"/>
      <c r="G287" s="374"/>
      <c r="H287" s="374"/>
      <c r="I287" s="374"/>
      <c r="J287" s="374"/>
      <c r="K287" s="374"/>
      <c r="L287" s="374"/>
      <c r="M287" s="374"/>
      <c r="N287" s="374"/>
      <c r="O287" s="374"/>
      <c r="P287" s="374"/>
      <c r="Q287" s="374"/>
      <c r="R287" s="374"/>
      <c r="S287" s="374"/>
      <c r="T287" s="374"/>
      <c r="U287" s="374"/>
      <c r="V287" s="374"/>
      <c r="W287" s="374"/>
      <c r="X287" s="374"/>
      <c r="Y287" s="374"/>
      <c r="Z287" s="374"/>
    </row>
    <row r="288" ht="12.75" customHeight="1">
      <c r="A288" s="374"/>
      <c r="B288" s="374"/>
      <c r="C288" s="374"/>
      <c r="D288" s="374"/>
      <c r="E288" s="374"/>
      <c r="F288" s="374"/>
      <c r="G288" s="374"/>
      <c r="H288" s="374"/>
      <c r="I288" s="374"/>
      <c r="J288" s="374"/>
      <c r="K288" s="374"/>
      <c r="L288" s="374"/>
      <c r="M288" s="374"/>
      <c r="N288" s="374"/>
      <c r="O288" s="374"/>
      <c r="P288" s="374"/>
      <c r="Q288" s="374"/>
      <c r="R288" s="374"/>
      <c r="S288" s="374"/>
      <c r="T288" s="374"/>
      <c r="U288" s="374"/>
      <c r="V288" s="374"/>
      <c r="W288" s="374"/>
      <c r="X288" s="374"/>
      <c r="Y288" s="374"/>
      <c r="Z288" s="374"/>
    </row>
    <row r="289" ht="12.75" customHeight="1">
      <c r="A289" s="374"/>
      <c r="B289" s="374"/>
      <c r="C289" s="374"/>
      <c r="D289" s="374"/>
      <c r="E289" s="374"/>
      <c r="F289" s="374"/>
      <c r="G289" s="374"/>
      <c r="H289" s="374"/>
      <c r="I289" s="374"/>
      <c r="J289" s="374"/>
      <c r="K289" s="374"/>
      <c r="L289" s="374"/>
      <c r="M289" s="374"/>
      <c r="N289" s="374"/>
      <c r="O289" s="374"/>
      <c r="P289" s="374"/>
      <c r="Q289" s="374"/>
      <c r="R289" s="374"/>
      <c r="S289" s="374"/>
      <c r="T289" s="374"/>
      <c r="U289" s="374"/>
      <c r="V289" s="374"/>
      <c r="W289" s="374"/>
      <c r="X289" s="374"/>
      <c r="Y289" s="374"/>
      <c r="Z289" s="374"/>
    </row>
    <row r="290" ht="12.75" customHeight="1">
      <c r="A290" s="374"/>
      <c r="B290" s="374"/>
      <c r="C290" s="374"/>
      <c r="D290" s="374"/>
      <c r="E290" s="374"/>
      <c r="F290" s="374"/>
      <c r="G290" s="374"/>
      <c r="H290" s="374"/>
      <c r="I290" s="374"/>
      <c r="J290" s="374"/>
      <c r="K290" s="374"/>
      <c r="L290" s="374"/>
      <c r="M290" s="374"/>
      <c r="N290" s="374"/>
      <c r="O290" s="374"/>
      <c r="P290" s="374"/>
      <c r="Q290" s="374"/>
      <c r="R290" s="374"/>
      <c r="S290" s="374"/>
      <c r="T290" s="374"/>
      <c r="U290" s="374"/>
      <c r="V290" s="374"/>
      <c r="W290" s="374"/>
      <c r="X290" s="374"/>
      <c r="Y290" s="374"/>
      <c r="Z290" s="374"/>
    </row>
    <row r="291" ht="12.75" customHeight="1">
      <c r="A291" s="374"/>
      <c r="B291" s="374"/>
      <c r="C291" s="374"/>
      <c r="D291" s="374"/>
      <c r="E291" s="374"/>
      <c r="F291" s="374"/>
      <c r="G291" s="374"/>
      <c r="H291" s="374"/>
      <c r="I291" s="374"/>
      <c r="J291" s="374"/>
      <c r="K291" s="374"/>
      <c r="L291" s="374"/>
      <c r="M291" s="374"/>
      <c r="N291" s="374"/>
      <c r="O291" s="374"/>
      <c r="P291" s="374"/>
      <c r="Q291" s="374"/>
      <c r="R291" s="374"/>
      <c r="S291" s="374"/>
      <c r="T291" s="374"/>
      <c r="U291" s="374"/>
      <c r="V291" s="374"/>
      <c r="W291" s="374"/>
      <c r="X291" s="374"/>
      <c r="Y291" s="374"/>
      <c r="Z291" s="374"/>
    </row>
    <row r="292" ht="12.75" customHeight="1">
      <c r="A292" s="374"/>
      <c r="B292" s="374"/>
      <c r="C292" s="374"/>
      <c r="D292" s="374"/>
      <c r="E292" s="374"/>
      <c r="F292" s="374"/>
      <c r="G292" s="374"/>
      <c r="H292" s="374"/>
      <c r="I292" s="374"/>
      <c r="J292" s="374"/>
      <c r="K292" s="374"/>
      <c r="L292" s="374"/>
      <c r="M292" s="374"/>
      <c r="N292" s="374"/>
      <c r="O292" s="374"/>
      <c r="P292" s="374"/>
      <c r="Q292" s="374"/>
      <c r="R292" s="374"/>
      <c r="S292" s="374"/>
      <c r="T292" s="374"/>
      <c r="U292" s="374"/>
      <c r="V292" s="374"/>
      <c r="W292" s="374"/>
      <c r="X292" s="374"/>
      <c r="Y292" s="374"/>
      <c r="Z292" s="374"/>
    </row>
    <row r="293" ht="12.75" customHeight="1">
      <c r="A293" s="374"/>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row>
    <row r="294" ht="12.75" customHeight="1">
      <c r="A294" s="374"/>
      <c r="B294" s="374"/>
      <c r="C294" s="374"/>
      <c r="D294" s="374"/>
      <c r="E294" s="374"/>
      <c r="F294" s="374"/>
      <c r="G294" s="374"/>
      <c r="H294" s="374"/>
      <c r="I294" s="374"/>
      <c r="J294" s="374"/>
      <c r="K294" s="374"/>
      <c r="L294" s="374"/>
      <c r="M294" s="374"/>
      <c r="N294" s="374"/>
      <c r="O294" s="374"/>
      <c r="P294" s="374"/>
      <c r="Q294" s="374"/>
      <c r="R294" s="374"/>
      <c r="S294" s="374"/>
      <c r="T294" s="374"/>
      <c r="U294" s="374"/>
      <c r="V294" s="374"/>
      <c r="W294" s="374"/>
      <c r="X294" s="374"/>
      <c r="Y294" s="374"/>
      <c r="Z294" s="374"/>
    </row>
    <row r="295" ht="12.75" customHeight="1">
      <c r="A295" s="374"/>
      <c r="B295" s="374"/>
      <c r="C295" s="374"/>
      <c r="D295" s="374"/>
      <c r="E295" s="374"/>
      <c r="F295" s="374"/>
      <c r="G295" s="374"/>
      <c r="H295" s="374"/>
      <c r="I295" s="374"/>
      <c r="J295" s="374"/>
      <c r="K295" s="374"/>
      <c r="L295" s="374"/>
      <c r="M295" s="374"/>
      <c r="N295" s="374"/>
      <c r="O295" s="374"/>
      <c r="P295" s="374"/>
      <c r="Q295" s="374"/>
      <c r="R295" s="374"/>
      <c r="S295" s="374"/>
      <c r="T295" s="374"/>
      <c r="U295" s="374"/>
      <c r="V295" s="374"/>
      <c r="W295" s="374"/>
      <c r="X295" s="374"/>
      <c r="Y295" s="374"/>
      <c r="Z295" s="374"/>
    </row>
    <row r="296" ht="12.75" customHeight="1">
      <c r="A296" s="374"/>
      <c r="B296" s="374"/>
      <c r="C296" s="374"/>
      <c r="D296" s="374"/>
      <c r="E296" s="374"/>
      <c r="F296" s="374"/>
      <c r="G296" s="374"/>
      <c r="H296" s="374"/>
      <c r="I296" s="374"/>
      <c r="J296" s="374"/>
      <c r="K296" s="374"/>
      <c r="L296" s="374"/>
      <c r="M296" s="374"/>
      <c r="N296" s="374"/>
      <c r="O296" s="374"/>
      <c r="P296" s="374"/>
      <c r="Q296" s="374"/>
      <c r="R296" s="374"/>
      <c r="S296" s="374"/>
      <c r="T296" s="374"/>
      <c r="U296" s="374"/>
      <c r="V296" s="374"/>
      <c r="W296" s="374"/>
      <c r="X296" s="374"/>
      <c r="Y296" s="374"/>
      <c r="Z296" s="374"/>
    </row>
    <row r="297" ht="12.75" customHeight="1">
      <c r="A297" s="374"/>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row>
    <row r="298" ht="12.75" customHeight="1">
      <c r="A298" s="374"/>
      <c r="B298" s="374"/>
      <c r="C298" s="374"/>
      <c r="D298" s="374"/>
      <c r="E298" s="374"/>
      <c r="F298" s="374"/>
      <c r="G298" s="374"/>
      <c r="H298" s="374"/>
      <c r="I298" s="374"/>
      <c r="J298" s="374"/>
      <c r="K298" s="374"/>
      <c r="L298" s="374"/>
      <c r="M298" s="374"/>
      <c r="N298" s="374"/>
      <c r="O298" s="374"/>
      <c r="P298" s="374"/>
      <c r="Q298" s="374"/>
      <c r="R298" s="374"/>
      <c r="S298" s="374"/>
      <c r="T298" s="374"/>
      <c r="U298" s="374"/>
      <c r="V298" s="374"/>
      <c r="W298" s="374"/>
      <c r="X298" s="374"/>
      <c r="Y298" s="374"/>
      <c r="Z298" s="374"/>
    </row>
    <row r="299" ht="12.75" customHeight="1">
      <c r="A299" s="374"/>
      <c r="B299" s="374"/>
      <c r="C299" s="374"/>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row>
    <row r="300" ht="12.75" customHeight="1">
      <c r="A300" s="374"/>
      <c r="B300" s="374"/>
      <c r="C300" s="374"/>
      <c r="D300" s="374"/>
      <c r="E300" s="374"/>
      <c r="F300" s="374"/>
      <c r="G300" s="374"/>
      <c r="H300" s="374"/>
      <c r="I300" s="374"/>
      <c r="J300" s="374"/>
      <c r="K300" s="374"/>
      <c r="L300" s="374"/>
      <c r="M300" s="374"/>
      <c r="N300" s="374"/>
      <c r="O300" s="374"/>
      <c r="P300" s="374"/>
      <c r="Q300" s="374"/>
      <c r="R300" s="374"/>
      <c r="S300" s="374"/>
      <c r="T300" s="374"/>
      <c r="U300" s="374"/>
      <c r="V300" s="374"/>
      <c r="W300" s="374"/>
      <c r="X300" s="374"/>
      <c r="Y300" s="374"/>
      <c r="Z300" s="374"/>
    </row>
    <row r="301" ht="12.75" customHeight="1">
      <c r="A301" s="374"/>
      <c r="B301" s="374"/>
      <c r="C301" s="374"/>
      <c r="D301" s="374"/>
      <c r="E301" s="374"/>
      <c r="F301" s="374"/>
      <c r="G301" s="374"/>
      <c r="H301" s="374"/>
      <c r="I301" s="374"/>
      <c r="J301" s="374"/>
      <c r="K301" s="374"/>
      <c r="L301" s="374"/>
      <c r="M301" s="374"/>
      <c r="N301" s="374"/>
      <c r="O301" s="374"/>
      <c r="P301" s="374"/>
      <c r="Q301" s="374"/>
      <c r="R301" s="374"/>
      <c r="S301" s="374"/>
      <c r="T301" s="374"/>
      <c r="U301" s="374"/>
      <c r="V301" s="374"/>
      <c r="W301" s="374"/>
      <c r="X301" s="374"/>
      <c r="Y301" s="374"/>
      <c r="Z301" s="374"/>
    </row>
    <row r="302" ht="12.75" customHeight="1">
      <c r="A302" s="374"/>
      <c r="B302" s="374"/>
      <c r="C302" s="374"/>
      <c r="D302" s="374"/>
      <c r="E302" s="374"/>
      <c r="F302" s="374"/>
      <c r="G302" s="374"/>
      <c r="H302" s="374"/>
      <c r="I302" s="374"/>
      <c r="J302" s="374"/>
      <c r="K302" s="374"/>
      <c r="L302" s="374"/>
      <c r="M302" s="374"/>
      <c r="N302" s="374"/>
      <c r="O302" s="374"/>
      <c r="P302" s="374"/>
      <c r="Q302" s="374"/>
      <c r="R302" s="374"/>
      <c r="S302" s="374"/>
      <c r="T302" s="374"/>
      <c r="U302" s="374"/>
      <c r="V302" s="374"/>
      <c r="W302" s="374"/>
      <c r="X302" s="374"/>
      <c r="Y302" s="374"/>
      <c r="Z302" s="374"/>
    </row>
    <row r="303" ht="12.75" customHeight="1">
      <c r="A303" s="374"/>
      <c r="B303" s="374"/>
      <c r="C303" s="374"/>
      <c r="D303" s="374"/>
      <c r="E303" s="374"/>
      <c r="F303" s="374"/>
      <c r="G303" s="374"/>
      <c r="H303" s="374"/>
      <c r="I303" s="374"/>
      <c r="J303" s="374"/>
      <c r="K303" s="374"/>
      <c r="L303" s="374"/>
      <c r="M303" s="374"/>
      <c r="N303" s="374"/>
      <c r="O303" s="374"/>
      <c r="P303" s="374"/>
      <c r="Q303" s="374"/>
      <c r="R303" s="374"/>
      <c r="S303" s="374"/>
      <c r="T303" s="374"/>
      <c r="U303" s="374"/>
      <c r="V303" s="374"/>
      <c r="W303" s="374"/>
      <c r="X303" s="374"/>
      <c r="Y303" s="374"/>
      <c r="Z303" s="374"/>
    </row>
    <row r="304" ht="12.75" customHeight="1">
      <c r="A304" s="374"/>
      <c r="B304" s="374"/>
      <c r="C304" s="374"/>
      <c r="D304" s="374"/>
      <c r="E304" s="374"/>
      <c r="F304" s="374"/>
      <c r="G304" s="374"/>
      <c r="H304" s="374"/>
      <c r="I304" s="374"/>
      <c r="J304" s="374"/>
      <c r="K304" s="374"/>
      <c r="L304" s="374"/>
      <c r="M304" s="374"/>
      <c r="N304" s="374"/>
      <c r="O304" s="374"/>
      <c r="P304" s="374"/>
      <c r="Q304" s="374"/>
      <c r="R304" s="374"/>
      <c r="S304" s="374"/>
      <c r="T304" s="374"/>
      <c r="U304" s="374"/>
      <c r="V304" s="374"/>
      <c r="W304" s="374"/>
      <c r="X304" s="374"/>
      <c r="Y304" s="374"/>
      <c r="Z304" s="374"/>
    </row>
    <row r="305" ht="12.75" customHeight="1">
      <c r="A305" s="374"/>
      <c r="B305" s="374"/>
      <c r="C305" s="374"/>
      <c r="D305" s="374"/>
      <c r="E305" s="374"/>
      <c r="F305" s="374"/>
      <c r="G305" s="374"/>
      <c r="H305" s="374"/>
      <c r="I305" s="374"/>
      <c r="J305" s="374"/>
      <c r="K305" s="374"/>
      <c r="L305" s="374"/>
      <c r="M305" s="374"/>
      <c r="N305" s="374"/>
      <c r="O305" s="374"/>
      <c r="P305" s="374"/>
      <c r="Q305" s="374"/>
      <c r="R305" s="374"/>
      <c r="S305" s="374"/>
      <c r="T305" s="374"/>
      <c r="U305" s="374"/>
      <c r="V305" s="374"/>
      <c r="W305" s="374"/>
      <c r="X305" s="374"/>
      <c r="Y305" s="374"/>
      <c r="Z305" s="374"/>
    </row>
    <row r="306" ht="12.75" customHeight="1">
      <c r="A306" s="374"/>
      <c r="B306" s="374"/>
      <c r="C306" s="374"/>
      <c r="D306" s="374"/>
      <c r="E306" s="374"/>
      <c r="F306" s="374"/>
      <c r="G306" s="374"/>
      <c r="H306" s="374"/>
      <c r="I306" s="374"/>
      <c r="J306" s="374"/>
      <c r="K306" s="374"/>
      <c r="L306" s="374"/>
      <c r="M306" s="374"/>
      <c r="N306" s="374"/>
      <c r="O306" s="374"/>
      <c r="P306" s="374"/>
      <c r="Q306" s="374"/>
      <c r="R306" s="374"/>
      <c r="S306" s="374"/>
      <c r="T306" s="374"/>
      <c r="U306" s="374"/>
      <c r="V306" s="374"/>
      <c r="W306" s="374"/>
      <c r="X306" s="374"/>
      <c r="Y306" s="374"/>
      <c r="Z306" s="374"/>
    </row>
    <row r="307" ht="12.75" customHeight="1">
      <c r="A307" s="374"/>
      <c r="B307" s="374"/>
      <c r="C307" s="374"/>
      <c r="D307" s="374"/>
      <c r="E307" s="374"/>
      <c r="F307" s="374"/>
      <c r="G307" s="374"/>
      <c r="H307" s="374"/>
      <c r="I307" s="374"/>
      <c r="J307" s="374"/>
      <c r="K307" s="374"/>
      <c r="L307" s="374"/>
      <c r="M307" s="374"/>
      <c r="N307" s="374"/>
      <c r="O307" s="374"/>
      <c r="P307" s="374"/>
      <c r="Q307" s="374"/>
      <c r="R307" s="374"/>
      <c r="S307" s="374"/>
      <c r="T307" s="374"/>
      <c r="U307" s="374"/>
      <c r="V307" s="374"/>
      <c r="W307" s="374"/>
      <c r="X307" s="374"/>
      <c r="Y307" s="374"/>
      <c r="Z307" s="374"/>
    </row>
    <row r="308" ht="12.75" customHeight="1">
      <c r="A308" s="374"/>
      <c r="B308" s="374"/>
      <c r="C308" s="374"/>
      <c r="D308" s="374"/>
      <c r="E308" s="374"/>
      <c r="F308" s="374"/>
      <c r="G308" s="374"/>
      <c r="H308" s="374"/>
      <c r="I308" s="374"/>
      <c r="J308" s="374"/>
      <c r="K308" s="374"/>
      <c r="L308" s="374"/>
      <c r="M308" s="374"/>
      <c r="N308" s="374"/>
      <c r="O308" s="374"/>
      <c r="P308" s="374"/>
      <c r="Q308" s="374"/>
      <c r="R308" s="374"/>
      <c r="S308" s="374"/>
      <c r="T308" s="374"/>
      <c r="U308" s="374"/>
      <c r="V308" s="374"/>
      <c r="W308" s="374"/>
      <c r="X308" s="374"/>
      <c r="Y308" s="374"/>
      <c r="Z308" s="374"/>
    </row>
    <row r="309" ht="12.75" customHeight="1">
      <c r="A309" s="374"/>
      <c r="B309" s="374"/>
      <c r="C309" s="374"/>
      <c r="D309" s="374"/>
      <c r="E309" s="374"/>
      <c r="F309" s="374"/>
      <c r="G309" s="374"/>
      <c r="H309" s="374"/>
      <c r="I309" s="374"/>
      <c r="J309" s="374"/>
      <c r="K309" s="374"/>
      <c r="L309" s="374"/>
      <c r="M309" s="374"/>
      <c r="N309" s="374"/>
      <c r="O309" s="374"/>
      <c r="P309" s="374"/>
      <c r="Q309" s="374"/>
      <c r="R309" s="374"/>
      <c r="S309" s="374"/>
      <c r="T309" s="374"/>
      <c r="U309" s="374"/>
      <c r="V309" s="374"/>
      <c r="W309" s="374"/>
      <c r="X309" s="374"/>
      <c r="Y309" s="374"/>
      <c r="Z309" s="374"/>
    </row>
    <row r="310" ht="12.75" customHeight="1">
      <c r="A310" s="374"/>
      <c r="B310" s="374"/>
      <c r="C310" s="374"/>
      <c r="D310" s="374"/>
      <c r="E310" s="374"/>
      <c r="F310" s="374"/>
      <c r="G310" s="374"/>
      <c r="H310" s="374"/>
      <c r="I310" s="374"/>
      <c r="J310" s="374"/>
      <c r="K310" s="374"/>
      <c r="L310" s="374"/>
      <c r="M310" s="374"/>
      <c r="N310" s="374"/>
      <c r="O310" s="374"/>
      <c r="P310" s="374"/>
      <c r="Q310" s="374"/>
      <c r="R310" s="374"/>
      <c r="S310" s="374"/>
      <c r="T310" s="374"/>
      <c r="U310" s="374"/>
      <c r="V310" s="374"/>
      <c r="W310" s="374"/>
      <c r="X310" s="374"/>
      <c r="Y310" s="374"/>
      <c r="Z310" s="374"/>
    </row>
    <row r="311" ht="12.75" customHeight="1">
      <c r="A311" s="374"/>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row>
    <row r="312" ht="12.75" customHeight="1">
      <c r="A312" s="374"/>
      <c r="B312" s="374"/>
      <c r="C312" s="374"/>
      <c r="D312" s="374"/>
      <c r="E312" s="374"/>
      <c r="F312" s="374"/>
      <c r="G312" s="374"/>
      <c r="H312" s="374"/>
      <c r="I312" s="374"/>
      <c r="J312" s="374"/>
      <c r="K312" s="374"/>
      <c r="L312" s="374"/>
      <c r="M312" s="374"/>
      <c r="N312" s="374"/>
      <c r="O312" s="374"/>
      <c r="P312" s="374"/>
      <c r="Q312" s="374"/>
      <c r="R312" s="374"/>
      <c r="S312" s="374"/>
      <c r="T312" s="374"/>
      <c r="U312" s="374"/>
      <c r="V312" s="374"/>
      <c r="W312" s="374"/>
      <c r="X312" s="374"/>
      <c r="Y312" s="374"/>
      <c r="Z312" s="374"/>
    </row>
    <row r="313" ht="12.75" customHeight="1">
      <c r="A313" s="374"/>
      <c r="B313" s="374"/>
      <c r="C313" s="374"/>
      <c r="D313" s="374"/>
      <c r="E313" s="374"/>
      <c r="F313" s="374"/>
      <c r="G313" s="374"/>
      <c r="H313" s="374"/>
      <c r="I313" s="374"/>
      <c r="J313" s="374"/>
      <c r="K313" s="374"/>
      <c r="L313" s="374"/>
      <c r="M313" s="374"/>
      <c r="N313" s="374"/>
      <c r="O313" s="374"/>
      <c r="P313" s="374"/>
      <c r="Q313" s="374"/>
      <c r="R313" s="374"/>
      <c r="S313" s="374"/>
      <c r="T313" s="374"/>
      <c r="U313" s="374"/>
      <c r="V313" s="374"/>
      <c r="W313" s="374"/>
      <c r="X313" s="374"/>
      <c r="Y313" s="374"/>
      <c r="Z313" s="374"/>
    </row>
    <row r="314" ht="12.75" customHeight="1">
      <c r="A314" s="374"/>
      <c r="B314" s="374"/>
      <c r="C314" s="374"/>
      <c r="D314" s="374"/>
      <c r="E314" s="374"/>
      <c r="F314" s="374"/>
      <c r="G314" s="374"/>
      <c r="H314" s="374"/>
      <c r="I314" s="374"/>
      <c r="J314" s="374"/>
      <c r="K314" s="374"/>
      <c r="L314" s="374"/>
      <c r="M314" s="374"/>
      <c r="N314" s="374"/>
      <c r="O314" s="374"/>
      <c r="P314" s="374"/>
      <c r="Q314" s="374"/>
      <c r="R314" s="374"/>
      <c r="S314" s="374"/>
      <c r="T314" s="374"/>
      <c r="U314" s="374"/>
      <c r="V314" s="374"/>
      <c r="W314" s="374"/>
      <c r="X314" s="374"/>
      <c r="Y314" s="374"/>
      <c r="Z314" s="374"/>
    </row>
    <row r="315" ht="12.75" customHeight="1">
      <c r="A315" s="374"/>
      <c r="B315" s="374"/>
      <c r="C315" s="374"/>
      <c r="D315" s="374"/>
      <c r="E315" s="374"/>
      <c r="F315" s="374"/>
      <c r="G315" s="374"/>
      <c r="H315" s="374"/>
      <c r="I315" s="374"/>
      <c r="J315" s="374"/>
      <c r="K315" s="374"/>
      <c r="L315" s="374"/>
      <c r="M315" s="374"/>
      <c r="N315" s="374"/>
      <c r="O315" s="374"/>
      <c r="P315" s="374"/>
      <c r="Q315" s="374"/>
      <c r="R315" s="374"/>
      <c r="S315" s="374"/>
      <c r="T315" s="374"/>
      <c r="U315" s="374"/>
      <c r="V315" s="374"/>
      <c r="W315" s="374"/>
      <c r="X315" s="374"/>
      <c r="Y315" s="374"/>
      <c r="Z315" s="374"/>
    </row>
    <row r="316" ht="12.75" customHeight="1">
      <c r="A316" s="374"/>
      <c r="B316" s="374"/>
      <c r="C316" s="374"/>
      <c r="D316" s="374"/>
      <c r="E316" s="374"/>
      <c r="F316" s="374"/>
      <c r="G316" s="374"/>
      <c r="H316" s="374"/>
      <c r="I316" s="374"/>
      <c r="J316" s="374"/>
      <c r="K316" s="374"/>
      <c r="L316" s="374"/>
      <c r="M316" s="374"/>
      <c r="N316" s="374"/>
      <c r="O316" s="374"/>
      <c r="P316" s="374"/>
      <c r="Q316" s="374"/>
      <c r="R316" s="374"/>
      <c r="S316" s="374"/>
      <c r="T316" s="374"/>
      <c r="U316" s="374"/>
      <c r="V316" s="374"/>
      <c r="W316" s="374"/>
      <c r="X316" s="374"/>
      <c r="Y316" s="374"/>
      <c r="Z316" s="374"/>
    </row>
    <row r="317" ht="12.75" customHeight="1">
      <c r="A317" s="374"/>
      <c r="B317" s="374"/>
      <c r="C317" s="374"/>
      <c r="D317" s="374"/>
      <c r="E317" s="374"/>
      <c r="F317" s="374"/>
      <c r="G317" s="374"/>
      <c r="H317" s="374"/>
      <c r="I317" s="374"/>
      <c r="J317" s="374"/>
      <c r="K317" s="374"/>
      <c r="L317" s="374"/>
      <c r="M317" s="374"/>
      <c r="N317" s="374"/>
      <c r="O317" s="374"/>
      <c r="P317" s="374"/>
      <c r="Q317" s="374"/>
      <c r="R317" s="374"/>
      <c r="S317" s="374"/>
      <c r="T317" s="374"/>
      <c r="U317" s="374"/>
      <c r="V317" s="374"/>
      <c r="W317" s="374"/>
      <c r="X317" s="374"/>
      <c r="Y317" s="374"/>
      <c r="Z317" s="374"/>
    </row>
    <row r="318" ht="12.75" customHeight="1">
      <c r="A318" s="374"/>
      <c r="B318" s="374"/>
      <c r="C318" s="374"/>
      <c r="D318" s="374"/>
      <c r="E318" s="374"/>
      <c r="F318" s="374"/>
      <c r="G318" s="374"/>
      <c r="H318" s="374"/>
      <c r="I318" s="374"/>
      <c r="J318" s="374"/>
      <c r="K318" s="374"/>
      <c r="L318" s="374"/>
      <c r="M318" s="374"/>
      <c r="N318" s="374"/>
      <c r="O318" s="374"/>
      <c r="P318" s="374"/>
      <c r="Q318" s="374"/>
      <c r="R318" s="374"/>
      <c r="S318" s="374"/>
      <c r="T318" s="374"/>
      <c r="U318" s="374"/>
      <c r="V318" s="374"/>
      <c r="W318" s="374"/>
      <c r="X318" s="374"/>
      <c r="Y318" s="374"/>
      <c r="Z318" s="374"/>
    </row>
    <row r="319" ht="12.75" customHeight="1">
      <c r="A319" s="374"/>
      <c r="B319" s="374"/>
      <c r="C319" s="374"/>
      <c r="D319" s="374"/>
      <c r="E319" s="374"/>
      <c r="F319" s="374"/>
      <c r="G319" s="374"/>
      <c r="H319" s="374"/>
      <c r="I319" s="374"/>
      <c r="J319" s="374"/>
      <c r="K319" s="374"/>
      <c r="L319" s="374"/>
      <c r="M319" s="374"/>
      <c r="N319" s="374"/>
      <c r="O319" s="374"/>
      <c r="P319" s="374"/>
      <c r="Q319" s="374"/>
      <c r="R319" s="374"/>
      <c r="S319" s="374"/>
      <c r="T319" s="374"/>
      <c r="U319" s="374"/>
      <c r="V319" s="374"/>
      <c r="W319" s="374"/>
      <c r="X319" s="374"/>
      <c r="Y319" s="374"/>
      <c r="Z319" s="374"/>
    </row>
    <row r="320" ht="12.75" customHeight="1">
      <c r="A320" s="374"/>
      <c r="B320" s="374"/>
      <c r="C320" s="374"/>
      <c r="D320" s="374"/>
      <c r="E320" s="374"/>
      <c r="F320" s="374"/>
      <c r="G320" s="374"/>
      <c r="H320" s="374"/>
      <c r="I320" s="374"/>
      <c r="J320" s="374"/>
      <c r="K320" s="374"/>
      <c r="L320" s="374"/>
      <c r="M320" s="374"/>
      <c r="N320" s="374"/>
      <c r="O320" s="374"/>
      <c r="P320" s="374"/>
      <c r="Q320" s="374"/>
      <c r="R320" s="374"/>
      <c r="S320" s="374"/>
      <c r="T320" s="374"/>
      <c r="U320" s="374"/>
      <c r="V320" s="374"/>
      <c r="W320" s="374"/>
      <c r="X320" s="374"/>
      <c r="Y320" s="374"/>
      <c r="Z320" s="374"/>
    </row>
    <row r="321" ht="12.75" customHeight="1">
      <c r="A321" s="374"/>
      <c r="B321" s="374"/>
      <c r="C321" s="374"/>
      <c r="D321" s="374"/>
      <c r="E321" s="374"/>
      <c r="F321" s="374"/>
      <c r="G321" s="374"/>
      <c r="H321" s="374"/>
      <c r="I321" s="374"/>
      <c r="J321" s="374"/>
      <c r="K321" s="374"/>
      <c r="L321" s="374"/>
      <c r="M321" s="374"/>
      <c r="N321" s="374"/>
      <c r="O321" s="374"/>
      <c r="P321" s="374"/>
      <c r="Q321" s="374"/>
      <c r="R321" s="374"/>
      <c r="S321" s="374"/>
      <c r="T321" s="374"/>
      <c r="U321" s="374"/>
      <c r="V321" s="374"/>
      <c r="W321" s="374"/>
      <c r="X321" s="374"/>
      <c r="Y321" s="374"/>
      <c r="Z321" s="374"/>
    </row>
    <row r="322" ht="12.75" customHeight="1">
      <c r="A322" s="374"/>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row>
    <row r="323" ht="12.75" customHeight="1">
      <c r="A323" s="374"/>
      <c r="B323" s="374"/>
      <c r="C323" s="374"/>
      <c r="D323" s="374"/>
      <c r="E323" s="374"/>
      <c r="F323" s="374"/>
      <c r="G323" s="374"/>
      <c r="H323" s="374"/>
      <c r="I323" s="374"/>
      <c r="J323" s="374"/>
      <c r="K323" s="374"/>
      <c r="L323" s="374"/>
      <c r="M323" s="374"/>
      <c r="N323" s="374"/>
      <c r="O323" s="374"/>
      <c r="P323" s="374"/>
      <c r="Q323" s="374"/>
      <c r="R323" s="374"/>
      <c r="S323" s="374"/>
      <c r="T323" s="374"/>
      <c r="U323" s="374"/>
      <c r="V323" s="374"/>
      <c r="W323" s="374"/>
      <c r="X323" s="374"/>
      <c r="Y323" s="374"/>
      <c r="Z323" s="374"/>
    </row>
    <row r="324" ht="12.75" customHeight="1">
      <c r="A324" s="374"/>
      <c r="B324" s="374"/>
      <c r="C324" s="374"/>
      <c r="D324" s="374"/>
      <c r="E324" s="374"/>
      <c r="F324" s="374"/>
      <c r="G324" s="374"/>
      <c r="H324" s="374"/>
      <c r="I324" s="374"/>
      <c r="J324" s="374"/>
      <c r="K324" s="374"/>
      <c r="L324" s="374"/>
      <c r="M324" s="374"/>
      <c r="N324" s="374"/>
      <c r="O324" s="374"/>
      <c r="P324" s="374"/>
      <c r="Q324" s="374"/>
      <c r="R324" s="374"/>
      <c r="S324" s="374"/>
      <c r="T324" s="374"/>
      <c r="U324" s="374"/>
      <c r="V324" s="374"/>
      <c r="W324" s="374"/>
      <c r="X324" s="374"/>
      <c r="Y324" s="374"/>
      <c r="Z324" s="374"/>
    </row>
    <row r="325" ht="12.75" customHeight="1">
      <c r="A325" s="374"/>
      <c r="B325" s="374"/>
      <c r="C325" s="374"/>
      <c r="D325" s="374"/>
      <c r="E325" s="374"/>
      <c r="F325" s="374"/>
      <c r="G325" s="374"/>
      <c r="H325" s="374"/>
      <c r="I325" s="374"/>
      <c r="J325" s="374"/>
      <c r="K325" s="374"/>
      <c r="L325" s="374"/>
      <c r="M325" s="374"/>
      <c r="N325" s="374"/>
      <c r="O325" s="374"/>
      <c r="P325" s="374"/>
      <c r="Q325" s="374"/>
      <c r="R325" s="374"/>
      <c r="S325" s="374"/>
      <c r="T325" s="374"/>
      <c r="U325" s="374"/>
      <c r="V325" s="374"/>
      <c r="W325" s="374"/>
      <c r="X325" s="374"/>
      <c r="Y325" s="374"/>
      <c r="Z325" s="374"/>
    </row>
    <row r="326" ht="12.75" customHeight="1">
      <c r="A326" s="374"/>
      <c r="B326" s="374"/>
      <c r="C326" s="374"/>
      <c r="D326" s="374"/>
      <c r="E326" s="374"/>
      <c r="F326" s="374"/>
      <c r="G326" s="374"/>
      <c r="H326" s="374"/>
      <c r="I326" s="374"/>
      <c r="J326" s="374"/>
      <c r="K326" s="374"/>
      <c r="L326" s="374"/>
      <c r="M326" s="374"/>
      <c r="N326" s="374"/>
      <c r="O326" s="374"/>
      <c r="P326" s="374"/>
      <c r="Q326" s="374"/>
      <c r="R326" s="374"/>
      <c r="S326" s="374"/>
      <c r="T326" s="374"/>
      <c r="U326" s="374"/>
      <c r="V326" s="374"/>
      <c r="W326" s="374"/>
      <c r="X326" s="374"/>
      <c r="Y326" s="374"/>
      <c r="Z326" s="374"/>
    </row>
    <row r="327" ht="12.75" customHeight="1">
      <c r="A327" s="374"/>
      <c r="B327" s="374"/>
      <c r="C327" s="374"/>
      <c r="D327" s="374"/>
      <c r="E327" s="374"/>
      <c r="F327" s="374"/>
      <c r="G327" s="374"/>
      <c r="H327" s="374"/>
      <c r="I327" s="374"/>
      <c r="J327" s="374"/>
      <c r="K327" s="374"/>
      <c r="L327" s="374"/>
      <c r="M327" s="374"/>
      <c r="N327" s="374"/>
      <c r="O327" s="374"/>
      <c r="P327" s="374"/>
      <c r="Q327" s="374"/>
      <c r="R327" s="374"/>
      <c r="S327" s="374"/>
      <c r="T327" s="374"/>
      <c r="U327" s="374"/>
      <c r="V327" s="374"/>
      <c r="W327" s="374"/>
      <c r="X327" s="374"/>
      <c r="Y327" s="374"/>
      <c r="Z327" s="374"/>
    </row>
    <row r="328" ht="12.75" customHeight="1">
      <c r="A328" s="374"/>
      <c r="B328" s="374"/>
      <c r="C328" s="374"/>
      <c r="D328" s="374"/>
      <c r="E328" s="374"/>
      <c r="F328" s="374"/>
      <c r="G328" s="374"/>
      <c r="H328" s="374"/>
      <c r="I328" s="374"/>
      <c r="J328" s="374"/>
      <c r="K328" s="374"/>
      <c r="L328" s="374"/>
      <c r="M328" s="374"/>
      <c r="N328" s="374"/>
      <c r="O328" s="374"/>
      <c r="P328" s="374"/>
      <c r="Q328" s="374"/>
      <c r="R328" s="374"/>
      <c r="S328" s="374"/>
      <c r="T328" s="374"/>
      <c r="U328" s="374"/>
      <c r="V328" s="374"/>
      <c r="W328" s="374"/>
      <c r="X328" s="374"/>
      <c r="Y328" s="374"/>
      <c r="Z328" s="374"/>
    </row>
    <row r="329" ht="12.75" customHeight="1">
      <c r="A329" s="374"/>
      <c r="B329" s="374"/>
      <c r="C329" s="374"/>
      <c r="D329" s="374"/>
      <c r="E329" s="374"/>
      <c r="F329" s="374"/>
      <c r="G329" s="374"/>
      <c r="H329" s="374"/>
      <c r="I329" s="374"/>
      <c r="J329" s="374"/>
      <c r="K329" s="374"/>
      <c r="L329" s="374"/>
      <c r="M329" s="374"/>
      <c r="N329" s="374"/>
      <c r="O329" s="374"/>
      <c r="P329" s="374"/>
      <c r="Q329" s="374"/>
      <c r="R329" s="374"/>
      <c r="S329" s="374"/>
      <c r="T329" s="374"/>
      <c r="U329" s="374"/>
      <c r="V329" s="374"/>
      <c r="W329" s="374"/>
      <c r="X329" s="374"/>
      <c r="Y329" s="374"/>
      <c r="Z329" s="374"/>
    </row>
    <row r="330" ht="12.75" customHeight="1">
      <c r="A330" s="374"/>
      <c r="B330" s="374"/>
      <c r="C330" s="374"/>
      <c r="D330" s="374"/>
      <c r="E330" s="374"/>
      <c r="F330" s="374"/>
      <c r="G330" s="374"/>
      <c r="H330" s="374"/>
      <c r="I330" s="374"/>
      <c r="J330" s="374"/>
      <c r="K330" s="374"/>
      <c r="L330" s="374"/>
      <c r="M330" s="374"/>
      <c r="N330" s="374"/>
      <c r="O330" s="374"/>
      <c r="P330" s="374"/>
      <c r="Q330" s="374"/>
      <c r="R330" s="374"/>
      <c r="S330" s="374"/>
      <c r="T330" s="374"/>
      <c r="U330" s="374"/>
      <c r="V330" s="374"/>
      <c r="W330" s="374"/>
      <c r="X330" s="374"/>
      <c r="Y330" s="374"/>
      <c r="Z330" s="374"/>
    </row>
    <row r="331" ht="12.75" customHeight="1">
      <c r="A331" s="374"/>
      <c r="B331" s="374"/>
      <c r="C331" s="374"/>
      <c r="D331" s="374"/>
      <c r="E331" s="374"/>
      <c r="F331" s="374"/>
      <c r="G331" s="374"/>
      <c r="H331" s="374"/>
      <c r="I331" s="374"/>
      <c r="J331" s="374"/>
      <c r="K331" s="374"/>
      <c r="L331" s="374"/>
      <c r="M331" s="374"/>
      <c r="N331" s="374"/>
      <c r="O331" s="374"/>
      <c r="P331" s="374"/>
      <c r="Q331" s="374"/>
      <c r="R331" s="374"/>
      <c r="S331" s="374"/>
      <c r="T331" s="374"/>
      <c r="U331" s="374"/>
      <c r="V331" s="374"/>
      <c r="W331" s="374"/>
      <c r="X331" s="374"/>
      <c r="Y331" s="374"/>
      <c r="Z331" s="374"/>
    </row>
    <row r="332" ht="12.75" customHeight="1">
      <c r="A332" s="374"/>
      <c r="B332" s="374"/>
      <c r="C332" s="374"/>
      <c r="D332" s="374"/>
      <c r="E332" s="374"/>
      <c r="F332" s="374"/>
      <c r="G332" s="374"/>
      <c r="H332" s="374"/>
      <c r="I332" s="374"/>
      <c r="J332" s="374"/>
      <c r="K332" s="374"/>
      <c r="L332" s="374"/>
      <c r="M332" s="374"/>
      <c r="N332" s="374"/>
      <c r="O332" s="374"/>
      <c r="P332" s="374"/>
      <c r="Q332" s="374"/>
      <c r="R332" s="374"/>
      <c r="S332" s="374"/>
      <c r="T332" s="374"/>
      <c r="U332" s="374"/>
      <c r="V332" s="374"/>
      <c r="W332" s="374"/>
      <c r="X332" s="374"/>
      <c r="Y332" s="374"/>
      <c r="Z332" s="374"/>
    </row>
    <row r="333" ht="12.75" customHeight="1">
      <c r="A333" s="374"/>
      <c r="B333" s="374"/>
      <c r="C333" s="374"/>
      <c r="D333" s="374"/>
      <c r="E333" s="374"/>
      <c r="F333" s="374"/>
      <c r="G333" s="374"/>
      <c r="H333" s="374"/>
      <c r="I333" s="374"/>
      <c r="J333" s="374"/>
      <c r="K333" s="374"/>
      <c r="L333" s="374"/>
      <c r="M333" s="374"/>
      <c r="N333" s="374"/>
      <c r="O333" s="374"/>
      <c r="P333" s="374"/>
      <c r="Q333" s="374"/>
      <c r="R333" s="374"/>
      <c r="S333" s="374"/>
      <c r="T333" s="374"/>
      <c r="U333" s="374"/>
      <c r="V333" s="374"/>
      <c r="W333" s="374"/>
      <c r="X333" s="374"/>
      <c r="Y333" s="374"/>
      <c r="Z333" s="374"/>
    </row>
    <row r="334" ht="12.75" customHeight="1">
      <c r="A334" s="374"/>
      <c r="B334" s="374"/>
      <c r="C334" s="374"/>
      <c r="D334" s="374"/>
      <c r="E334" s="374"/>
      <c r="F334" s="374"/>
      <c r="G334" s="374"/>
      <c r="H334" s="374"/>
      <c r="I334" s="374"/>
      <c r="J334" s="374"/>
      <c r="K334" s="374"/>
      <c r="L334" s="374"/>
      <c r="M334" s="374"/>
      <c r="N334" s="374"/>
      <c r="O334" s="374"/>
      <c r="P334" s="374"/>
      <c r="Q334" s="374"/>
      <c r="R334" s="374"/>
      <c r="S334" s="374"/>
      <c r="T334" s="374"/>
      <c r="U334" s="374"/>
      <c r="V334" s="374"/>
      <c r="W334" s="374"/>
      <c r="X334" s="374"/>
      <c r="Y334" s="374"/>
      <c r="Z334" s="374"/>
    </row>
    <row r="335" ht="12.75" customHeight="1">
      <c r="A335" s="374"/>
      <c r="B335" s="374"/>
      <c r="C335" s="374"/>
      <c r="D335" s="374"/>
      <c r="E335" s="374"/>
      <c r="F335" s="374"/>
      <c r="G335" s="374"/>
      <c r="H335" s="374"/>
      <c r="I335" s="374"/>
      <c r="J335" s="374"/>
      <c r="K335" s="374"/>
      <c r="L335" s="374"/>
      <c r="M335" s="374"/>
      <c r="N335" s="374"/>
      <c r="O335" s="374"/>
      <c r="P335" s="374"/>
      <c r="Q335" s="374"/>
      <c r="R335" s="374"/>
      <c r="S335" s="374"/>
      <c r="T335" s="374"/>
      <c r="U335" s="374"/>
      <c r="V335" s="374"/>
      <c r="W335" s="374"/>
      <c r="X335" s="374"/>
      <c r="Y335" s="374"/>
      <c r="Z335" s="374"/>
    </row>
    <row r="336" ht="12.75" customHeight="1">
      <c r="A336" s="374"/>
      <c r="B336" s="374"/>
      <c r="C336" s="374"/>
      <c r="D336" s="374"/>
      <c r="E336" s="374"/>
      <c r="F336" s="374"/>
      <c r="G336" s="374"/>
      <c r="H336" s="374"/>
      <c r="I336" s="374"/>
      <c r="J336" s="374"/>
      <c r="K336" s="374"/>
      <c r="L336" s="374"/>
      <c r="M336" s="374"/>
      <c r="N336" s="374"/>
      <c r="O336" s="374"/>
      <c r="P336" s="374"/>
      <c r="Q336" s="374"/>
      <c r="R336" s="374"/>
      <c r="S336" s="374"/>
      <c r="T336" s="374"/>
      <c r="U336" s="374"/>
      <c r="V336" s="374"/>
      <c r="W336" s="374"/>
      <c r="X336" s="374"/>
      <c r="Y336" s="374"/>
      <c r="Z336" s="374"/>
    </row>
    <row r="337" ht="12.75" customHeight="1">
      <c r="A337" s="374"/>
      <c r="B337" s="374"/>
      <c r="C337" s="374"/>
      <c r="D337" s="374"/>
      <c r="E337" s="374"/>
      <c r="F337" s="374"/>
      <c r="G337" s="374"/>
      <c r="H337" s="374"/>
      <c r="I337" s="374"/>
      <c r="J337" s="374"/>
      <c r="K337" s="374"/>
      <c r="L337" s="374"/>
      <c r="M337" s="374"/>
      <c r="N337" s="374"/>
      <c r="O337" s="374"/>
      <c r="P337" s="374"/>
      <c r="Q337" s="374"/>
      <c r="R337" s="374"/>
      <c r="S337" s="374"/>
      <c r="T337" s="374"/>
      <c r="U337" s="374"/>
      <c r="V337" s="374"/>
      <c r="W337" s="374"/>
      <c r="X337" s="374"/>
      <c r="Y337" s="374"/>
      <c r="Z337" s="374"/>
    </row>
    <row r="338" ht="12.75" customHeight="1">
      <c r="A338" s="374"/>
      <c r="B338" s="374"/>
      <c r="C338" s="374"/>
      <c r="D338" s="374"/>
      <c r="E338" s="374"/>
      <c r="F338" s="374"/>
      <c r="G338" s="374"/>
      <c r="H338" s="374"/>
      <c r="I338" s="374"/>
      <c r="J338" s="374"/>
      <c r="K338" s="374"/>
      <c r="L338" s="374"/>
      <c r="M338" s="374"/>
      <c r="N338" s="374"/>
      <c r="O338" s="374"/>
      <c r="P338" s="374"/>
      <c r="Q338" s="374"/>
      <c r="R338" s="374"/>
      <c r="S338" s="374"/>
      <c r="T338" s="374"/>
      <c r="U338" s="374"/>
      <c r="V338" s="374"/>
      <c r="W338" s="374"/>
      <c r="X338" s="374"/>
      <c r="Y338" s="374"/>
      <c r="Z338" s="374"/>
    </row>
    <row r="339" ht="12.75" customHeight="1">
      <c r="A339" s="374"/>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row>
    <row r="340" ht="12.75" customHeight="1">
      <c r="A340" s="374"/>
      <c r="B340" s="374"/>
      <c r="C340" s="374"/>
      <c r="D340" s="374"/>
      <c r="E340" s="374"/>
      <c r="F340" s="374"/>
      <c r="G340" s="374"/>
      <c r="H340" s="374"/>
      <c r="I340" s="374"/>
      <c r="J340" s="374"/>
      <c r="K340" s="374"/>
      <c r="L340" s="374"/>
      <c r="M340" s="374"/>
      <c r="N340" s="374"/>
      <c r="O340" s="374"/>
      <c r="P340" s="374"/>
      <c r="Q340" s="374"/>
      <c r="R340" s="374"/>
      <c r="S340" s="374"/>
      <c r="T340" s="374"/>
      <c r="U340" s="374"/>
      <c r="V340" s="374"/>
      <c r="W340" s="374"/>
      <c r="X340" s="374"/>
      <c r="Y340" s="374"/>
      <c r="Z340" s="374"/>
    </row>
    <row r="341" ht="12.75" customHeight="1">
      <c r="A341" s="374"/>
      <c r="B341" s="374"/>
      <c r="C341" s="374"/>
      <c r="D341" s="374"/>
      <c r="E341" s="374"/>
      <c r="F341" s="374"/>
      <c r="G341" s="374"/>
      <c r="H341" s="374"/>
      <c r="I341" s="374"/>
      <c r="J341" s="374"/>
      <c r="K341" s="374"/>
      <c r="L341" s="374"/>
      <c r="M341" s="374"/>
      <c r="N341" s="374"/>
      <c r="O341" s="374"/>
      <c r="P341" s="374"/>
      <c r="Q341" s="374"/>
      <c r="R341" s="374"/>
      <c r="S341" s="374"/>
      <c r="T341" s="374"/>
      <c r="U341" s="374"/>
      <c r="V341" s="374"/>
      <c r="W341" s="374"/>
      <c r="X341" s="374"/>
      <c r="Y341" s="374"/>
      <c r="Z341" s="374"/>
    </row>
    <row r="342" ht="12.75" customHeight="1">
      <c r="A342" s="374"/>
      <c r="B342" s="374"/>
      <c r="C342" s="374"/>
      <c r="D342" s="374"/>
      <c r="E342" s="374"/>
      <c r="F342" s="374"/>
      <c r="G342" s="374"/>
      <c r="H342" s="374"/>
      <c r="I342" s="374"/>
      <c r="J342" s="374"/>
      <c r="K342" s="374"/>
      <c r="L342" s="374"/>
      <c r="M342" s="374"/>
      <c r="N342" s="374"/>
      <c r="O342" s="374"/>
      <c r="P342" s="374"/>
      <c r="Q342" s="374"/>
      <c r="R342" s="374"/>
      <c r="S342" s="374"/>
      <c r="T342" s="374"/>
      <c r="U342" s="374"/>
      <c r="V342" s="374"/>
      <c r="W342" s="374"/>
      <c r="X342" s="374"/>
      <c r="Y342" s="374"/>
      <c r="Z342" s="374"/>
    </row>
    <row r="343" ht="12.75" customHeight="1">
      <c r="A343" s="374"/>
      <c r="B343" s="374"/>
      <c r="C343" s="374"/>
      <c r="D343" s="374"/>
      <c r="E343" s="374"/>
      <c r="F343" s="374"/>
      <c r="G343" s="374"/>
      <c r="H343" s="374"/>
      <c r="I343" s="374"/>
      <c r="J343" s="374"/>
      <c r="K343" s="374"/>
      <c r="L343" s="374"/>
      <c r="M343" s="374"/>
      <c r="N343" s="374"/>
      <c r="O343" s="374"/>
      <c r="P343" s="374"/>
      <c r="Q343" s="374"/>
      <c r="R343" s="374"/>
      <c r="S343" s="374"/>
      <c r="T343" s="374"/>
      <c r="U343" s="374"/>
      <c r="V343" s="374"/>
      <c r="W343" s="374"/>
      <c r="X343" s="374"/>
      <c r="Y343" s="374"/>
      <c r="Z343" s="374"/>
    </row>
    <row r="344" ht="12.75" customHeight="1">
      <c r="A344" s="374"/>
      <c r="B344" s="374"/>
      <c r="C344" s="374"/>
      <c r="D344" s="374"/>
      <c r="E344" s="374"/>
      <c r="F344" s="374"/>
      <c r="G344" s="374"/>
      <c r="H344" s="374"/>
      <c r="I344" s="374"/>
      <c r="J344" s="374"/>
      <c r="K344" s="374"/>
      <c r="L344" s="374"/>
      <c r="M344" s="374"/>
      <c r="N344" s="374"/>
      <c r="O344" s="374"/>
      <c r="P344" s="374"/>
      <c r="Q344" s="374"/>
      <c r="R344" s="374"/>
      <c r="S344" s="374"/>
      <c r="T344" s="374"/>
      <c r="U344" s="374"/>
      <c r="V344" s="374"/>
      <c r="W344" s="374"/>
      <c r="X344" s="374"/>
      <c r="Y344" s="374"/>
      <c r="Z344" s="374"/>
    </row>
    <row r="345" ht="12.75" customHeight="1">
      <c r="A345" s="374"/>
      <c r="B345" s="374"/>
      <c r="C345" s="374"/>
      <c r="D345" s="374"/>
      <c r="E345" s="374"/>
      <c r="F345" s="374"/>
      <c r="G345" s="374"/>
      <c r="H345" s="374"/>
      <c r="I345" s="374"/>
      <c r="J345" s="374"/>
      <c r="K345" s="374"/>
      <c r="L345" s="374"/>
      <c r="M345" s="374"/>
      <c r="N345" s="374"/>
      <c r="O345" s="374"/>
      <c r="P345" s="374"/>
      <c r="Q345" s="374"/>
      <c r="R345" s="374"/>
      <c r="S345" s="374"/>
      <c r="T345" s="374"/>
      <c r="U345" s="374"/>
      <c r="V345" s="374"/>
      <c r="W345" s="374"/>
      <c r="X345" s="374"/>
      <c r="Y345" s="374"/>
      <c r="Z345" s="374"/>
    </row>
    <row r="346" ht="12.75" customHeight="1">
      <c r="A346" s="374"/>
      <c r="B346" s="374"/>
      <c r="C346" s="374"/>
      <c r="D346" s="374"/>
      <c r="E346" s="374"/>
      <c r="F346" s="374"/>
      <c r="G346" s="374"/>
      <c r="H346" s="374"/>
      <c r="I346" s="374"/>
      <c r="J346" s="374"/>
      <c r="K346" s="374"/>
      <c r="L346" s="374"/>
      <c r="M346" s="374"/>
      <c r="N346" s="374"/>
      <c r="O346" s="374"/>
      <c r="P346" s="374"/>
      <c r="Q346" s="374"/>
      <c r="R346" s="374"/>
      <c r="S346" s="374"/>
      <c r="T346" s="374"/>
      <c r="U346" s="374"/>
      <c r="V346" s="374"/>
      <c r="W346" s="374"/>
      <c r="X346" s="374"/>
      <c r="Y346" s="374"/>
      <c r="Z346" s="374"/>
    </row>
    <row r="347" ht="12.75" customHeight="1">
      <c r="A347" s="374"/>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row>
    <row r="348" ht="12.75" customHeight="1">
      <c r="A348" s="374"/>
      <c r="B348" s="374"/>
      <c r="C348" s="374"/>
      <c r="D348" s="374"/>
      <c r="E348" s="374"/>
      <c r="F348" s="374"/>
      <c r="G348" s="374"/>
      <c r="H348" s="374"/>
      <c r="I348" s="374"/>
      <c r="J348" s="374"/>
      <c r="K348" s="374"/>
      <c r="L348" s="374"/>
      <c r="M348" s="374"/>
      <c r="N348" s="374"/>
      <c r="O348" s="374"/>
      <c r="P348" s="374"/>
      <c r="Q348" s="374"/>
      <c r="R348" s="374"/>
      <c r="S348" s="374"/>
      <c r="T348" s="374"/>
      <c r="U348" s="374"/>
      <c r="V348" s="374"/>
      <c r="W348" s="374"/>
      <c r="X348" s="374"/>
      <c r="Y348" s="374"/>
      <c r="Z348" s="374"/>
    </row>
    <row r="349" ht="12.75" customHeight="1">
      <c r="A349" s="374"/>
      <c r="B349" s="374"/>
      <c r="C349" s="374"/>
      <c r="D349" s="374"/>
      <c r="E349" s="374"/>
      <c r="F349" s="374"/>
      <c r="G349" s="374"/>
      <c r="H349" s="374"/>
      <c r="I349" s="374"/>
      <c r="J349" s="374"/>
      <c r="K349" s="374"/>
      <c r="L349" s="374"/>
      <c r="M349" s="374"/>
      <c r="N349" s="374"/>
      <c r="O349" s="374"/>
      <c r="P349" s="374"/>
      <c r="Q349" s="374"/>
      <c r="R349" s="374"/>
      <c r="S349" s="374"/>
      <c r="T349" s="374"/>
      <c r="U349" s="374"/>
      <c r="V349" s="374"/>
      <c r="W349" s="374"/>
      <c r="X349" s="374"/>
      <c r="Y349" s="374"/>
      <c r="Z349" s="374"/>
    </row>
    <row r="350" ht="12.75" customHeight="1">
      <c r="A350" s="374"/>
      <c r="B350" s="374"/>
      <c r="C350" s="374"/>
      <c r="D350" s="374"/>
      <c r="E350" s="374"/>
      <c r="F350" s="374"/>
      <c r="G350" s="374"/>
      <c r="H350" s="374"/>
      <c r="I350" s="374"/>
      <c r="J350" s="374"/>
      <c r="K350" s="374"/>
      <c r="L350" s="374"/>
      <c r="M350" s="374"/>
      <c r="N350" s="374"/>
      <c r="O350" s="374"/>
      <c r="P350" s="374"/>
      <c r="Q350" s="374"/>
      <c r="R350" s="374"/>
      <c r="S350" s="374"/>
      <c r="T350" s="374"/>
      <c r="U350" s="374"/>
      <c r="V350" s="374"/>
      <c r="W350" s="374"/>
      <c r="X350" s="374"/>
      <c r="Y350" s="374"/>
      <c r="Z350" s="374"/>
    </row>
    <row r="351" ht="12.75" customHeight="1">
      <c r="A351" s="374"/>
      <c r="B351" s="374"/>
      <c r="C351" s="374"/>
      <c r="D351" s="374"/>
      <c r="E351" s="374"/>
      <c r="F351" s="374"/>
      <c r="G351" s="374"/>
      <c r="H351" s="374"/>
      <c r="I351" s="374"/>
      <c r="J351" s="374"/>
      <c r="K351" s="374"/>
      <c r="L351" s="374"/>
      <c r="M351" s="374"/>
      <c r="N351" s="374"/>
      <c r="O351" s="374"/>
      <c r="P351" s="374"/>
      <c r="Q351" s="374"/>
      <c r="R351" s="374"/>
      <c r="S351" s="374"/>
      <c r="T351" s="374"/>
      <c r="U351" s="374"/>
      <c r="V351" s="374"/>
      <c r="W351" s="374"/>
      <c r="X351" s="374"/>
      <c r="Y351" s="374"/>
      <c r="Z351" s="374"/>
    </row>
    <row r="352" ht="12.75" customHeight="1">
      <c r="A352" s="374"/>
      <c r="B352" s="374"/>
      <c r="C352" s="374"/>
      <c r="D352" s="374"/>
      <c r="E352" s="374"/>
      <c r="F352" s="374"/>
      <c r="G352" s="374"/>
      <c r="H352" s="374"/>
      <c r="I352" s="374"/>
      <c r="J352" s="374"/>
      <c r="K352" s="374"/>
      <c r="L352" s="374"/>
      <c r="M352" s="374"/>
      <c r="N352" s="374"/>
      <c r="O352" s="374"/>
      <c r="P352" s="374"/>
      <c r="Q352" s="374"/>
      <c r="R352" s="374"/>
      <c r="S352" s="374"/>
      <c r="T352" s="374"/>
      <c r="U352" s="374"/>
      <c r="V352" s="374"/>
      <c r="W352" s="374"/>
      <c r="X352" s="374"/>
      <c r="Y352" s="374"/>
      <c r="Z352" s="374"/>
    </row>
    <row r="353" ht="12.75" customHeight="1">
      <c r="A353" s="374"/>
      <c r="B353" s="374"/>
      <c r="C353" s="374"/>
      <c r="D353" s="374"/>
      <c r="E353" s="374"/>
      <c r="F353" s="374"/>
      <c r="G353" s="374"/>
      <c r="H353" s="374"/>
      <c r="I353" s="374"/>
      <c r="J353" s="374"/>
      <c r="K353" s="374"/>
      <c r="L353" s="374"/>
      <c r="M353" s="374"/>
      <c r="N353" s="374"/>
      <c r="O353" s="374"/>
      <c r="P353" s="374"/>
      <c r="Q353" s="374"/>
      <c r="R353" s="374"/>
      <c r="S353" s="374"/>
      <c r="T353" s="374"/>
      <c r="U353" s="374"/>
      <c r="V353" s="374"/>
      <c r="W353" s="374"/>
      <c r="X353" s="374"/>
      <c r="Y353" s="374"/>
      <c r="Z353" s="374"/>
    </row>
    <row r="354" ht="12.75" customHeight="1">
      <c r="A354" s="374"/>
      <c r="B354" s="374"/>
      <c r="C354" s="374"/>
      <c r="D354" s="374"/>
      <c r="E354" s="374"/>
      <c r="F354" s="374"/>
      <c r="G354" s="374"/>
      <c r="H354" s="374"/>
      <c r="I354" s="374"/>
      <c r="J354" s="374"/>
      <c r="K354" s="374"/>
      <c r="L354" s="374"/>
      <c r="M354" s="374"/>
      <c r="N354" s="374"/>
      <c r="O354" s="374"/>
      <c r="P354" s="374"/>
      <c r="Q354" s="374"/>
      <c r="R354" s="374"/>
      <c r="S354" s="374"/>
      <c r="T354" s="374"/>
      <c r="U354" s="374"/>
      <c r="V354" s="374"/>
      <c r="W354" s="374"/>
      <c r="X354" s="374"/>
      <c r="Y354" s="374"/>
      <c r="Z354" s="374"/>
    </row>
    <row r="355" ht="12.75" customHeight="1">
      <c r="A355" s="374"/>
      <c r="B355" s="374"/>
      <c r="C355" s="374"/>
      <c r="D355" s="374"/>
      <c r="E355" s="374"/>
      <c r="F355" s="374"/>
      <c r="G355" s="374"/>
      <c r="H355" s="374"/>
      <c r="I355" s="374"/>
      <c r="J355" s="374"/>
      <c r="K355" s="374"/>
      <c r="L355" s="374"/>
      <c r="M355" s="374"/>
      <c r="N355" s="374"/>
      <c r="O355" s="374"/>
      <c r="P355" s="374"/>
      <c r="Q355" s="374"/>
      <c r="R355" s="374"/>
      <c r="S355" s="374"/>
      <c r="T355" s="374"/>
      <c r="U355" s="374"/>
      <c r="V355" s="374"/>
      <c r="W355" s="374"/>
      <c r="X355" s="374"/>
      <c r="Y355" s="374"/>
      <c r="Z355" s="374"/>
    </row>
    <row r="356" ht="12.75" customHeight="1">
      <c r="A356" s="374"/>
      <c r="B356" s="374"/>
      <c r="C356" s="374"/>
      <c r="D356" s="374"/>
      <c r="E356" s="374"/>
      <c r="F356" s="374"/>
      <c r="G356" s="374"/>
      <c r="H356" s="374"/>
      <c r="I356" s="374"/>
      <c r="J356" s="374"/>
      <c r="K356" s="374"/>
      <c r="L356" s="374"/>
      <c r="M356" s="374"/>
      <c r="N356" s="374"/>
      <c r="O356" s="374"/>
      <c r="P356" s="374"/>
      <c r="Q356" s="374"/>
      <c r="R356" s="374"/>
      <c r="S356" s="374"/>
      <c r="T356" s="374"/>
      <c r="U356" s="374"/>
      <c r="V356" s="374"/>
      <c r="W356" s="374"/>
      <c r="X356" s="374"/>
      <c r="Y356" s="374"/>
      <c r="Z356" s="374"/>
    </row>
    <row r="357" ht="12.75" customHeight="1">
      <c r="A357" s="374"/>
      <c r="B357" s="374"/>
      <c r="C357" s="374"/>
      <c r="D357" s="374"/>
      <c r="E357" s="374"/>
      <c r="F357" s="374"/>
      <c r="G357" s="374"/>
      <c r="H357" s="374"/>
      <c r="I357" s="374"/>
      <c r="J357" s="374"/>
      <c r="K357" s="374"/>
      <c r="L357" s="374"/>
      <c r="M357" s="374"/>
      <c r="N357" s="374"/>
      <c r="O357" s="374"/>
      <c r="P357" s="374"/>
      <c r="Q357" s="374"/>
      <c r="R357" s="374"/>
      <c r="S357" s="374"/>
      <c r="T357" s="374"/>
      <c r="U357" s="374"/>
      <c r="V357" s="374"/>
      <c r="W357" s="374"/>
      <c r="X357" s="374"/>
      <c r="Y357" s="374"/>
      <c r="Z357" s="374"/>
    </row>
    <row r="358" ht="12.75" customHeight="1">
      <c r="A358" s="374"/>
      <c r="B358" s="374"/>
      <c r="C358" s="374"/>
      <c r="D358" s="374"/>
      <c r="E358" s="374"/>
      <c r="F358" s="374"/>
      <c r="G358" s="374"/>
      <c r="H358" s="374"/>
      <c r="I358" s="374"/>
      <c r="J358" s="374"/>
      <c r="K358" s="374"/>
      <c r="L358" s="374"/>
      <c r="M358" s="374"/>
      <c r="N358" s="374"/>
      <c r="O358" s="374"/>
      <c r="P358" s="374"/>
      <c r="Q358" s="374"/>
      <c r="R358" s="374"/>
      <c r="S358" s="374"/>
      <c r="T358" s="374"/>
      <c r="U358" s="374"/>
      <c r="V358" s="374"/>
      <c r="W358" s="374"/>
      <c r="X358" s="374"/>
      <c r="Y358" s="374"/>
      <c r="Z358" s="374"/>
    </row>
    <row r="359" ht="12.75" customHeight="1">
      <c r="A359" s="374"/>
      <c r="B359" s="374"/>
      <c r="C359" s="374"/>
      <c r="D359" s="374"/>
      <c r="E359" s="374"/>
      <c r="F359" s="374"/>
      <c r="G359" s="374"/>
      <c r="H359" s="374"/>
      <c r="I359" s="374"/>
      <c r="J359" s="374"/>
      <c r="K359" s="374"/>
      <c r="L359" s="374"/>
      <c r="M359" s="374"/>
      <c r="N359" s="374"/>
      <c r="O359" s="374"/>
      <c r="P359" s="374"/>
      <c r="Q359" s="374"/>
      <c r="R359" s="374"/>
      <c r="S359" s="374"/>
      <c r="T359" s="374"/>
      <c r="U359" s="374"/>
      <c r="V359" s="374"/>
      <c r="W359" s="374"/>
      <c r="X359" s="374"/>
      <c r="Y359" s="374"/>
      <c r="Z359" s="374"/>
    </row>
    <row r="360" ht="12.75" customHeight="1">
      <c r="A360" s="374"/>
      <c r="B360" s="374"/>
      <c r="C360" s="374"/>
      <c r="D360" s="374"/>
      <c r="E360" s="374"/>
      <c r="F360" s="374"/>
      <c r="G360" s="374"/>
      <c r="H360" s="374"/>
      <c r="I360" s="374"/>
      <c r="J360" s="374"/>
      <c r="K360" s="374"/>
      <c r="L360" s="374"/>
      <c r="M360" s="374"/>
      <c r="N360" s="374"/>
      <c r="O360" s="374"/>
      <c r="P360" s="374"/>
      <c r="Q360" s="374"/>
      <c r="R360" s="374"/>
      <c r="S360" s="374"/>
      <c r="T360" s="374"/>
      <c r="U360" s="374"/>
      <c r="V360" s="374"/>
      <c r="W360" s="374"/>
      <c r="X360" s="374"/>
      <c r="Y360" s="374"/>
      <c r="Z360" s="374"/>
    </row>
    <row r="361" ht="12.75" customHeight="1">
      <c r="A361" s="374"/>
      <c r="B361" s="374"/>
      <c r="C361" s="374"/>
      <c r="D361" s="374"/>
      <c r="E361" s="374"/>
      <c r="F361" s="374"/>
      <c r="G361" s="374"/>
      <c r="H361" s="374"/>
      <c r="I361" s="374"/>
      <c r="J361" s="374"/>
      <c r="K361" s="374"/>
      <c r="L361" s="374"/>
      <c r="M361" s="374"/>
      <c r="N361" s="374"/>
      <c r="O361" s="374"/>
      <c r="P361" s="374"/>
      <c r="Q361" s="374"/>
      <c r="R361" s="374"/>
      <c r="S361" s="374"/>
      <c r="T361" s="374"/>
      <c r="U361" s="374"/>
      <c r="V361" s="374"/>
      <c r="W361" s="374"/>
      <c r="X361" s="374"/>
      <c r="Y361" s="374"/>
      <c r="Z361" s="374"/>
    </row>
    <row r="362" ht="12.75" customHeight="1">
      <c r="A362" s="374"/>
      <c r="B362" s="374"/>
      <c r="C362" s="374"/>
      <c r="D362" s="374"/>
      <c r="E362" s="374"/>
      <c r="F362" s="374"/>
      <c r="G362" s="374"/>
      <c r="H362" s="374"/>
      <c r="I362" s="374"/>
      <c r="J362" s="374"/>
      <c r="K362" s="374"/>
      <c r="L362" s="374"/>
      <c r="M362" s="374"/>
      <c r="N362" s="374"/>
      <c r="O362" s="374"/>
      <c r="P362" s="374"/>
      <c r="Q362" s="374"/>
      <c r="R362" s="374"/>
      <c r="S362" s="374"/>
      <c r="T362" s="374"/>
      <c r="U362" s="374"/>
      <c r="V362" s="374"/>
      <c r="W362" s="374"/>
      <c r="X362" s="374"/>
      <c r="Y362" s="374"/>
      <c r="Z362" s="374"/>
    </row>
    <row r="363" ht="12.75" customHeight="1">
      <c r="A363" s="374"/>
      <c r="B363" s="374"/>
      <c r="C363" s="374"/>
      <c r="D363" s="374"/>
      <c r="E363" s="374"/>
      <c r="F363" s="374"/>
      <c r="G363" s="374"/>
      <c r="H363" s="374"/>
      <c r="I363" s="374"/>
      <c r="J363" s="374"/>
      <c r="K363" s="374"/>
      <c r="L363" s="374"/>
      <c r="M363" s="374"/>
      <c r="N363" s="374"/>
      <c r="O363" s="374"/>
      <c r="P363" s="374"/>
      <c r="Q363" s="374"/>
      <c r="R363" s="374"/>
      <c r="S363" s="374"/>
      <c r="T363" s="374"/>
      <c r="U363" s="374"/>
      <c r="V363" s="374"/>
      <c r="W363" s="374"/>
      <c r="X363" s="374"/>
      <c r="Y363" s="374"/>
      <c r="Z363" s="374"/>
    </row>
    <row r="364" ht="12.75" customHeight="1">
      <c r="A364" s="374"/>
      <c r="B364" s="374"/>
      <c r="C364" s="374"/>
      <c r="D364" s="374"/>
      <c r="E364" s="374"/>
      <c r="F364" s="374"/>
      <c r="G364" s="374"/>
      <c r="H364" s="374"/>
      <c r="I364" s="374"/>
      <c r="J364" s="374"/>
      <c r="K364" s="374"/>
      <c r="L364" s="374"/>
      <c r="M364" s="374"/>
      <c r="N364" s="374"/>
      <c r="O364" s="374"/>
      <c r="P364" s="374"/>
      <c r="Q364" s="374"/>
      <c r="R364" s="374"/>
      <c r="S364" s="374"/>
      <c r="T364" s="374"/>
      <c r="U364" s="374"/>
      <c r="V364" s="374"/>
      <c r="W364" s="374"/>
      <c r="X364" s="374"/>
      <c r="Y364" s="374"/>
      <c r="Z364" s="374"/>
    </row>
    <row r="365" ht="12.75" customHeight="1">
      <c r="A365" s="374"/>
      <c r="B365" s="374"/>
      <c r="C365" s="374"/>
      <c r="D365" s="374"/>
      <c r="E365" s="374"/>
      <c r="F365" s="374"/>
      <c r="G365" s="374"/>
      <c r="H365" s="374"/>
      <c r="I365" s="374"/>
      <c r="J365" s="374"/>
      <c r="K365" s="374"/>
      <c r="L365" s="374"/>
      <c r="M365" s="374"/>
      <c r="N365" s="374"/>
      <c r="O365" s="374"/>
      <c r="P365" s="374"/>
      <c r="Q365" s="374"/>
      <c r="R365" s="374"/>
      <c r="S365" s="374"/>
      <c r="T365" s="374"/>
      <c r="U365" s="374"/>
      <c r="V365" s="374"/>
      <c r="W365" s="374"/>
      <c r="X365" s="374"/>
      <c r="Y365" s="374"/>
      <c r="Z365" s="374"/>
    </row>
    <row r="366" ht="12.75" customHeight="1">
      <c r="A366" s="374"/>
      <c r="B366" s="374"/>
      <c r="C366" s="374"/>
      <c r="D366" s="374"/>
      <c r="E366" s="374"/>
      <c r="F366" s="374"/>
      <c r="G366" s="374"/>
      <c r="H366" s="374"/>
      <c r="I366" s="374"/>
      <c r="J366" s="374"/>
      <c r="K366" s="374"/>
      <c r="L366" s="374"/>
      <c r="M366" s="374"/>
      <c r="N366" s="374"/>
      <c r="O366" s="374"/>
      <c r="P366" s="374"/>
      <c r="Q366" s="374"/>
      <c r="R366" s="374"/>
      <c r="S366" s="374"/>
      <c r="T366" s="374"/>
      <c r="U366" s="374"/>
      <c r="V366" s="374"/>
      <c r="W366" s="374"/>
      <c r="X366" s="374"/>
      <c r="Y366" s="374"/>
      <c r="Z366" s="374"/>
    </row>
    <row r="367" ht="12.75" customHeight="1">
      <c r="A367" s="374"/>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row>
    <row r="368" ht="12.75" customHeight="1">
      <c r="A368" s="374"/>
      <c r="B368" s="374"/>
      <c r="C368" s="374"/>
      <c r="D368" s="374"/>
      <c r="E368" s="374"/>
      <c r="F368" s="374"/>
      <c r="G368" s="374"/>
      <c r="H368" s="374"/>
      <c r="I368" s="374"/>
      <c r="J368" s="374"/>
      <c r="K368" s="374"/>
      <c r="L368" s="374"/>
      <c r="M368" s="374"/>
      <c r="N368" s="374"/>
      <c r="O368" s="374"/>
      <c r="P368" s="374"/>
      <c r="Q368" s="374"/>
      <c r="R368" s="374"/>
      <c r="S368" s="374"/>
      <c r="T368" s="374"/>
      <c r="U368" s="374"/>
      <c r="V368" s="374"/>
      <c r="W368" s="374"/>
      <c r="X368" s="374"/>
      <c r="Y368" s="374"/>
      <c r="Z368" s="374"/>
    </row>
    <row r="369" ht="12.75" customHeight="1">
      <c r="A369" s="374"/>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row>
    <row r="370" ht="12.75" customHeight="1">
      <c r="A370" s="374"/>
      <c r="B370" s="374"/>
      <c r="C370" s="374"/>
      <c r="D370" s="374"/>
      <c r="E370" s="374"/>
      <c r="F370" s="374"/>
      <c r="G370" s="374"/>
      <c r="H370" s="374"/>
      <c r="I370" s="374"/>
      <c r="J370" s="374"/>
      <c r="K370" s="374"/>
      <c r="L370" s="374"/>
      <c r="M370" s="374"/>
      <c r="N370" s="374"/>
      <c r="O370" s="374"/>
      <c r="P370" s="374"/>
      <c r="Q370" s="374"/>
      <c r="R370" s="374"/>
      <c r="S370" s="374"/>
      <c r="T370" s="374"/>
      <c r="U370" s="374"/>
      <c r="V370" s="374"/>
      <c r="W370" s="374"/>
      <c r="X370" s="374"/>
      <c r="Y370" s="374"/>
      <c r="Z370" s="374"/>
    </row>
    <row r="371" ht="12.75" customHeight="1">
      <c r="A371" s="374"/>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row>
    <row r="372" ht="12.75" customHeight="1">
      <c r="A372" s="374"/>
      <c r="B372" s="374"/>
      <c r="C372" s="374"/>
      <c r="D372" s="374"/>
      <c r="E372" s="374"/>
      <c r="F372" s="374"/>
      <c r="G372" s="374"/>
      <c r="H372" s="374"/>
      <c r="I372" s="374"/>
      <c r="J372" s="374"/>
      <c r="K372" s="374"/>
      <c r="L372" s="374"/>
      <c r="M372" s="374"/>
      <c r="N372" s="374"/>
      <c r="O372" s="374"/>
      <c r="P372" s="374"/>
      <c r="Q372" s="374"/>
      <c r="R372" s="374"/>
      <c r="S372" s="374"/>
      <c r="T372" s="374"/>
      <c r="U372" s="374"/>
      <c r="V372" s="374"/>
      <c r="W372" s="374"/>
      <c r="X372" s="374"/>
      <c r="Y372" s="374"/>
      <c r="Z372" s="374"/>
    </row>
    <row r="373" ht="12.75" customHeight="1">
      <c r="A373" s="374"/>
      <c r="B373" s="374"/>
      <c r="C373" s="374"/>
      <c r="D373" s="374"/>
      <c r="E373" s="374"/>
      <c r="F373" s="374"/>
      <c r="G373" s="374"/>
      <c r="H373" s="374"/>
      <c r="I373" s="374"/>
      <c r="J373" s="374"/>
      <c r="K373" s="374"/>
      <c r="L373" s="374"/>
      <c r="M373" s="374"/>
      <c r="N373" s="374"/>
      <c r="O373" s="374"/>
      <c r="P373" s="374"/>
      <c r="Q373" s="374"/>
      <c r="R373" s="374"/>
      <c r="S373" s="374"/>
      <c r="T373" s="374"/>
      <c r="U373" s="374"/>
      <c r="V373" s="374"/>
      <c r="W373" s="374"/>
      <c r="X373" s="374"/>
      <c r="Y373" s="374"/>
      <c r="Z373" s="374"/>
    </row>
    <row r="374" ht="12.75" customHeight="1">
      <c r="A374" s="374"/>
      <c r="B374" s="374"/>
      <c r="C374" s="374"/>
      <c r="D374" s="374"/>
      <c r="E374" s="374"/>
      <c r="F374" s="374"/>
      <c r="G374" s="374"/>
      <c r="H374" s="374"/>
      <c r="I374" s="374"/>
      <c r="J374" s="374"/>
      <c r="K374" s="374"/>
      <c r="L374" s="374"/>
      <c r="M374" s="374"/>
      <c r="N374" s="374"/>
      <c r="O374" s="374"/>
      <c r="P374" s="374"/>
      <c r="Q374" s="374"/>
      <c r="R374" s="374"/>
      <c r="S374" s="374"/>
      <c r="T374" s="374"/>
      <c r="U374" s="374"/>
      <c r="V374" s="374"/>
      <c r="W374" s="374"/>
      <c r="X374" s="374"/>
      <c r="Y374" s="374"/>
      <c r="Z374" s="374"/>
    </row>
    <row r="375" ht="12.75" customHeight="1">
      <c r="A375" s="374"/>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row>
    <row r="376" ht="12.75" customHeight="1">
      <c r="A376" s="374"/>
      <c r="B376" s="374"/>
      <c r="C376" s="374"/>
      <c r="D376" s="374"/>
      <c r="E376" s="374"/>
      <c r="F376" s="374"/>
      <c r="G376" s="374"/>
      <c r="H376" s="374"/>
      <c r="I376" s="374"/>
      <c r="J376" s="374"/>
      <c r="K376" s="374"/>
      <c r="L376" s="374"/>
      <c r="M376" s="374"/>
      <c r="N376" s="374"/>
      <c r="O376" s="374"/>
      <c r="P376" s="374"/>
      <c r="Q376" s="374"/>
      <c r="R376" s="374"/>
      <c r="S376" s="374"/>
      <c r="T376" s="374"/>
      <c r="U376" s="374"/>
      <c r="V376" s="374"/>
      <c r="W376" s="374"/>
      <c r="X376" s="374"/>
      <c r="Y376" s="374"/>
      <c r="Z376" s="374"/>
    </row>
    <row r="377" ht="12.75" customHeight="1">
      <c r="A377" s="374"/>
      <c r="B377" s="374"/>
      <c r="C377" s="374"/>
      <c r="D377" s="374"/>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row>
    <row r="378" ht="12.75" customHeight="1">
      <c r="A378" s="374"/>
      <c r="B378" s="374"/>
      <c r="C378" s="374"/>
      <c r="D378" s="374"/>
      <c r="E378" s="374"/>
      <c r="F378" s="374"/>
      <c r="G378" s="374"/>
      <c r="H378" s="374"/>
      <c r="I378" s="374"/>
      <c r="J378" s="374"/>
      <c r="K378" s="374"/>
      <c r="L378" s="374"/>
      <c r="M378" s="374"/>
      <c r="N378" s="374"/>
      <c r="O378" s="374"/>
      <c r="P378" s="374"/>
      <c r="Q378" s="374"/>
      <c r="R378" s="374"/>
      <c r="S378" s="374"/>
      <c r="T378" s="374"/>
      <c r="U378" s="374"/>
      <c r="V378" s="374"/>
      <c r="W378" s="374"/>
      <c r="X378" s="374"/>
      <c r="Y378" s="374"/>
      <c r="Z378" s="374"/>
    </row>
    <row r="379" ht="12.75" customHeight="1">
      <c r="A379" s="374"/>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row>
    <row r="380" ht="12.75" customHeight="1">
      <c r="A380" s="374"/>
      <c r="B380" s="374"/>
      <c r="C380" s="374"/>
      <c r="D380" s="374"/>
      <c r="E380" s="374"/>
      <c r="F380" s="374"/>
      <c r="G380" s="374"/>
      <c r="H380" s="374"/>
      <c r="I380" s="374"/>
      <c r="J380" s="374"/>
      <c r="K380" s="374"/>
      <c r="L380" s="374"/>
      <c r="M380" s="374"/>
      <c r="N380" s="374"/>
      <c r="O380" s="374"/>
      <c r="P380" s="374"/>
      <c r="Q380" s="374"/>
      <c r="R380" s="374"/>
      <c r="S380" s="374"/>
      <c r="T380" s="374"/>
      <c r="U380" s="374"/>
      <c r="V380" s="374"/>
      <c r="W380" s="374"/>
      <c r="X380" s="374"/>
      <c r="Y380" s="374"/>
      <c r="Z380" s="374"/>
    </row>
    <row r="381" ht="12.75" customHeight="1">
      <c r="A381" s="374"/>
      <c r="B381" s="374"/>
      <c r="C381" s="374"/>
      <c r="D381" s="374"/>
      <c r="E381" s="374"/>
      <c r="F381" s="374"/>
      <c r="G381" s="374"/>
      <c r="H381" s="374"/>
      <c r="I381" s="374"/>
      <c r="J381" s="374"/>
      <c r="K381" s="374"/>
      <c r="L381" s="374"/>
      <c r="M381" s="374"/>
      <c r="N381" s="374"/>
      <c r="O381" s="374"/>
      <c r="P381" s="374"/>
      <c r="Q381" s="374"/>
      <c r="R381" s="374"/>
      <c r="S381" s="374"/>
      <c r="T381" s="374"/>
      <c r="U381" s="374"/>
      <c r="V381" s="374"/>
      <c r="W381" s="374"/>
      <c r="X381" s="374"/>
      <c r="Y381" s="374"/>
      <c r="Z381" s="374"/>
    </row>
    <row r="382" ht="12.75" customHeight="1">
      <c r="A382" s="374"/>
      <c r="B382" s="374"/>
      <c r="C382" s="374"/>
      <c r="D382" s="374"/>
      <c r="E382" s="374"/>
      <c r="F382" s="374"/>
      <c r="G382" s="374"/>
      <c r="H382" s="374"/>
      <c r="I382" s="374"/>
      <c r="J382" s="374"/>
      <c r="K382" s="374"/>
      <c r="L382" s="374"/>
      <c r="M382" s="374"/>
      <c r="N382" s="374"/>
      <c r="O382" s="374"/>
      <c r="P382" s="374"/>
      <c r="Q382" s="374"/>
      <c r="R382" s="374"/>
      <c r="S382" s="374"/>
      <c r="T382" s="374"/>
      <c r="U382" s="374"/>
      <c r="V382" s="374"/>
      <c r="W382" s="374"/>
      <c r="X382" s="374"/>
      <c r="Y382" s="374"/>
      <c r="Z382" s="374"/>
    </row>
    <row r="383" ht="12.75" customHeight="1">
      <c r="A383" s="374"/>
      <c r="B383" s="374"/>
      <c r="C383" s="374"/>
      <c r="D383" s="374"/>
      <c r="E383" s="374"/>
      <c r="F383" s="374"/>
      <c r="G383" s="374"/>
      <c r="H383" s="374"/>
      <c r="I383" s="374"/>
      <c r="J383" s="374"/>
      <c r="K383" s="374"/>
      <c r="L383" s="374"/>
      <c r="M383" s="374"/>
      <c r="N383" s="374"/>
      <c r="O383" s="374"/>
      <c r="P383" s="374"/>
      <c r="Q383" s="374"/>
      <c r="R383" s="374"/>
      <c r="S383" s="374"/>
      <c r="T383" s="374"/>
      <c r="U383" s="374"/>
      <c r="V383" s="374"/>
      <c r="W383" s="374"/>
      <c r="X383" s="374"/>
      <c r="Y383" s="374"/>
      <c r="Z383" s="374"/>
    </row>
    <row r="384" ht="12.75" customHeight="1">
      <c r="A384" s="374"/>
      <c r="B384" s="374"/>
      <c r="C384" s="374"/>
      <c r="D384" s="374"/>
      <c r="E384" s="374"/>
      <c r="F384" s="374"/>
      <c r="G384" s="374"/>
      <c r="H384" s="374"/>
      <c r="I384" s="374"/>
      <c r="J384" s="374"/>
      <c r="K384" s="374"/>
      <c r="L384" s="374"/>
      <c r="M384" s="374"/>
      <c r="N384" s="374"/>
      <c r="O384" s="374"/>
      <c r="P384" s="374"/>
      <c r="Q384" s="374"/>
      <c r="R384" s="374"/>
      <c r="S384" s="374"/>
      <c r="T384" s="374"/>
      <c r="U384" s="374"/>
      <c r="V384" s="374"/>
      <c r="W384" s="374"/>
      <c r="X384" s="374"/>
      <c r="Y384" s="374"/>
      <c r="Z384" s="374"/>
    </row>
    <row r="385" ht="12.75" customHeight="1">
      <c r="A385" s="374"/>
      <c r="B385" s="374"/>
      <c r="C385" s="374"/>
      <c r="D385" s="374"/>
      <c r="E385" s="374"/>
      <c r="F385" s="374"/>
      <c r="G385" s="374"/>
      <c r="H385" s="374"/>
      <c r="I385" s="374"/>
      <c r="J385" s="374"/>
      <c r="K385" s="374"/>
      <c r="L385" s="374"/>
      <c r="M385" s="374"/>
      <c r="N385" s="374"/>
      <c r="O385" s="374"/>
      <c r="P385" s="374"/>
      <c r="Q385" s="374"/>
      <c r="R385" s="374"/>
      <c r="S385" s="374"/>
      <c r="T385" s="374"/>
      <c r="U385" s="374"/>
      <c r="V385" s="374"/>
      <c r="W385" s="374"/>
      <c r="X385" s="374"/>
      <c r="Y385" s="374"/>
      <c r="Z385" s="374"/>
    </row>
    <row r="386" ht="12.75" customHeight="1">
      <c r="A386" s="374"/>
      <c r="B386" s="374"/>
      <c r="C386" s="374"/>
      <c r="D386" s="374"/>
      <c r="E386" s="374"/>
      <c r="F386" s="374"/>
      <c r="G386" s="374"/>
      <c r="H386" s="374"/>
      <c r="I386" s="374"/>
      <c r="J386" s="374"/>
      <c r="K386" s="374"/>
      <c r="L386" s="374"/>
      <c r="M386" s="374"/>
      <c r="N386" s="374"/>
      <c r="O386" s="374"/>
      <c r="P386" s="374"/>
      <c r="Q386" s="374"/>
      <c r="R386" s="374"/>
      <c r="S386" s="374"/>
      <c r="T386" s="374"/>
      <c r="U386" s="374"/>
      <c r="V386" s="374"/>
      <c r="W386" s="374"/>
      <c r="X386" s="374"/>
      <c r="Y386" s="374"/>
      <c r="Z386" s="374"/>
    </row>
    <row r="387" ht="12.75" customHeight="1">
      <c r="A387" s="374"/>
      <c r="B387" s="374"/>
      <c r="C387" s="374"/>
      <c r="D387" s="374"/>
      <c r="E387" s="374"/>
      <c r="F387" s="374"/>
      <c r="G387" s="374"/>
      <c r="H387" s="374"/>
      <c r="I387" s="374"/>
      <c r="J387" s="374"/>
      <c r="K387" s="374"/>
      <c r="L387" s="374"/>
      <c r="M387" s="374"/>
      <c r="N387" s="374"/>
      <c r="O387" s="374"/>
      <c r="P387" s="374"/>
      <c r="Q387" s="374"/>
      <c r="R387" s="374"/>
      <c r="S387" s="374"/>
      <c r="T387" s="374"/>
      <c r="U387" s="374"/>
      <c r="V387" s="374"/>
      <c r="W387" s="374"/>
      <c r="X387" s="374"/>
      <c r="Y387" s="374"/>
      <c r="Z387" s="374"/>
    </row>
    <row r="388" ht="12.75" customHeight="1">
      <c r="A388" s="374"/>
      <c r="B388" s="374"/>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c r="Z388" s="374"/>
    </row>
    <row r="389" ht="12.75" customHeight="1">
      <c r="A389" s="374"/>
      <c r="B389" s="374"/>
      <c r="C389" s="374"/>
      <c r="D389" s="374"/>
      <c r="E389" s="374"/>
      <c r="F389" s="374"/>
      <c r="G389" s="374"/>
      <c r="H389" s="374"/>
      <c r="I389" s="374"/>
      <c r="J389" s="374"/>
      <c r="K389" s="374"/>
      <c r="L389" s="374"/>
      <c r="M389" s="374"/>
      <c r="N389" s="374"/>
      <c r="O389" s="374"/>
      <c r="P389" s="374"/>
      <c r="Q389" s="374"/>
      <c r="R389" s="374"/>
      <c r="S389" s="374"/>
      <c r="T389" s="374"/>
      <c r="U389" s="374"/>
      <c r="V389" s="374"/>
      <c r="W389" s="374"/>
      <c r="X389" s="374"/>
      <c r="Y389" s="374"/>
      <c r="Z389" s="374"/>
    </row>
    <row r="390" ht="12.75" customHeight="1">
      <c r="A390" s="374"/>
      <c r="B390" s="374"/>
      <c r="C390" s="374"/>
      <c r="D390" s="374"/>
      <c r="E390" s="374"/>
      <c r="F390" s="374"/>
      <c r="G390" s="374"/>
      <c r="H390" s="374"/>
      <c r="I390" s="374"/>
      <c r="J390" s="374"/>
      <c r="K390" s="374"/>
      <c r="L390" s="374"/>
      <c r="M390" s="374"/>
      <c r="N390" s="374"/>
      <c r="O390" s="374"/>
      <c r="P390" s="374"/>
      <c r="Q390" s="374"/>
      <c r="R390" s="374"/>
      <c r="S390" s="374"/>
      <c r="T390" s="374"/>
      <c r="U390" s="374"/>
      <c r="V390" s="374"/>
      <c r="W390" s="374"/>
      <c r="X390" s="374"/>
      <c r="Y390" s="374"/>
      <c r="Z390" s="374"/>
    </row>
    <row r="391" ht="12.75" customHeight="1">
      <c r="A391" s="374"/>
      <c r="B391" s="374"/>
      <c r="C391" s="374"/>
      <c r="D391" s="374"/>
      <c r="E391" s="374"/>
      <c r="F391" s="374"/>
      <c r="G391" s="374"/>
      <c r="H391" s="374"/>
      <c r="I391" s="374"/>
      <c r="J391" s="374"/>
      <c r="K391" s="374"/>
      <c r="L391" s="374"/>
      <c r="M391" s="374"/>
      <c r="N391" s="374"/>
      <c r="O391" s="374"/>
      <c r="P391" s="374"/>
      <c r="Q391" s="374"/>
      <c r="R391" s="374"/>
      <c r="S391" s="374"/>
      <c r="T391" s="374"/>
      <c r="U391" s="374"/>
      <c r="V391" s="374"/>
      <c r="W391" s="374"/>
      <c r="X391" s="374"/>
      <c r="Y391" s="374"/>
      <c r="Z391" s="374"/>
    </row>
    <row r="392" ht="12.75" customHeight="1">
      <c r="A392" s="374"/>
      <c r="B392" s="374"/>
      <c r="C392" s="374"/>
      <c r="D392" s="374"/>
      <c r="E392" s="374"/>
      <c r="F392" s="374"/>
      <c r="G392" s="374"/>
      <c r="H392" s="374"/>
      <c r="I392" s="374"/>
      <c r="J392" s="374"/>
      <c r="K392" s="374"/>
      <c r="L392" s="374"/>
      <c r="M392" s="374"/>
      <c r="N392" s="374"/>
      <c r="O392" s="374"/>
      <c r="P392" s="374"/>
      <c r="Q392" s="374"/>
      <c r="R392" s="374"/>
      <c r="S392" s="374"/>
      <c r="T392" s="374"/>
      <c r="U392" s="374"/>
      <c r="V392" s="374"/>
      <c r="W392" s="374"/>
      <c r="X392" s="374"/>
      <c r="Y392" s="374"/>
      <c r="Z392" s="374"/>
    </row>
    <row r="393" ht="12.75" customHeight="1">
      <c r="A393" s="374"/>
      <c r="B393" s="374"/>
      <c r="C393" s="374"/>
      <c r="D393" s="374"/>
      <c r="E393" s="374"/>
      <c r="F393" s="374"/>
      <c r="G393" s="374"/>
      <c r="H393" s="374"/>
      <c r="I393" s="374"/>
      <c r="J393" s="374"/>
      <c r="K393" s="374"/>
      <c r="L393" s="374"/>
      <c r="M393" s="374"/>
      <c r="N393" s="374"/>
      <c r="O393" s="374"/>
      <c r="P393" s="374"/>
      <c r="Q393" s="374"/>
      <c r="R393" s="374"/>
      <c r="S393" s="374"/>
      <c r="T393" s="374"/>
      <c r="U393" s="374"/>
      <c r="V393" s="374"/>
      <c r="W393" s="374"/>
      <c r="X393" s="374"/>
      <c r="Y393" s="374"/>
      <c r="Z393" s="374"/>
    </row>
    <row r="394" ht="12.75" customHeight="1">
      <c r="A394" s="374"/>
      <c r="B394" s="374"/>
      <c r="C394" s="374"/>
      <c r="D394" s="374"/>
      <c r="E394" s="374"/>
      <c r="F394" s="374"/>
      <c r="G394" s="374"/>
      <c r="H394" s="374"/>
      <c r="I394" s="374"/>
      <c r="J394" s="374"/>
      <c r="K394" s="374"/>
      <c r="L394" s="374"/>
      <c r="M394" s="374"/>
      <c r="N394" s="374"/>
      <c r="O394" s="374"/>
      <c r="P394" s="374"/>
      <c r="Q394" s="374"/>
      <c r="R394" s="374"/>
      <c r="S394" s="374"/>
      <c r="T394" s="374"/>
      <c r="U394" s="374"/>
      <c r="V394" s="374"/>
      <c r="W394" s="374"/>
      <c r="X394" s="374"/>
      <c r="Y394" s="374"/>
      <c r="Z394" s="374"/>
    </row>
    <row r="395" ht="12.75" customHeight="1">
      <c r="A395" s="374"/>
      <c r="B395" s="374"/>
      <c r="C395" s="374"/>
      <c r="D395" s="374"/>
      <c r="E395" s="374"/>
      <c r="F395" s="374"/>
      <c r="G395" s="374"/>
      <c r="H395" s="374"/>
      <c r="I395" s="374"/>
      <c r="J395" s="374"/>
      <c r="K395" s="374"/>
      <c r="L395" s="374"/>
      <c r="M395" s="374"/>
      <c r="N395" s="374"/>
      <c r="O395" s="374"/>
      <c r="P395" s="374"/>
      <c r="Q395" s="374"/>
      <c r="R395" s="374"/>
      <c r="S395" s="374"/>
      <c r="T395" s="374"/>
      <c r="U395" s="374"/>
      <c r="V395" s="374"/>
      <c r="W395" s="374"/>
      <c r="X395" s="374"/>
      <c r="Y395" s="374"/>
      <c r="Z395" s="374"/>
    </row>
    <row r="396" ht="12.75" customHeight="1">
      <c r="A396" s="374"/>
      <c r="B396" s="374"/>
      <c r="C396" s="374"/>
      <c r="D396" s="374"/>
      <c r="E396" s="374"/>
      <c r="F396" s="374"/>
      <c r="G396" s="374"/>
      <c r="H396" s="374"/>
      <c r="I396" s="374"/>
      <c r="J396" s="374"/>
      <c r="K396" s="374"/>
      <c r="L396" s="374"/>
      <c r="M396" s="374"/>
      <c r="N396" s="374"/>
      <c r="O396" s="374"/>
      <c r="P396" s="374"/>
      <c r="Q396" s="374"/>
      <c r="R396" s="374"/>
      <c r="S396" s="374"/>
      <c r="T396" s="374"/>
      <c r="U396" s="374"/>
      <c r="V396" s="374"/>
      <c r="W396" s="374"/>
      <c r="X396" s="374"/>
      <c r="Y396" s="374"/>
      <c r="Z396" s="374"/>
    </row>
    <row r="397" ht="12.75" customHeight="1">
      <c r="A397" s="374"/>
      <c r="B397" s="374"/>
      <c r="C397" s="374"/>
      <c r="D397" s="374"/>
      <c r="E397" s="374"/>
      <c r="F397" s="374"/>
      <c r="G397" s="374"/>
      <c r="H397" s="374"/>
      <c r="I397" s="374"/>
      <c r="J397" s="374"/>
      <c r="K397" s="374"/>
      <c r="L397" s="374"/>
      <c r="M397" s="374"/>
      <c r="N397" s="374"/>
      <c r="O397" s="374"/>
      <c r="P397" s="374"/>
      <c r="Q397" s="374"/>
      <c r="R397" s="374"/>
      <c r="S397" s="374"/>
      <c r="T397" s="374"/>
      <c r="U397" s="374"/>
      <c r="V397" s="374"/>
      <c r="W397" s="374"/>
      <c r="X397" s="374"/>
      <c r="Y397" s="374"/>
      <c r="Z397" s="374"/>
    </row>
    <row r="398" ht="12.75" customHeight="1">
      <c r="A398" s="374"/>
      <c r="B398" s="374"/>
      <c r="C398" s="374"/>
      <c r="D398" s="374"/>
      <c r="E398" s="374"/>
      <c r="F398" s="374"/>
      <c r="G398" s="374"/>
      <c r="H398" s="374"/>
      <c r="I398" s="374"/>
      <c r="J398" s="374"/>
      <c r="K398" s="374"/>
      <c r="L398" s="374"/>
      <c r="M398" s="374"/>
      <c r="N398" s="374"/>
      <c r="O398" s="374"/>
      <c r="P398" s="374"/>
      <c r="Q398" s="374"/>
      <c r="R398" s="374"/>
      <c r="S398" s="374"/>
      <c r="T398" s="374"/>
      <c r="U398" s="374"/>
      <c r="V398" s="374"/>
      <c r="W398" s="374"/>
      <c r="X398" s="374"/>
      <c r="Y398" s="374"/>
      <c r="Z398" s="374"/>
    </row>
    <row r="399" ht="12.75" customHeight="1">
      <c r="A399" s="374"/>
      <c r="B399" s="374"/>
      <c r="C399" s="374"/>
      <c r="D399" s="374"/>
      <c r="E399" s="374"/>
      <c r="F399" s="374"/>
      <c r="G399" s="374"/>
      <c r="H399" s="374"/>
      <c r="I399" s="374"/>
      <c r="J399" s="374"/>
      <c r="K399" s="374"/>
      <c r="L399" s="374"/>
      <c r="M399" s="374"/>
      <c r="N399" s="374"/>
      <c r="O399" s="374"/>
      <c r="P399" s="374"/>
      <c r="Q399" s="374"/>
      <c r="R399" s="374"/>
      <c r="S399" s="374"/>
      <c r="T399" s="374"/>
      <c r="U399" s="374"/>
      <c r="V399" s="374"/>
      <c r="W399" s="374"/>
      <c r="X399" s="374"/>
      <c r="Y399" s="374"/>
      <c r="Z399" s="374"/>
    </row>
    <row r="400" ht="12.75" customHeight="1">
      <c r="A400" s="374"/>
      <c r="B400" s="374"/>
      <c r="C400" s="374"/>
      <c r="D400" s="374"/>
      <c r="E400" s="374"/>
      <c r="F400" s="374"/>
      <c r="G400" s="374"/>
      <c r="H400" s="374"/>
      <c r="I400" s="374"/>
      <c r="J400" s="374"/>
      <c r="K400" s="374"/>
      <c r="L400" s="374"/>
      <c r="M400" s="374"/>
      <c r="N400" s="374"/>
      <c r="O400" s="374"/>
      <c r="P400" s="374"/>
      <c r="Q400" s="374"/>
      <c r="R400" s="374"/>
      <c r="S400" s="374"/>
      <c r="T400" s="374"/>
      <c r="U400" s="374"/>
      <c r="V400" s="374"/>
      <c r="W400" s="374"/>
      <c r="X400" s="374"/>
      <c r="Y400" s="374"/>
      <c r="Z400" s="374"/>
    </row>
    <row r="401" ht="12.75" customHeight="1">
      <c r="A401" s="374"/>
      <c r="B401" s="374"/>
      <c r="C401" s="374"/>
      <c r="D401" s="374"/>
      <c r="E401" s="374"/>
      <c r="F401" s="374"/>
      <c r="G401" s="374"/>
      <c r="H401" s="374"/>
      <c r="I401" s="374"/>
      <c r="J401" s="374"/>
      <c r="K401" s="374"/>
      <c r="L401" s="374"/>
      <c r="M401" s="374"/>
      <c r="N401" s="374"/>
      <c r="O401" s="374"/>
      <c r="P401" s="374"/>
      <c r="Q401" s="374"/>
      <c r="R401" s="374"/>
      <c r="S401" s="374"/>
      <c r="T401" s="374"/>
      <c r="U401" s="374"/>
      <c r="V401" s="374"/>
      <c r="W401" s="374"/>
      <c r="X401" s="374"/>
      <c r="Y401" s="374"/>
      <c r="Z401" s="374"/>
    </row>
    <row r="402" ht="12.75" customHeight="1">
      <c r="A402" s="374"/>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row>
    <row r="403" ht="12.75" customHeight="1">
      <c r="A403" s="374"/>
      <c r="B403" s="374"/>
      <c r="C403" s="374"/>
      <c r="D403" s="374"/>
      <c r="E403" s="374"/>
      <c r="F403" s="374"/>
      <c r="G403" s="374"/>
      <c r="H403" s="374"/>
      <c r="I403" s="374"/>
      <c r="J403" s="374"/>
      <c r="K403" s="374"/>
      <c r="L403" s="374"/>
      <c r="M403" s="374"/>
      <c r="N403" s="374"/>
      <c r="O403" s="374"/>
      <c r="P403" s="374"/>
      <c r="Q403" s="374"/>
      <c r="R403" s="374"/>
      <c r="S403" s="374"/>
      <c r="T403" s="374"/>
      <c r="U403" s="374"/>
      <c r="V403" s="374"/>
      <c r="W403" s="374"/>
      <c r="X403" s="374"/>
      <c r="Y403" s="374"/>
      <c r="Z403" s="374"/>
    </row>
    <row r="404" ht="12.75" customHeight="1">
      <c r="A404" s="374"/>
      <c r="B404" s="374"/>
      <c r="C404" s="374"/>
      <c r="D404" s="374"/>
      <c r="E404" s="374"/>
      <c r="F404" s="374"/>
      <c r="G404" s="374"/>
      <c r="H404" s="374"/>
      <c r="I404" s="374"/>
      <c r="J404" s="374"/>
      <c r="K404" s="374"/>
      <c r="L404" s="374"/>
      <c r="M404" s="374"/>
      <c r="N404" s="374"/>
      <c r="O404" s="374"/>
      <c r="P404" s="374"/>
      <c r="Q404" s="374"/>
      <c r="R404" s="374"/>
      <c r="S404" s="374"/>
      <c r="T404" s="374"/>
      <c r="U404" s="374"/>
      <c r="V404" s="374"/>
      <c r="W404" s="374"/>
      <c r="X404" s="374"/>
      <c r="Y404" s="374"/>
      <c r="Z404" s="374"/>
    </row>
    <row r="405" ht="12.75" customHeight="1">
      <c r="A405" s="374"/>
      <c r="B405" s="374"/>
      <c r="C405" s="374"/>
      <c r="D405" s="374"/>
      <c r="E405" s="374"/>
      <c r="F405" s="374"/>
      <c r="G405" s="374"/>
      <c r="H405" s="374"/>
      <c r="I405" s="374"/>
      <c r="J405" s="374"/>
      <c r="K405" s="374"/>
      <c r="L405" s="374"/>
      <c r="M405" s="374"/>
      <c r="N405" s="374"/>
      <c r="O405" s="374"/>
      <c r="P405" s="374"/>
      <c r="Q405" s="374"/>
      <c r="R405" s="374"/>
      <c r="S405" s="374"/>
      <c r="T405" s="374"/>
      <c r="U405" s="374"/>
      <c r="V405" s="374"/>
      <c r="W405" s="374"/>
      <c r="X405" s="374"/>
      <c r="Y405" s="374"/>
      <c r="Z405" s="374"/>
    </row>
    <row r="406" ht="12.75" customHeight="1">
      <c r="A406" s="374"/>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row>
    <row r="407" ht="12.75" customHeight="1">
      <c r="A407" s="374"/>
      <c r="B407" s="374"/>
      <c r="C407" s="374"/>
      <c r="D407" s="374"/>
      <c r="E407" s="374"/>
      <c r="F407" s="374"/>
      <c r="G407" s="374"/>
      <c r="H407" s="374"/>
      <c r="I407" s="374"/>
      <c r="J407" s="374"/>
      <c r="K407" s="374"/>
      <c r="L407" s="374"/>
      <c r="M407" s="374"/>
      <c r="N407" s="374"/>
      <c r="O407" s="374"/>
      <c r="P407" s="374"/>
      <c r="Q407" s="374"/>
      <c r="R407" s="374"/>
      <c r="S407" s="374"/>
      <c r="T407" s="374"/>
      <c r="U407" s="374"/>
      <c r="V407" s="374"/>
      <c r="W407" s="374"/>
      <c r="X407" s="374"/>
      <c r="Y407" s="374"/>
      <c r="Z407" s="374"/>
    </row>
    <row r="408" ht="12.75" customHeight="1">
      <c r="A408" s="374"/>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row>
    <row r="409" ht="12.75" customHeight="1">
      <c r="A409" s="374"/>
      <c r="B409" s="374"/>
      <c r="C409" s="374"/>
      <c r="D409" s="374"/>
      <c r="E409" s="374"/>
      <c r="F409" s="374"/>
      <c r="G409" s="374"/>
      <c r="H409" s="374"/>
      <c r="I409" s="374"/>
      <c r="J409" s="374"/>
      <c r="K409" s="374"/>
      <c r="L409" s="374"/>
      <c r="M409" s="374"/>
      <c r="N409" s="374"/>
      <c r="O409" s="374"/>
      <c r="P409" s="374"/>
      <c r="Q409" s="374"/>
      <c r="R409" s="374"/>
      <c r="S409" s="374"/>
      <c r="T409" s="374"/>
      <c r="U409" s="374"/>
      <c r="V409" s="374"/>
      <c r="W409" s="374"/>
      <c r="X409" s="374"/>
      <c r="Y409" s="374"/>
      <c r="Z409" s="374"/>
    </row>
    <row r="410" ht="12.75" customHeight="1">
      <c r="A410" s="374"/>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row>
    <row r="411" ht="12.75" customHeight="1">
      <c r="A411" s="374"/>
      <c r="B411" s="374"/>
      <c r="C411" s="374"/>
      <c r="D411" s="374"/>
      <c r="E411" s="374"/>
      <c r="F411" s="374"/>
      <c r="G411" s="374"/>
      <c r="H411" s="374"/>
      <c r="I411" s="374"/>
      <c r="J411" s="374"/>
      <c r="K411" s="374"/>
      <c r="L411" s="374"/>
      <c r="M411" s="374"/>
      <c r="N411" s="374"/>
      <c r="O411" s="374"/>
      <c r="P411" s="374"/>
      <c r="Q411" s="374"/>
      <c r="R411" s="374"/>
      <c r="S411" s="374"/>
      <c r="T411" s="374"/>
      <c r="U411" s="374"/>
      <c r="V411" s="374"/>
      <c r="W411" s="374"/>
      <c r="X411" s="374"/>
      <c r="Y411" s="374"/>
      <c r="Z411" s="374"/>
    </row>
    <row r="412" ht="12.75" customHeight="1">
      <c r="A412" s="374"/>
      <c r="B412" s="374"/>
      <c r="C412" s="374"/>
      <c r="D412" s="374"/>
      <c r="E412" s="374"/>
      <c r="F412" s="374"/>
      <c r="G412" s="374"/>
      <c r="H412" s="374"/>
      <c r="I412" s="374"/>
      <c r="J412" s="374"/>
      <c r="K412" s="374"/>
      <c r="L412" s="374"/>
      <c r="M412" s="374"/>
      <c r="N412" s="374"/>
      <c r="O412" s="374"/>
      <c r="P412" s="374"/>
      <c r="Q412" s="374"/>
      <c r="R412" s="374"/>
      <c r="S412" s="374"/>
      <c r="T412" s="374"/>
      <c r="U412" s="374"/>
      <c r="V412" s="374"/>
      <c r="W412" s="374"/>
      <c r="X412" s="374"/>
      <c r="Y412" s="374"/>
      <c r="Z412" s="374"/>
    </row>
    <row r="413" ht="12.75" customHeight="1">
      <c r="A413" s="374"/>
      <c r="B413" s="374"/>
      <c r="C413" s="374"/>
      <c r="D413" s="374"/>
      <c r="E413" s="374"/>
      <c r="F413" s="374"/>
      <c r="G413" s="374"/>
      <c r="H413" s="374"/>
      <c r="I413" s="374"/>
      <c r="J413" s="374"/>
      <c r="K413" s="374"/>
      <c r="L413" s="374"/>
      <c r="M413" s="374"/>
      <c r="N413" s="374"/>
      <c r="O413" s="374"/>
      <c r="P413" s="374"/>
      <c r="Q413" s="374"/>
      <c r="R413" s="374"/>
      <c r="S413" s="374"/>
      <c r="T413" s="374"/>
      <c r="U413" s="374"/>
      <c r="V413" s="374"/>
      <c r="W413" s="374"/>
      <c r="X413" s="374"/>
      <c r="Y413" s="374"/>
      <c r="Z413" s="374"/>
    </row>
    <row r="414" ht="12.75" customHeight="1">
      <c r="A414" s="374"/>
      <c r="B414" s="374"/>
      <c r="C414" s="374"/>
      <c r="D414" s="374"/>
      <c r="E414" s="374"/>
      <c r="F414" s="374"/>
      <c r="G414" s="374"/>
      <c r="H414" s="374"/>
      <c r="I414" s="374"/>
      <c r="J414" s="374"/>
      <c r="K414" s="374"/>
      <c r="L414" s="374"/>
      <c r="M414" s="374"/>
      <c r="N414" s="374"/>
      <c r="O414" s="374"/>
      <c r="P414" s="374"/>
      <c r="Q414" s="374"/>
      <c r="R414" s="374"/>
      <c r="S414" s="374"/>
      <c r="T414" s="374"/>
      <c r="U414" s="374"/>
      <c r="V414" s="374"/>
      <c r="W414" s="374"/>
      <c r="X414" s="374"/>
      <c r="Y414" s="374"/>
      <c r="Z414" s="374"/>
    </row>
    <row r="415" ht="12.75" customHeight="1">
      <c r="A415" s="374"/>
      <c r="B415" s="374"/>
      <c r="C415" s="374"/>
      <c r="D415" s="374"/>
      <c r="E415" s="374"/>
      <c r="F415" s="374"/>
      <c r="G415" s="374"/>
      <c r="H415" s="374"/>
      <c r="I415" s="374"/>
      <c r="J415" s="374"/>
      <c r="K415" s="374"/>
      <c r="L415" s="374"/>
      <c r="M415" s="374"/>
      <c r="N415" s="374"/>
      <c r="O415" s="374"/>
      <c r="P415" s="374"/>
      <c r="Q415" s="374"/>
      <c r="R415" s="374"/>
      <c r="S415" s="374"/>
      <c r="T415" s="374"/>
      <c r="U415" s="374"/>
      <c r="V415" s="374"/>
      <c r="W415" s="374"/>
      <c r="X415" s="374"/>
      <c r="Y415" s="374"/>
      <c r="Z415" s="374"/>
    </row>
    <row r="416" ht="12.75" customHeight="1">
      <c r="A416" s="374"/>
      <c r="B416" s="374"/>
      <c r="C416" s="374"/>
      <c r="D416" s="374"/>
      <c r="E416" s="374"/>
      <c r="F416" s="374"/>
      <c r="G416" s="374"/>
      <c r="H416" s="374"/>
      <c r="I416" s="374"/>
      <c r="J416" s="374"/>
      <c r="K416" s="374"/>
      <c r="L416" s="374"/>
      <c r="M416" s="374"/>
      <c r="N416" s="374"/>
      <c r="O416" s="374"/>
      <c r="P416" s="374"/>
      <c r="Q416" s="374"/>
      <c r="R416" s="374"/>
      <c r="S416" s="374"/>
      <c r="T416" s="374"/>
      <c r="U416" s="374"/>
      <c r="V416" s="374"/>
      <c r="W416" s="374"/>
      <c r="X416" s="374"/>
      <c r="Y416" s="374"/>
      <c r="Z416" s="374"/>
    </row>
    <row r="417" ht="12.75" customHeight="1">
      <c r="A417" s="374"/>
      <c r="B417" s="374"/>
      <c r="C417" s="374"/>
      <c r="D417" s="374"/>
      <c r="E417" s="374"/>
      <c r="F417" s="374"/>
      <c r="G417" s="374"/>
      <c r="H417" s="374"/>
      <c r="I417" s="374"/>
      <c r="J417" s="374"/>
      <c r="K417" s="374"/>
      <c r="L417" s="374"/>
      <c r="M417" s="374"/>
      <c r="N417" s="374"/>
      <c r="O417" s="374"/>
      <c r="P417" s="374"/>
      <c r="Q417" s="374"/>
      <c r="R417" s="374"/>
      <c r="S417" s="374"/>
      <c r="T417" s="374"/>
      <c r="U417" s="374"/>
      <c r="V417" s="374"/>
      <c r="W417" s="374"/>
      <c r="X417" s="374"/>
      <c r="Y417" s="374"/>
      <c r="Z417" s="374"/>
    </row>
    <row r="418" ht="12.75" customHeight="1">
      <c r="A418" s="374"/>
      <c r="B418" s="374"/>
      <c r="C418" s="374"/>
      <c r="D418" s="374"/>
      <c r="E418" s="374"/>
      <c r="F418" s="374"/>
      <c r="G418" s="374"/>
      <c r="H418" s="374"/>
      <c r="I418" s="374"/>
      <c r="J418" s="374"/>
      <c r="K418" s="374"/>
      <c r="L418" s="374"/>
      <c r="M418" s="374"/>
      <c r="N418" s="374"/>
      <c r="O418" s="374"/>
      <c r="P418" s="374"/>
      <c r="Q418" s="374"/>
      <c r="R418" s="374"/>
      <c r="S418" s="374"/>
      <c r="T418" s="374"/>
      <c r="U418" s="374"/>
      <c r="V418" s="374"/>
      <c r="W418" s="374"/>
      <c r="X418" s="374"/>
      <c r="Y418" s="374"/>
      <c r="Z418" s="374"/>
    </row>
    <row r="419" ht="12.75" customHeight="1">
      <c r="A419" s="374"/>
      <c r="B419" s="374"/>
      <c r="C419" s="374"/>
      <c r="D419" s="374"/>
      <c r="E419" s="374"/>
      <c r="F419" s="374"/>
      <c r="G419" s="374"/>
      <c r="H419" s="374"/>
      <c r="I419" s="374"/>
      <c r="J419" s="374"/>
      <c r="K419" s="374"/>
      <c r="L419" s="374"/>
      <c r="M419" s="374"/>
      <c r="N419" s="374"/>
      <c r="O419" s="374"/>
      <c r="P419" s="374"/>
      <c r="Q419" s="374"/>
      <c r="R419" s="374"/>
      <c r="S419" s="374"/>
      <c r="T419" s="374"/>
      <c r="U419" s="374"/>
      <c r="V419" s="374"/>
      <c r="W419" s="374"/>
      <c r="X419" s="374"/>
      <c r="Y419" s="374"/>
      <c r="Z419" s="374"/>
    </row>
    <row r="420" ht="12.75" customHeight="1">
      <c r="A420" s="374"/>
      <c r="B420" s="374"/>
      <c r="C420" s="374"/>
      <c r="D420" s="374"/>
      <c r="E420" s="374"/>
      <c r="F420" s="374"/>
      <c r="G420" s="374"/>
      <c r="H420" s="374"/>
      <c r="I420" s="374"/>
      <c r="J420" s="374"/>
      <c r="K420" s="374"/>
      <c r="L420" s="374"/>
      <c r="M420" s="374"/>
      <c r="N420" s="374"/>
      <c r="O420" s="374"/>
      <c r="P420" s="374"/>
      <c r="Q420" s="374"/>
      <c r="R420" s="374"/>
      <c r="S420" s="374"/>
      <c r="T420" s="374"/>
      <c r="U420" s="374"/>
      <c r="V420" s="374"/>
      <c r="W420" s="374"/>
      <c r="X420" s="374"/>
      <c r="Y420" s="374"/>
      <c r="Z420" s="374"/>
    </row>
    <row r="421" ht="12.75" customHeight="1">
      <c r="A421" s="374"/>
      <c r="B421" s="374"/>
      <c r="C421" s="374"/>
      <c r="D421" s="374"/>
      <c r="E421" s="374"/>
      <c r="F421" s="374"/>
      <c r="G421" s="374"/>
      <c r="H421" s="374"/>
      <c r="I421" s="374"/>
      <c r="J421" s="374"/>
      <c r="K421" s="374"/>
      <c r="L421" s="374"/>
      <c r="M421" s="374"/>
      <c r="N421" s="374"/>
      <c r="O421" s="374"/>
      <c r="P421" s="374"/>
      <c r="Q421" s="374"/>
      <c r="R421" s="374"/>
      <c r="S421" s="374"/>
      <c r="T421" s="374"/>
      <c r="U421" s="374"/>
      <c r="V421" s="374"/>
      <c r="W421" s="374"/>
      <c r="X421" s="374"/>
      <c r="Y421" s="374"/>
      <c r="Z421" s="374"/>
    </row>
    <row r="422" ht="12.75" customHeight="1">
      <c r="A422" s="374"/>
      <c r="B422" s="374"/>
      <c r="C422" s="374"/>
      <c r="D422" s="374"/>
      <c r="E422" s="374"/>
      <c r="F422" s="374"/>
      <c r="G422" s="374"/>
      <c r="H422" s="374"/>
      <c r="I422" s="374"/>
      <c r="J422" s="374"/>
      <c r="K422" s="374"/>
      <c r="L422" s="374"/>
      <c r="M422" s="374"/>
      <c r="N422" s="374"/>
      <c r="O422" s="374"/>
      <c r="P422" s="374"/>
      <c r="Q422" s="374"/>
      <c r="R422" s="374"/>
      <c r="S422" s="374"/>
      <c r="T422" s="374"/>
      <c r="U422" s="374"/>
      <c r="V422" s="374"/>
      <c r="W422" s="374"/>
      <c r="X422" s="374"/>
      <c r="Y422" s="374"/>
      <c r="Z422" s="374"/>
    </row>
    <row r="423" ht="12.75" customHeight="1">
      <c r="A423" s="374"/>
      <c r="B423" s="374"/>
      <c r="C423" s="374"/>
      <c r="D423" s="374"/>
      <c r="E423" s="374"/>
      <c r="F423" s="374"/>
      <c r="G423" s="374"/>
      <c r="H423" s="374"/>
      <c r="I423" s="374"/>
      <c r="J423" s="374"/>
      <c r="K423" s="374"/>
      <c r="L423" s="374"/>
      <c r="M423" s="374"/>
      <c r="N423" s="374"/>
      <c r="O423" s="374"/>
      <c r="P423" s="374"/>
      <c r="Q423" s="374"/>
      <c r="R423" s="374"/>
      <c r="S423" s="374"/>
      <c r="T423" s="374"/>
      <c r="U423" s="374"/>
      <c r="V423" s="374"/>
      <c r="W423" s="374"/>
      <c r="X423" s="374"/>
      <c r="Y423" s="374"/>
      <c r="Z423" s="374"/>
    </row>
    <row r="424" ht="12.75" customHeight="1">
      <c r="A424" s="374"/>
      <c r="B424" s="374"/>
      <c r="C424" s="374"/>
      <c r="D424" s="374"/>
      <c r="E424" s="374"/>
      <c r="F424" s="374"/>
      <c r="G424" s="374"/>
      <c r="H424" s="374"/>
      <c r="I424" s="374"/>
      <c r="J424" s="374"/>
      <c r="K424" s="374"/>
      <c r="L424" s="374"/>
      <c r="M424" s="374"/>
      <c r="N424" s="374"/>
      <c r="O424" s="374"/>
      <c r="P424" s="374"/>
      <c r="Q424" s="374"/>
      <c r="R424" s="374"/>
      <c r="S424" s="374"/>
      <c r="T424" s="374"/>
      <c r="U424" s="374"/>
      <c r="V424" s="374"/>
      <c r="W424" s="374"/>
      <c r="X424" s="374"/>
      <c r="Y424" s="374"/>
      <c r="Z424" s="374"/>
    </row>
    <row r="425" ht="12.75" customHeight="1">
      <c r="A425" s="374"/>
      <c r="B425" s="374"/>
      <c r="C425" s="374"/>
      <c r="D425" s="374"/>
      <c r="E425" s="374"/>
      <c r="F425" s="374"/>
      <c r="G425" s="374"/>
      <c r="H425" s="374"/>
      <c r="I425" s="374"/>
      <c r="J425" s="374"/>
      <c r="K425" s="374"/>
      <c r="L425" s="374"/>
      <c r="M425" s="374"/>
      <c r="N425" s="374"/>
      <c r="O425" s="374"/>
      <c r="P425" s="374"/>
      <c r="Q425" s="374"/>
      <c r="R425" s="374"/>
      <c r="S425" s="374"/>
      <c r="T425" s="374"/>
      <c r="U425" s="374"/>
      <c r="V425" s="374"/>
      <c r="W425" s="374"/>
      <c r="X425" s="374"/>
      <c r="Y425" s="374"/>
      <c r="Z425" s="374"/>
    </row>
    <row r="426" ht="12.75" customHeight="1">
      <c r="A426" s="374"/>
      <c r="B426" s="374"/>
      <c r="C426" s="374"/>
      <c r="D426" s="374"/>
      <c r="E426" s="374"/>
      <c r="F426" s="374"/>
      <c r="G426" s="374"/>
      <c r="H426" s="374"/>
      <c r="I426" s="374"/>
      <c r="J426" s="374"/>
      <c r="K426" s="374"/>
      <c r="L426" s="374"/>
      <c r="M426" s="374"/>
      <c r="N426" s="374"/>
      <c r="O426" s="374"/>
      <c r="P426" s="374"/>
      <c r="Q426" s="374"/>
      <c r="R426" s="374"/>
      <c r="S426" s="374"/>
      <c r="T426" s="374"/>
      <c r="U426" s="374"/>
      <c r="V426" s="374"/>
      <c r="W426" s="374"/>
      <c r="X426" s="374"/>
      <c r="Y426" s="374"/>
      <c r="Z426" s="374"/>
    </row>
    <row r="427" ht="12.75" customHeight="1">
      <c r="A427" s="374"/>
      <c r="B427" s="374"/>
      <c r="C427" s="374"/>
      <c r="D427" s="374"/>
      <c r="E427" s="374"/>
      <c r="F427" s="374"/>
      <c r="G427" s="374"/>
      <c r="H427" s="374"/>
      <c r="I427" s="374"/>
      <c r="J427" s="374"/>
      <c r="K427" s="374"/>
      <c r="L427" s="374"/>
      <c r="M427" s="374"/>
      <c r="N427" s="374"/>
      <c r="O427" s="374"/>
      <c r="P427" s="374"/>
      <c r="Q427" s="374"/>
      <c r="R427" s="374"/>
      <c r="S427" s="374"/>
      <c r="T427" s="374"/>
      <c r="U427" s="374"/>
      <c r="V427" s="374"/>
      <c r="W427" s="374"/>
      <c r="X427" s="374"/>
      <c r="Y427" s="374"/>
      <c r="Z427" s="374"/>
    </row>
    <row r="428" ht="12.75" customHeight="1">
      <c r="A428" s="374"/>
      <c r="B428" s="374"/>
      <c r="C428" s="374"/>
      <c r="D428" s="374"/>
      <c r="E428" s="374"/>
      <c r="F428" s="374"/>
      <c r="G428" s="374"/>
      <c r="H428" s="374"/>
      <c r="I428" s="374"/>
      <c r="J428" s="374"/>
      <c r="K428" s="374"/>
      <c r="L428" s="374"/>
      <c r="M428" s="374"/>
      <c r="N428" s="374"/>
      <c r="O428" s="374"/>
      <c r="P428" s="374"/>
      <c r="Q428" s="374"/>
      <c r="R428" s="374"/>
      <c r="S428" s="374"/>
      <c r="T428" s="374"/>
      <c r="U428" s="374"/>
      <c r="V428" s="374"/>
      <c r="W428" s="374"/>
      <c r="X428" s="374"/>
      <c r="Y428" s="374"/>
      <c r="Z428" s="374"/>
    </row>
    <row r="429" ht="12.75" customHeight="1">
      <c r="A429" s="374"/>
      <c r="B429" s="374"/>
      <c r="C429" s="374"/>
      <c r="D429" s="374"/>
      <c r="E429" s="374"/>
      <c r="F429" s="374"/>
      <c r="G429" s="374"/>
      <c r="H429" s="374"/>
      <c r="I429" s="374"/>
      <c r="J429" s="374"/>
      <c r="K429" s="374"/>
      <c r="L429" s="374"/>
      <c r="M429" s="374"/>
      <c r="N429" s="374"/>
      <c r="O429" s="374"/>
      <c r="P429" s="374"/>
      <c r="Q429" s="374"/>
      <c r="R429" s="374"/>
      <c r="S429" s="374"/>
      <c r="T429" s="374"/>
      <c r="U429" s="374"/>
      <c r="V429" s="374"/>
      <c r="W429" s="374"/>
      <c r="X429" s="374"/>
      <c r="Y429" s="374"/>
      <c r="Z429" s="374"/>
    </row>
    <row r="430" ht="12.75" customHeight="1">
      <c r="A430" s="374"/>
      <c r="B430" s="374"/>
      <c r="C430" s="374"/>
      <c r="D430" s="374"/>
      <c r="E430" s="374"/>
      <c r="F430" s="374"/>
      <c r="G430" s="374"/>
      <c r="H430" s="374"/>
      <c r="I430" s="374"/>
      <c r="J430" s="374"/>
      <c r="K430" s="374"/>
      <c r="L430" s="374"/>
      <c r="M430" s="374"/>
      <c r="N430" s="374"/>
      <c r="O430" s="374"/>
      <c r="P430" s="374"/>
      <c r="Q430" s="374"/>
      <c r="R430" s="374"/>
      <c r="S430" s="374"/>
      <c r="T430" s="374"/>
      <c r="U430" s="374"/>
      <c r="V430" s="374"/>
      <c r="W430" s="374"/>
      <c r="X430" s="374"/>
      <c r="Y430" s="374"/>
      <c r="Z430" s="374"/>
    </row>
    <row r="431" ht="12.75" customHeight="1">
      <c r="A431" s="374"/>
      <c r="B431" s="374"/>
      <c r="C431" s="374"/>
      <c r="D431" s="374"/>
      <c r="E431" s="374"/>
      <c r="F431" s="374"/>
      <c r="G431" s="374"/>
      <c r="H431" s="374"/>
      <c r="I431" s="374"/>
      <c r="J431" s="374"/>
      <c r="K431" s="374"/>
      <c r="L431" s="374"/>
      <c r="M431" s="374"/>
      <c r="N431" s="374"/>
      <c r="O431" s="374"/>
      <c r="P431" s="374"/>
      <c r="Q431" s="374"/>
      <c r="R431" s="374"/>
      <c r="S431" s="374"/>
      <c r="T431" s="374"/>
      <c r="U431" s="374"/>
      <c r="V431" s="374"/>
      <c r="W431" s="374"/>
      <c r="X431" s="374"/>
      <c r="Y431" s="374"/>
      <c r="Z431" s="374"/>
    </row>
    <row r="432" ht="12.75" customHeight="1">
      <c r="A432" s="374"/>
      <c r="B432" s="374"/>
      <c r="C432" s="374"/>
      <c r="D432" s="374"/>
      <c r="E432" s="374"/>
      <c r="F432" s="374"/>
      <c r="G432" s="374"/>
      <c r="H432" s="374"/>
      <c r="I432" s="374"/>
      <c r="J432" s="374"/>
      <c r="K432" s="374"/>
      <c r="L432" s="374"/>
      <c r="M432" s="374"/>
      <c r="N432" s="374"/>
      <c r="O432" s="374"/>
      <c r="P432" s="374"/>
      <c r="Q432" s="374"/>
      <c r="R432" s="374"/>
      <c r="S432" s="374"/>
      <c r="T432" s="374"/>
      <c r="U432" s="374"/>
      <c r="V432" s="374"/>
      <c r="W432" s="374"/>
      <c r="X432" s="374"/>
      <c r="Y432" s="374"/>
      <c r="Z432" s="374"/>
    </row>
    <row r="433" ht="12.75" customHeight="1">
      <c r="A433" s="374"/>
      <c r="B433" s="374"/>
      <c r="C433" s="374"/>
      <c r="D433" s="374"/>
      <c r="E433" s="374"/>
      <c r="F433" s="374"/>
      <c r="G433" s="374"/>
      <c r="H433" s="374"/>
      <c r="I433" s="374"/>
      <c r="J433" s="374"/>
      <c r="K433" s="374"/>
      <c r="L433" s="374"/>
      <c r="M433" s="374"/>
      <c r="N433" s="374"/>
      <c r="O433" s="374"/>
      <c r="P433" s="374"/>
      <c r="Q433" s="374"/>
      <c r="R433" s="374"/>
      <c r="S433" s="374"/>
      <c r="T433" s="374"/>
      <c r="U433" s="374"/>
      <c r="V433" s="374"/>
      <c r="W433" s="374"/>
      <c r="X433" s="374"/>
      <c r="Y433" s="374"/>
      <c r="Z433" s="374"/>
    </row>
    <row r="434" ht="12.75" customHeight="1">
      <c r="A434" s="374"/>
      <c r="B434" s="374"/>
      <c r="C434" s="374"/>
      <c r="D434" s="374"/>
      <c r="E434" s="374"/>
      <c r="F434" s="374"/>
      <c r="G434" s="374"/>
      <c r="H434" s="374"/>
      <c r="I434" s="374"/>
      <c r="J434" s="374"/>
      <c r="K434" s="374"/>
      <c r="L434" s="374"/>
      <c r="M434" s="374"/>
      <c r="N434" s="374"/>
      <c r="O434" s="374"/>
      <c r="P434" s="374"/>
      <c r="Q434" s="374"/>
      <c r="R434" s="374"/>
      <c r="S434" s="374"/>
      <c r="T434" s="374"/>
      <c r="U434" s="374"/>
      <c r="V434" s="374"/>
      <c r="W434" s="374"/>
      <c r="X434" s="374"/>
      <c r="Y434" s="374"/>
      <c r="Z434" s="374"/>
    </row>
    <row r="435" ht="12.75" customHeight="1">
      <c r="A435" s="374"/>
      <c r="B435" s="374"/>
      <c r="C435" s="374"/>
      <c r="D435" s="374"/>
      <c r="E435" s="374"/>
      <c r="F435" s="374"/>
      <c r="G435" s="374"/>
      <c r="H435" s="374"/>
      <c r="I435" s="374"/>
      <c r="J435" s="374"/>
      <c r="K435" s="374"/>
      <c r="L435" s="374"/>
      <c r="M435" s="374"/>
      <c r="N435" s="374"/>
      <c r="O435" s="374"/>
      <c r="P435" s="374"/>
      <c r="Q435" s="374"/>
      <c r="R435" s="374"/>
      <c r="S435" s="374"/>
      <c r="T435" s="374"/>
      <c r="U435" s="374"/>
      <c r="V435" s="374"/>
      <c r="W435" s="374"/>
      <c r="X435" s="374"/>
      <c r="Y435" s="374"/>
      <c r="Z435" s="374"/>
    </row>
    <row r="436" ht="12.75" customHeight="1">
      <c r="A436" s="374"/>
      <c r="B436" s="374"/>
      <c r="C436" s="374"/>
      <c r="D436" s="374"/>
      <c r="E436" s="374"/>
      <c r="F436" s="374"/>
      <c r="G436" s="374"/>
      <c r="H436" s="374"/>
      <c r="I436" s="374"/>
      <c r="J436" s="374"/>
      <c r="K436" s="374"/>
      <c r="L436" s="374"/>
      <c r="M436" s="374"/>
      <c r="N436" s="374"/>
      <c r="O436" s="374"/>
      <c r="P436" s="374"/>
      <c r="Q436" s="374"/>
      <c r="R436" s="374"/>
      <c r="S436" s="374"/>
      <c r="T436" s="374"/>
      <c r="U436" s="374"/>
      <c r="V436" s="374"/>
      <c r="W436" s="374"/>
      <c r="X436" s="374"/>
      <c r="Y436" s="374"/>
      <c r="Z436" s="374"/>
    </row>
    <row r="437" ht="12.75" customHeight="1">
      <c r="A437" s="374"/>
      <c r="B437" s="374"/>
      <c r="C437" s="374"/>
      <c r="D437" s="374"/>
      <c r="E437" s="374"/>
      <c r="F437" s="374"/>
      <c r="G437" s="374"/>
      <c r="H437" s="374"/>
      <c r="I437" s="374"/>
      <c r="J437" s="374"/>
      <c r="K437" s="374"/>
      <c r="L437" s="374"/>
      <c r="M437" s="374"/>
      <c r="N437" s="374"/>
      <c r="O437" s="374"/>
      <c r="P437" s="374"/>
      <c r="Q437" s="374"/>
      <c r="R437" s="374"/>
      <c r="S437" s="374"/>
      <c r="T437" s="374"/>
      <c r="U437" s="374"/>
      <c r="V437" s="374"/>
      <c r="W437" s="374"/>
      <c r="X437" s="374"/>
      <c r="Y437" s="374"/>
      <c r="Z437" s="374"/>
    </row>
    <row r="438" ht="12.75" customHeight="1">
      <c r="A438" s="374"/>
      <c r="B438" s="374"/>
      <c r="C438" s="374"/>
      <c r="D438" s="374"/>
      <c r="E438" s="374"/>
      <c r="F438" s="374"/>
      <c r="G438" s="374"/>
      <c r="H438" s="374"/>
      <c r="I438" s="374"/>
      <c r="J438" s="374"/>
      <c r="K438" s="374"/>
      <c r="L438" s="374"/>
      <c r="M438" s="374"/>
      <c r="N438" s="374"/>
      <c r="O438" s="374"/>
      <c r="P438" s="374"/>
      <c r="Q438" s="374"/>
      <c r="R438" s="374"/>
      <c r="S438" s="374"/>
      <c r="T438" s="374"/>
      <c r="U438" s="374"/>
      <c r="V438" s="374"/>
      <c r="W438" s="374"/>
      <c r="X438" s="374"/>
      <c r="Y438" s="374"/>
      <c r="Z438" s="374"/>
    </row>
    <row r="439" ht="12.75" customHeight="1">
      <c r="A439" s="374"/>
      <c r="B439" s="374"/>
      <c r="C439" s="374"/>
      <c r="D439" s="374"/>
      <c r="E439" s="374"/>
      <c r="F439" s="374"/>
      <c r="G439" s="374"/>
      <c r="H439" s="374"/>
      <c r="I439" s="374"/>
      <c r="J439" s="374"/>
      <c r="K439" s="374"/>
      <c r="L439" s="374"/>
      <c r="M439" s="374"/>
      <c r="N439" s="374"/>
      <c r="O439" s="374"/>
      <c r="P439" s="374"/>
      <c r="Q439" s="374"/>
      <c r="R439" s="374"/>
      <c r="S439" s="374"/>
      <c r="T439" s="374"/>
      <c r="U439" s="374"/>
      <c r="V439" s="374"/>
      <c r="W439" s="374"/>
      <c r="X439" s="374"/>
      <c r="Y439" s="374"/>
      <c r="Z439" s="374"/>
    </row>
    <row r="440" ht="12.75" customHeight="1">
      <c r="A440" s="374"/>
      <c r="B440" s="374"/>
      <c r="C440" s="374"/>
      <c r="D440" s="374"/>
      <c r="E440" s="374"/>
      <c r="F440" s="374"/>
      <c r="G440" s="374"/>
      <c r="H440" s="374"/>
      <c r="I440" s="374"/>
      <c r="J440" s="374"/>
      <c r="K440" s="374"/>
      <c r="L440" s="374"/>
      <c r="M440" s="374"/>
      <c r="N440" s="374"/>
      <c r="O440" s="374"/>
      <c r="P440" s="374"/>
      <c r="Q440" s="374"/>
      <c r="R440" s="374"/>
      <c r="S440" s="374"/>
      <c r="T440" s="374"/>
      <c r="U440" s="374"/>
      <c r="V440" s="374"/>
      <c r="W440" s="374"/>
      <c r="X440" s="374"/>
      <c r="Y440" s="374"/>
      <c r="Z440" s="374"/>
    </row>
    <row r="441" ht="12.75" customHeight="1">
      <c r="A441" s="374"/>
      <c r="B441" s="374"/>
      <c r="C441" s="374"/>
      <c r="D441" s="374"/>
      <c r="E441" s="374"/>
      <c r="F441" s="374"/>
      <c r="G441" s="374"/>
      <c r="H441" s="374"/>
      <c r="I441" s="374"/>
      <c r="J441" s="374"/>
      <c r="K441" s="374"/>
      <c r="L441" s="374"/>
      <c r="M441" s="374"/>
      <c r="N441" s="374"/>
      <c r="O441" s="374"/>
      <c r="P441" s="374"/>
      <c r="Q441" s="374"/>
      <c r="R441" s="374"/>
      <c r="S441" s="374"/>
      <c r="T441" s="374"/>
      <c r="U441" s="374"/>
      <c r="V441" s="374"/>
      <c r="W441" s="374"/>
      <c r="X441" s="374"/>
      <c r="Y441" s="374"/>
      <c r="Z441" s="374"/>
    </row>
    <row r="442" ht="12.75" customHeight="1">
      <c r="A442" s="374"/>
      <c r="B442" s="374"/>
      <c r="C442" s="374"/>
      <c r="D442" s="374"/>
      <c r="E442" s="374"/>
      <c r="F442" s="374"/>
      <c r="G442" s="374"/>
      <c r="H442" s="374"/>
      <c r="I442" s="374"/>
      <c r="J442" s="374"/>
      <c r="K442" s="374"/>
      <c r="L442" s="374"/>
      <c r="M442" s="374"/>
      <c r="N442" s="374"/>
      <c r="O442" s="374"/>
      <c r="P442" s="374"/>
      <c r="Q442" s="374"/>
      <c r="R442" s="374"/>
      <c r="S442" s="374"/>
      <c r="T442" s="374"/>
      <c r="U442" s="374"/>
      <c r="V442" s="374"/>
      <c r="W442" s="374"/>
      <c r="X442" s="374"/>
      <c r="Y442" s="374"/>
      <c r="Z442" s="374"/>
    </row>
    <row r="443" ht="12.75" customHeight="1">
      <c r="A443" s="374"/>
      <c r="B443" s="374"/>
      <c r="C443" s="374"/>
      <c r="D443" s="374"/>
      <c r="E443" s="374"/>
      <c r="F443" s="374"/>
      <c r="G443" s="374"/>
      <c r="H443" s="374"/>
      <c r="I443" s="374"/>
      <c r="J443" s="374"/>
      <c r="K443" s="374"/>
      <c r="L443" s="374"/>
      <c r="M443" s="374"/>
      <c r="N443" s="374"/>
      <c r="O443" s="374"/>
      <c r="P443" s="374"/>
      <c r="Q443" s="374"/>
      <c r="R443" s="374"/>
      <c r="S443" s="374"/>
      <c r="T443" s="374"/>
      <c r="U443" s="374"/>
      <c r="V443" s="374"/>
      <c r="W443" s="374"/>
      <c r="X443" s="374"/>
      <c r="Y443" s="374"/>
      <c r="Z443" s="374"/>
    </row>
    <row r="444" ht="12.75" customHeight="1">
      <c r="A444" s="374"/>
      <c r="B444" s="374"/>
      <c r="C444" s="374"/>
      <c r="D444" s="374"/>
      <c r="E444" s="374"/>
      <c r="F444" s="374"/>
      <c r="G444" s="374"/>
      <c r="H444" s="374"/>
      <c r="I444" s="374"/>
      <c r="J444" s="374"/>
      <c r="K444" s="374"/>
      <c r="L444" s="374"/>
      <c r="M444" s="374"/>
      <c r="N444" s="374"/>
      <c r="O444" s="374"/>
      <c r="P444" s="374"/>
      <c r="Q444" s="374"/>
      <c r="R444" s="374"/>
      <c r="S444" s="374"/>
      <c r="T444" s="374"/>
      <c r="U444" s="374"/>
      <c r="V444" s="374"/>
      <c r="W444" s="374"/>
      <c r="X444" s="374"/>
      <c r="Y444" s="374"/>
      <c r="Z444" s="374"/>
    </row>
    <row r="445" ht="12.75" customHeight="1">
      <c r="A445" s="374"/>
      <c r="B445" s="374"/>
      <c r="C445" s="374"/>
      <c r="D445" s="374"/>
      <c r="E445" s="374"/>
      <c r="F445" s="374"/>
      <c r="G445" s="374"/>
      <c r="H445" s="374"/>
      <c r="I445" s="374"/>
      <c r="J445" s="374"/>
      <c r="K445" s="374"/>
      <c r="L445" s="374"/>
      <c r="M445" s="374"/>
      <c r="N445" s="374"/>
      <c r="O445" s="374"/>
      <c r="P445" s="374"/>
      <c r="Q445" s="374"/>
      <c r="R445" s="374"/>
      <c r="S445" s="374"/>
      <c r="T445" s="374"/>
      <c r="U445" s="374"/>
      <c r="V445" s="374"/>
      <c r="W445" s="374"/>
      <c r="X445" s="374"/>
      <c r="Y445" s="374"/>
      <c r="Z445" s="374"/>
    </row>
    <row r="446" ht="12.75" customHeight="1">
      <c r="A446" s="374"/>
      <c r="B446" s="374"/>
      <c r="C446" s="374"/>
      <c r="D446" s="374"/>
      <c r="E446" s="374"/>
      <c r="F446" s="374"/>
      <c r="G446" s="374"/>
      <c r="H446" s="374"/>
      <c r="I446" s="374"/>
      <c r="J446" s="374"/>
      <c r="K446" s="374"/>
      <c r="L446" s="374"/>
      <c r="M446" s="374"/>
      <c r="N446" s="374"/>
      <c r="O446" s="374"/>
      <c r="P446" s="374"/>
      <c r="Q446" s="374"/>
      <c r="R446" s="374"/>
      <c r="S446" s="374"/>
      <c r="T446" s="374"/>
      <c r="U446" s="374"/>
      <c r="V446" s="374"/>
      <c r="W446" s="374"/>
      <c r="X446" s="374"/>
      <c r="Y446" s="374"/>
      <c r="Z446" s="374"/>
    </row>
    <row r="447" ht="12.75" customHeight="1">
      <c r="A447" s="374"/>
      <c r="B447" s="374"/>
      <c r="C447" s="374"/>
      <c r="D447" s="374"/>
      <c r="E447" s="374"/>
      <c r="F447" s="374"/>
      <c r="G447" s="374"/>
      <c r="H447" s="374"/>
      <c r="I447" s="374"/>
      <c r="J447" s="374"/>
      <c r="K447" s="374"/>
      <c r="L447" s="374"/>
      <c r="M447" s="374"/>
      <c r="N447" s="374"/>
      <c r="O447" s="374"/>
      <c r="P447" s="374"/>
      <c r="Q447" s="374"/>
      <c r="R447" s="374"/>
      <c r="S447" s="374"/>
      <c r="T447" s="374"/>
      <c r="U447" s="374"/>
      <c r="V447" s="374"/>
      <c r="W447" s="374"/>
      <c r="X447" s="374"/>
      <c r="Y447" s="374"/>
      <c r="Z447" s="374"/>
    </row>
    <row r="448" ht="12.75" customHeight="1">
      <c r="A448" s="374"/>
      <c r="B448" s="374"/>
      <c r="C448" s="374"/>
      <c r="D448" s="374"/>
      <c r="E448" s="374"/>
      <c r="F448" s="374"/>
      <c r="G448" s="374"/>
      <c r="H448" s="374"/>
      <c r="I448" s="374"/>
      <c r="J448" s="374"/>
      <c r="K448" s="374"/>
      <c r="L448" s="374"/>
      <c r="M448" s="374"/>
      <c r="N448" s="374"/>
      <c r="O448" s="374"/>
      <c r="P448" s="374"/>
      <c r="Q448" s="374"/>
      <c r="R448" s="374"/>
      <c r="S448" s="374"/>
      <c r="T448" s="374"/>
      <c r="U448" s="374"/>
      <c r="V448" s="374"/>
      <c r="W448" s="374"/>
      <c r="X448" s="374"/>
      <c r="Y448" s="374"/>
      <c r="Z448" s="374"/>
    </row>
    <row r="449" ht="12.75" customHeight="1">
      <c r="A449" s="374"/>
      <c r="B449" s="374"/>
      <c r="C449" s="374"/>
      <c r="D449" s="374"/>
      <c r="E449" s="374"/>
      <c r="F449" s="374"/>
      <c r="G449" s="374"/>
      <c r="H449" s="374"/>
      <c r="I449" s="374"/>
      <c r="J449" s="374"/>
      <c r="K449" s="374"/>
      <c r="L449" s="374"/>
      <c r="M449" s="374"/>
      <c r="N449" s="374"/>
      <c r="O449" s="374"/>
      <c r="P449" s="374"/>
      <c r="Q449" s="374"/>
      <c r="R449" s="374"/>
      <c r="S449" s="374"/>
      <c r="T449" s="374"/>
      <c r="U449" s="374"/>
      <c r="V449" s="374"/>
      <c r="W449" s="374"/>
      <c r="X449" s="374"/>
      <c r="Y449" s="374"/>
      <c r="Z449" s="374"/>
    </row>
    <row r="450" ht="12.75" customHeight="1">
      <c r="A450" s="374"/>
      <c r="B450" s="374"/>
      <c r="C450" s="374"/>
      <c r="D450" s="374"/>
      <c r="E450" s="374"/>
      <c r="F450" s="374"/>
      <c r="G450" s="374"/>
      <c r="H450" s="374"/>
      <c r="I450" s="374"/>
      <c r="J450" s="374"/>
      <c r="K450" s="374"/>
      <c r="L450" s="374"/>
      <c r="M450" s="374"/>
      <c r="N450" s="374"/>
      <c r="O450" s="374"/>
      <c r="P450" s="374"/>
      <c r="Q450" s="374"/>
      <c r="R450" s="374"/>
      <c r="S450" s="374"/>
      <c r="T450" s="374"/>
      <c r="U450" s="374"/>
      <c r="V450" s="374"/>
      <c r="W450" s="374"/>
      <c r="X450" s="374"/>
      <c r="Y450" s="374"/>
      <c r="Z450" s="374"/>
    </row>
    <row r="451" ht="12.75" customHeight="1">
      <c r="A451" s="374"/>
      <c r="B451" s="374"/>
      <c r="C451" s="374"/>
      <c r="D451" s="374"/>
      <c r="E451" s="374"/>
      <c r="F451" s="374"/>
      <c r="G451" s="374"/>
      <c r="H451" s="374"/>
      <c r="I451" s="374"/>
      <c r="J451" s="374"/>
      <c r="K451" s="374"/>
      <c r="L451" s="374"/>
      <c r="M451" s="374"/>
      <c r="N451" s="374"/>
      <c r="O451" s="374"/>
      <c r="P451" s="374"/>
      <c r="Q451" s="374"/>
      <c r="R451" s="374"/>
      <c r="S451" s="374"/>
      <c r="T451" s="374"/>
      <c r="U451" s="374"/>
      <c r="V451" s="374"/>
      <c r="W451" s="374"/>
      <c r="X451" s="374"/>
      <c r="Y451" s="374"/>
      <c r="Z451" s="374"/>
    </row>
    <row r="452" ht="12.75" customHeight="1">
      <c r="A452" s="374"/>
      <c r="B452" s="374"/>
      <c r="C452" s="374"/>
      <c r="D452" s="374"/>
      <c r="E452" s="374"/>
      <c r="F452" s="374"/>
      <c r="G452" s="374"/>
      <c r="H452" s="374"/>
      <c r="I452" s="374"/>
      <c r="J452" s="374"/>
      <c r="K452" s="374"/>
      <c r="L452" s="374"/>
      <c r="M452" s="374"/>
      <c r="N452" s="374"/>
      <c r="O452" s="374"/>
      <c r="P452" s="374"/>
      <c r="Q452" s="374"/>
      <c r="R452" s="374"/>
      <c r="S452" s="374"/>
      <c r="T452" s="374"/>
      <c r="U452" s="374"/>
      <c r="V452" s="374"/>
      <c r="W452" s="374"/>
      <c r="X452" s="374"/>
      <c r="Y452" s="374"/>
      <c r="Z452" s="374"/>
    </row>
    <row r="453" ht="12.75" customHeight="1">
      <c r="A453" s="374"/>
      <c r="B453" s="374"/>
      <c r="C453" s="374"/>
      <c r="D453" s="374"/>
      <c r="E453" s="374"/>
      <c r="F453" s="374"/>
      <c r="G453" s="374"/>
      <c r="H453" s="374"/>
      <c r="I453" s="374"/>
      <c r="J453" s="374"/>
      <c r="K453" s="374"/>
      <c r="L453" s="374"/>
      <c r="M453" s="374"/>
      <c r="N453" s="374"/>
      <c r="O453" s="374"/>
      <c r="P453" s="374"/>
      <c r="Q453" s="374"/>
      <c r="R453" s="374"/>
      <c r="S453" s="374"/>
      <c r="T453" s="374"/>
      <c r="U453" s="374"/>
      <c r="V453" s="374"/>
      <c r="W453" s="374"/>
      <c r="X453" s="374"/>
      <c r="Y453" s="374"/>
      <c r="Z453" s="374"/>
    </row>
    <row r="454" ht="12.75" customHeight="1">
      <c r="A454" s="374"/>
      <c r="B454" s="374"/>
      <c r="C454" s="374"/>
      <c r="D454" s="374"/>
      <c r="E454" s="374"/>
      <c r="F454" s="374"/>
      <c r="G454" s="374"/>
      <c r="H454" s="374"/>
      <c r="I454" s="374"/>
      <c r="J454" s="374"/>
      <c r="K454" s="374"/>
      <c r="L454" s="374"/>
      <c r="M454" s="374"/>
      <c r="N454" s="374"/>
      <c r="O454" s="374"/>
      <c r="P454" s="374"/>
      <c r="Q454" s="374"/>
      <c r="R454" s="374"/>
      <c r="S454" s="374"/>
      <c r="T454" s="374"/>
      <c r="U454" s="374"/>
      <c r="V454" s="374"/>
      <c r="W454" s="374"/>
      <c r="X454" s="374"/>
      <c r="Y454" s="374"/>
      <c r="Z454" s="374"/>
    </row>
    <row r="455" ht="12.75" customHeight="1">
      <c r="A455" s="374"/>
      <c r="B455" s="374"/>
      <c r="C455" s="374"/>
      <c r="D455" s="374"/>
      <c r="E455" s="374"/>
      <c r="F455" s="374"/>
      <c r="G455" s="374"/>
      <c r="H455" s="374"/>
      <c r="I455" s="374"/>
      <c r="J455" s="374"/>
      <c r="K455" s="374"/>
      <c r="L455" s="374"/>
      <c r="M455" s="374"/>
      <c r="N455" s="374"/>
      <c r="O455" s="374"/>
      <c r="P455" s="374"/>
      <c r="Q455" s="374"/>
      <c r="R455" s="374"/>
      <c r="S455" s="374"/>
      <c r="T455" s="374"/>
      <c r="U455" s="374"/>
      <c r="V455" s="374"/>
      <c r="W455" s="374"/>
      <c r="X455" s="374"/>
      <c r="Y455" s="374"/>
      <c r="Z455" s="374"/>
    </row>
    <row r="456" ht="12.75" customHeight="1">
      <c r="A456" s="374"/>
      <c r="B456" s="374"/>
      <c r="C456" s="374"/>
      <c r="D456" s="374"/>
      <c r="E456" s="374"/>
      <c r="F456" s="374"/>
      <c r="G456" s="374"/>
      <c r="H456" s="374"/>
      <c r="I456" s="374"/>
      <c r="J456" s="374"/>
      <c r="K456" s="374"/>
      <c r="L456" s="374"/>
      <c r="M456" s="374"/>
      <c r="N456" s="374"/>
      <c r="O456" s="374"/>
      <c r="P456" s="374"/>
      <c r="Q456" s="374"/>
      <c r="R456" s="374"/>
      <c r="S456" s="374"/>
      <c r="T456" s="374"/>
      <c r="U456" s="374"/>
      <c r="V456" s="374"/>
      <c r="W456" s="374"/>
      <c r="X456" s="374"/>
      <c r="Y456" s="374"/>
      <c r="Z456" s="374"/>
    </row>
    <row r="457" ht="12.75" customHeight="1">
      <c r="A457" s="374"/>
      <c r="B457" s="374"/>
      <c r="C457" s="374"/>
      <c r="D457" s="374"/>
      <c r="E457" s="374"/>
      <c r="F457" s="374"/>
      <c r="G457" s="374"/>
      <c r="H457" s="374"/>
      <c r="I457" s="374"/>
      <c r="J457" s="374"/>
      <c r="K457" s="374"/>
      <c r="L457" s="374"/>
      <c r="M457" s="374"/>
      <c r="N457" s="374"/>
      <c r="O457" s="374"/>
      <c r="P457" s="374"/>
      <c r="Q457" s="374"/>
      <c r="R457" s="374"/>
      <c r="S457" s="374"/>
      <c r="T457" s="374"/>
      <c r="U457" s="374"/>
      <c r="V457" s="374"/>
      <c r="W457" s="374"/>
      <c r="X457" s="374"/>
      <c r="Y457" s="374"/>
      <c r="Z457" s="374"/>
    </row>
    <row r="458" ht="12.75" customHeight="1">
      <c r="A458" s="374"/>
      <c r="B458" s="374"/>
      <c r="C458" s="374"/>
      <c r="D458" s="374"/>
      <c r="E458" s="374"/>
      <c r="F458" s="374"/>
      <c r="G458" s="374"/>
      <c r="H458" s="374"/>
      <c r="I458" s="374"/>
      <c r="J458" s="374"/>
      <c r="K458" s="374"/>
      <c r="L458" s="374"/>
      <c r="M458" s="374"/>
      <c r="N458" s="374"/>
      <c r="O458" s="374"/>
      <c r="P458" s="374"/>
      <c r="Q458" s="374"/>
      <c r="R458" s="374"/>
      <c r="S458" s="374"/>
      <c r="T458" s="374"/>
      <c r="U458" s="374"/>
      <c r="V458" s="374"/>
      <c r="W458" s="374"/>
      <c r="X458" s="374"/>
      <c r="Y458" s="374"/>
      <c r="Z458" s="374"/>
    </row>
    <row r="459" ht="12.75" customHeight="1">
      <c r="A459" s="374"/>
      <c r="B459" s="374"/>
      <c r="C459" s="374"/>
      <c r="D459" s="374"/>
      <c r="E459" s="374"/>
      <c r="F459" s="374"/>
      <c r="G459" s="374"/>
      <c r="H459" s="374"/>
      <c r="I459" s="374"/>
      <c r="J459" s="374"/>
      <c r="K459" s="374"/>
      <c r="L459" s="374"/>
      <c r="M459" s="374"/>
      <c r="N459" s="374"/>
      <c r="O459" s="374"/>
      <c r="P459" s="374"/>
      <c r="Q459" s="374"/>
      <c r="R459" s="374"/>
      <c r="S459" s="374"/>
      <c r="T459" s="374"/>
      <c r="U459" s="374"/>
      <c r="V459" s="374"/>
      <c r="W459" s="374"/>
      <c r="X459" s="374"/>
      <c r="Y459" s="374"/>
      <c r="Z459" s="374"/>
    </row>
    <row r="460" ht="12.75" customHeight="1">
      <c r="A460" s="374"/>
      <c r="B460" s="374"/>
      <c r="C460" s="374"/>
      <c r="D460" s="374"/>
      <c r="E460" s="374"/>
      <c r="F460" s="374"/>
      <c r="G460" s="374"/>
      <c r="H460" s="374"/>
      <c r="I460" s="374"/>
      <c r="J460" s="374"/>
      <c r="K460" s="374"/>
      <c r="L460" s="374"/>
      <c r="M460" s="374"/>
      <c r="N460" s="374"/>
      <c r="O460" s="374"/>
      <c r="P460" s="374"/>
      <c r="Q460" s="374"/>
      <c r="R460" s="374"/>
      <c r="S460" s="374"/>
      <c r="T460" s="374"/>
      <c r="U460" s="374"/>
      <c r="V460" s="374"/>
      <c r="W460" s="374"/>
      <c r="X460" s="374"/>
      <c r="Y460" s="374"/>
      <c r="Z460" s="374"/>
    </row>
    <row r="461" ht="12.75" customHeight="1">
      <c r="A461" s="374"/>
      <c r="B461" s="374"/>
      <c r="C461" s="374"/>
      <c r="D461" s="374"/>
      <c r="E461" s="374"/>
      <c r="F461" s="374"/>
      <c r="G461" s="374"/>
      <c r="H461" s="374"/>
      <c r="I461" s="374"/>
      <c r="J461" s="374"/>
      <c r="K461" s="374"/>
      <c r="L461" s="374"/>
      <c r="M461" s="374"/>
      <c r="N461" s="374"/>
      <c r="O461" s="374"/>
      <c r="P461" s="374"/>
      <c r="Q461" s="374"/>
      <c r="R461" s="374"/>
      <c r="S461" s="374"/>
      <c r="T461" s="374"/>
      <c r="U461" s="374"/>
      <c r="V461" s="374"/>
      <c r="W461" s="374"/>
      <c r="X461" s="374"/>
      <c r="Y461" s="374"/>
      <c r="Z461" s="374"/>
    </row>
    <row r="462" ht="12.75" customHeight="1">
      <c r="A462" s="374"/>
      <c r="B462" s="374"/>
      <c r="C462" s="374"/>
      <c r="D462" s="374"/>
      <c r="E462" s="374"/>
      <c r="F462" s="374"/>
      <c r="G462" s="374"/>
      <c r="H462" s="374"/>
      <c r="I462" s="374"/>
      <c r="J462" s="374"/>
      <c r="K462" s="374"/>
      <c r="L462" s="374"/>
      <c r="M462" s="374"/>
      <c r="N462" s="374"/>
      <c r="O462" s="374"/>
      <c r="P462" s="374"/>
      <c r="Q462" s="374"/>
      <c r="R462" s="374"/>
      <c r="S462" s="374"/>
      <c r="T462" s="374"/>
      <c r="U462" s="374"/>
      <c r="V462" s="374"/>
      <c r="W462" s="374"/>
      <c r="X462" s="374"/>
      <c r="Y462" s="374"/>
      <c r="Z462" s="374"/>
    </row>
    <row r="463" ht="12.75" customHeight="1">
      <c r="A463" s="374"/>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row>
    <row r="464" ht="12.75" customHeight="1">
      <c r="A464" s="374"/>
      <c r="B464" s="374"/>
      <c r="C464" s="374"/>
      <c r="D464" s="374"/>
      <c r="E464" s="374"/>
      <c r="F464" s="374"/>
      <c r="G464" s="374"/>
      <c r="H464" s="374"/>
      <c r="I464" s="374"/>
      <c r="J464" s="374"/>
      <c r="K464" s="374"/>
      <c r="L464" s="374"/>
      <c r="M464" s="374"/>
      <c r="N464" s="374"/>
      <c r="O464" s="374"/>
      <c r="P464" s="374"/>
      <c r="Q464" s="374"/>
      <c r="R464" s="374"/>
      <c r="S464" s="374"/>
      <c r="T464" s="374"/>
      <c r="U464" s="374"/>
      <c r="V464" s="374"/>
      <c r="W464" s="374"/>
      <c r="X464" s="374"/>
      <c r="Y464" s="374"/>
      <c r="Z464" s="374"/>
    </row>
    <row r="465" ht="12.75" customHeight="1">
      <c r="A465" s="374"/>
      <c r="B465" s="374"/>
      <c r="C465" s="374"/>
      <c r="D465" s="374"/>
      <c r="E465" s="374"/>
      <c r="F465" s="374"/>
      <c r="G465" s="374"/>
      <c r="H465" s="374"/>
      <c r="I465" s="374"/>
      <c r="J465" s="374"/>
      <c r="K465" s="374"/>
      <c r="L465" s="374"/>
      <c r="M465" s="374"/>
      <c r="N465" s="374"/>
      <c r="O465" s="374"/>
      <c r="P465" s="374"/>
      <c r="Q465" s="374"/>
      <c r="R465" s="374"/>
      <c r="S465" s="374"/>
      <c r="T465" s="374"/>
      <c r="U465" s="374"/>
      <c r="V465" s="374"/>
      <c r="W465" s="374"/>
      <c r="X465" s="374"/>
      <c r="Y465" s="374"/>
      <c r="Z465" s="374"/>
    </row>
    <row r="466" ht="12.75" customHeight="1">
      <c r="A466" s="374"/>
      <c r="B466" s="374"/>
      <c r="C466" s="374"/>
      <c r="D466" s="374"/>
      <c r="E466" s="374"/>
      <c r="F466" s="374"/>
      <c r="G466" s="374"/>
      <c r="H466" s="374"/>
      <c r="I466" s="374"/>
      <c r="J466" s="374"/>
      <c r="K466" s="374"/>
      <c r="L466" s="374"/>
      <c r="M466" s="374"/>
      <c r="N466" s="374"/>
      <c r="O466" s="374"/>
      <c r="P466" s="374"/>
      <c r="Q466" s="374"/>
      <c r="R466" s="374"/>
      <c r="S466" s="374"/>
      <c r="T466" s="374"/>
      <c r="U466" s="374"/>
      <c r="V466" s="374"/>
      <c r="W466" s="374"/>
      <c r="X466" s="374"/>
      <c r="Y466" s="374"/>
      <c r="Z466" s="374"/>
    </row>
    <row r="467" ht="12.75" customHeight="1">
      <c r="A467" s="374"/>
      <c r="B467" s="374"/>
      <c r="C467" s="374"/>
      <c r="D467" s="374"/>
      <c r="E467" s="374"/>
      <c r="F467" s="374"/>
      <c r="G467" s="374"/>
      <c r="H467" s="374"/>
      <c r="I467" s="374"/>
      <c r="J467" s="374"/>
      <c r="K467" s="374"/>
      <c r="L467" s="374"/>
      <c r="M467" s="374"/>
      <c r="N467" s="374"/>
      <c r="O467" s="374"/>
      <c r="P467" s="374"/>
      <c r="Q467" s="374"/>
      <c r="R467" s="374"/>
      <c r="S467" s="374"/>
      <c r="T467" s="374"/>
      <c r="U467" s="374"/>
      <c r="V467" s="374"/>
      <c r="W467" s="374"/>
      <c r="X467" s="374"/>
      <c r="Y467" s="374"/>
      <c r="Z467" s="374"/>
    </row>
    <row r="468" ht="12.75" customHeight="1">
      <c r="A468" s="374"/>
      <c r="B468" s="374"/>
      <c r="C468" s="374"/>
      <c r="D468" s="374"/>
      <c r="E468" s="374"/>
      <c r="F468" s="374"/>
      <c r="G468" s="374"/>
      <c r="H468" s="374"/>
      <c r="I468" s="374"/>
      <c r="J468" s="374"/>
      <c r="K468" s="374"/>
      <c r="L468" s="374"/>
      <c r="M468" s="374"/>
      <c r="N468" s="374"/>
      <c r="O468" s="374"/>
      <c r="P468" s="374"/>
      <c r="Q468" s="374"/>
      <c r="R468" s="374"/>
      <c r="S468" s="374"/>
      <c r="T468" s="374"/>
      <c r="U468" s="374"/>
      <c r="V468" s="374"/>
      <c r="W468" s="374"/>
      <c r="X468" s="374"/>
      <c r="Y468" s="374"/>
      <c r="Z468" s="374"/>
    </row>
    <row r="469" ht="12.75" customHeight="1">
      <c r="A469" s="374"/>
      <c r="B469" s="374"/>
      <c r="C469" s="374"/>
      <c r="D469" s="374"/>
      <c r="E469" s="374"/>
      <c r="F469" s="374"/>
      <c r="G469" s="374"/>
      <c r="H469" s="374"/>
      <c r="I469" s="374"/>
      <c r="J469" s="374"/>
      <c r="K469" s="374"/>
      <c r="L469" s="374"/>
      <c r="M469" s="374"/>
      <c r="N469" s="374"/>
      <c r="O469" s="374"/>
      <c r="P469" s="374"/>
      <c r="Q469" s="374"/>
      <c r="R469" s="374"/>
      <c r="S469" s="374"/>
      <c r="T469" s="374"/>
      <c r="U469" s="374"/>
      <c r="V469" s="374"/>
      <c r="W469" s="374"/>
      <c r="X469" s="374"/>
      <c r="Y469" s="374"/>
      <c r="Z469" s="374"/>
    </row>
    <row r="470" ht="12.75" customHeight="1">
      <c r="A470" s="374"/>
      <c r="B470" s="374"/>
      <c r="C470" s="374"/>
      <c r="D470" s="374"/>
      <c r="E470" s="374"/>
      <c r="F470" s="374"/>
      <c r="G470" s="374"/>
      <c r="H470" s="374"/>
      <c r="I470" s="374"/>
      <c r="J470" s="374"/>
      <c r="K470" s="374"/>
      <c r="L470" s="374"/>
      <c r="M470" s="374"/>
      <c r="N470" s="374"/>
      <c r="O470" s="374"/>
      <c r="P470" s="374"/>
      <c r="Q470" s="374"/>
      <c r="R470" s="374"/>
      <c r="S470" s="374"/>
      <c r="T470" s="374"/>
      <c r="U470" s="374"/>
      <c r="V470" s="374"/>
      <c r="W470" s="374"/>
      <c r="X470" s="374"/>
      <c r="Y470" s="374"/>
      <c r="Z470" s="374"/>
    </row>
    <row r="471" ht="12.75" customHeight="1">
      <c r="A471" s="374"/>
      <c r="B471" s="374"/>
      <c r="C471" s="374"/>
      <c r="D471" s="374"/>
      <c r="E471" s="374"/>
      <c r="F471" s="374"/>
      <c r="G471" s="374"/>
      <c r="H471" s="374"/>
      <c r="I471" s="374"/>
      <c r="J471" s="374"/>
      <c r="K471" s="374"/>
      <c r="L471" s="374"/>
      <c r="M471" s="374"/>
      <c r="N471" s="374"/>
      <c r="O471" s="374"/>
      <c r="P471" s="374"/>
      <c r="Q471" s="374"/>
      <c r="R471" s="374"/>
      <c r="S471" s="374"/>
      <c r="T471" s="374"/>
      <c r="U471" s="374"/>
      <c r="V471" s="374"/>
      <c r="W471" s="374"/>
      <c r="X471" s="374"/>
      <c r="Y471" s="374"/>
      <c r="Z471" s="374"/>
    </row>
    <row r="472" ht="12.75" customHeight="1">
      <c r="A472" s="374"/>
      <c r="B472" s="374"/>
      <c r="C472" s="374"/>
      <c r="D472" s="374"/>
      <c r="E472" s="374"/>
      <c r="F472" s="374"/>
      <c r="G472" s="374"/>
      <c r="H472" s="374"/>
      <c r="I472" s="374"/>
      <c r="J472" s="374"/>
      <c r="K472" s="374"/>
      <c r="L472" s="374"/>
      <c r="M472" s="374"/>
      <c r="N472" s="374"/>
      <c r="O472" s="374"/>
      <c r="P472" s="374"/>
      <c r="Q472" s="374"/>
      <c r="R472" s="374"/>
      <c r="S472" s="374"/>
      <c r="T472" s="374"/>
      <c r="U472" s="374"/>
      <c r="V472" s="374"/>
      <c r="W472" s="374"/>
      <c r="X472" s="374"/>
      <c r="Y472" s="374"/>
      <c r="Z472" s="374"/>
    </row>
    <row r="473" ht="12.75" customHeight="1">
      <c r="A473" s="374"/>
      <c r="B473" s="374"/>
      <c r="C473" s="374"/>
      <c r="D473" s="374"/>
      <c r="E473" s="374"/>
      <c r="F473" s="374"/>
      <c r="G473" s="374"/>
      <c r="H473" s="374"/>
      <c r="I473" s="374"/>
      <c r="J473" s="374"/>
      <c r="K473" s="374"/>
      <c r="L473" s="374"/>
      <c r="M473" s="374"/>
      <c r="N473" s="374"/>
      <c r="O473" s="374"/>
      <c r="P473" s="374"/>
      <c r="Q473" s="374"/>
      <c r="R473" s="374"/>
      <c r="S473" s="374"/>
      <c r="T473" s="374"/>
      <c r="U473" s="374"/>
      <c r="V473" s="374"/>
      <c r="W473" s="374"/>
      <c r="X473" s="374"/>
      <c r="Y473" s="374"/>
      <c r="Z473" s="374"/>
    </row>
    <row r="474" ht="12.75" customHeight="1">
      <c r="A474" s="374"/>
      <c r="B474" s="374"/>
      <c r="C474" s="374"/>
      <c r="D474" s="374"/>
      <c r="E474" s="374"/>
      <c r="F474" s="374"/>
      <c r="G474" s="374"/>
      <c r="H474" s="374"/>
      <c r="I474" s="374"/>
      <c r="J474" s="374"/>
      <c r="K474" s="374"/>
      <c r="L474" s="374"/>
      <c r="M474" s="374"/>
      <c r="N474" s="374"/>
      <c r="O474" s="374"/>
      <c r="P474" s="374"/>
      <c r="Q474" s="374"/>
      <c r="R474" s="374"/>
      <c r="S474" s="374"/>
      <c r="T474" s="374"/>
      <c r="U474" s="374"/>
      <c r="V474" s="374"/>
      <c r="W474" s="374"/>
      <c r="X474" s="374"/>
      <c r="Y474" s="374"/>
      <c r="Z474" s="374"/>
    </row>
    <row r="475" ht="12.75" customHeight="1">
      <c r="A475" s="374"/>
      <c r="B475" s="374"/>
      <c r="C475" s="374"/>
      <c r="D475" s="374"/>
      <c r="E475" s="374"/>
      <c r="F475" s="374"/>
      <c r="G475" s="374"/>
      <c r="H475" s="374"/>
      <c r="I475" s="374"/>
      <c r="J475" s="374"/>
      <c r="K475" s="374"/>
      <c r="L475" s="374"/>
      <c r="M475" s="374"/>
      <c r="N475" s="374"/>
      <c r="O475" s="374"/>
      <c r="P475" s="374"/>
      <c r="Q475" s="374"/>
      <c r="R475" s="374"/>
      <c r="S475" s="374"/>
      <c r="T475" s="374"/>
      <c r="U475" s="374"/>
      <c r="V475" s="374"/>
      <c r="W475" s="374"/>
      <c r="X475" s="374"/>
      <c r="Y475" s="374"/>
      <c r="Z475" s="374"/>
    </row>
    <row r="476" ht="12.75" customHeight="1">
      <c r="A476" s="374"/>
      <c r="B476" s="374"/>
      <c r="C476" s="374"/>
      <c r="D476" s="374"/>
      <c r="E476" s="374"/>
      <c r="F476" s="374"/>
      <c r="G476" s="374"/>
      <c r="H476" s="374"/>
      <c r="I476" s="374"/>
      <c r="J476" s="374"/>
      <c r="K476" s="374"/>
      <c r="L476" s="374"/>
      <c r="M476" s="374"/>
      <c r="N476" s="374"/>
      <c r="O476" s="374"/>
      <c r="P476" s="374"/>
      <c r="Q476" s="374"/>
      <c r="R476" s="374"/>
      <c r="S476" s="374"/>
      <c r="T476" s="374"/>
      <c r="U476" s="374"/>
      <c r="V476" s="374"/>
      <c r="W476" s="374"/>
      <c r="X476" s="374"/>
      <c r="Y476" s="374"/>
      <c r="Z476" s="374"/>
    </row>
    <row r="477" ht="12.75" customHeight="1">
      <c r="A477" s="374"/>
      <c r="B477" s="374"/>
      <c r="C477" s="374"/>
      <c r="D477" s="374"/>
      <c r="E477" s="374"/>
      <c r="F477" s="374"/>
      <c r="G477" s="374"/>
      <c r="H477" s="374"/>
      <c r="I477" s="374"/>
      <c r="J477" s="374"/>
      <c r="K477" s="374"/>
      <c r="L477" s="374"/>
      <c r="M477" s="374"/>
      <c r="N477" s="374"/>
      <c r="O477" s="374"/>
      <c r="P477" s="374"/>
      <c r="Q477" s="374"/>
      <c r="R477" s="374"/>
      <c r="S477" s="374"/>
      <c r="T477" s="374"/>
      <c r="U477" s="374"/>
      <c r="V477" s="374"/>
      <c r="W477" s="374"/>
      <c r="X477" s="374"/>
      <c r="Y477" s="374"/>
      <c r="Z477" s="374"/>
    </row>
    <row r="478" ht="12.75" customHeight="1">
      <c r="A478" s="374"/>
      <c r="B478" s="374"/>
      <c r="C478" s="374"/>
      <c r="D478" s="374"/>
      <c r="E478" s="374"/>
      <c r="F478" s="374"/>
      <c r="G478" s="374"/>
      <c r="H478" s="374"/>
      <c r="I478" s="374"/>
      <c r="J478" s="374"/>
      <c r="K478" s="374"/>
      <c r="L478" s="374"/>
      <c r="M478" s="374"/>
      <c r="N478" s="374"/>
      <c r="O478" s="374"/>
      <c r="P478" s="374"/>
      <c r="Q478" s="374"/>
      <c r="R478" s="374"/>
      <c r="S478" s="374"/>
      <c r="T478" s="374"/>
      <c r="U478" s="374"/>
      <c r="V478" s="374"/>
      <c r="W478" s="374"/>
      <c r="X478" s="374"/>
      <c r="Y478" s="374"/>
      <c r="Z478" s="374"/>
    </row>
    <row r="479" ht="12.75" customHeight="1">
      <c r="A479" s="374"/>
      <c r="B479" s="374"/>
      <c r="C479" s="374"/>
      <c r="D479" s="374"/>
      <c r="E479" s="374"/>
      <c r="F479" s="374"/>
      <c r="G479" s="374"/>
      <c r="H479" s="374"/>
      <c r="I479" s="374"/>
      <c r="J479" s="374"/>
      <c r="K479" s="374"/>
      <c r="L479" s="374"/>
      <c r="M479" s="374"/>
      <c r="N479" s="374"/>
      <c r="O479" s="374"/>
      <c r="P479" s="374"/>
      <c r="Q479" s="374"/>
      <c r="R479" s="374"/>
      <c r="S479" s="374"/>
      <c r="T479" s="374"/>
      <c r="U479" s="374"/>
      <c r="V479" s="374"/>
      <c r="W479" s="374"/>
      <c r="X479" s="374"/>
      <c r="Y479" s="374"/>
      <c r="Z479" s="374"/>
    </row>
    <row r="480" ht="12.75" customHeight="1">
      <c r="A480" s="374"/>
      <c r="B480" s="374"/>
      <c r="C480" s="374"/>
      <c r="D480" s="374"/>
      <c r="E480" s="374"/>
      <c r="F480" s="374"/>
      <c r="G480" s="374"/>
      <c r="H480" s="374"/>
      <c r="I480" s="374"/>
      <c r="J480" s="374"/>
      <c r="K480" s="374"/>
      <c r="L480" s="374"/>
      <c r="M480" s="374"/>
      <c r="N480" s="374"/>
      <c r="O480" s="374"/>
      <c r="P480" s="374"/>
      <c r="Q480" s="374"/>
      <c r="R480" s="374"/>
      <c r="S480" s="374"/>
      <c r="T480" s="374"/>
      <c r="U480" s="374"/>
      <c r="V480" s="374"/>
      <c r="W480" s="374"/>
      <c r="X480" s="374"/>
      <c r="Y480" s="374"/>
      <c r="Z480" s="374"/>
    </row>
    <row r="481" ht="12.75" customHeight="1">
      <c r="A481" s="374"/>
      <c r="B481" s="374"/>
      <c r="C481" s="374"/>
      <c r="D481" s="374"/>
      <c r="E481" s="374"/>
      <c r="F481" s="374"/>
      <c r="G481" s="374"/>
      <c r="H481" s="374"/>
      <c r="I481" s="374"/>
      <c r="J481" s="374"/>
      <c r="K481" s="374"/>
      <c r="L481" s="374"/>
      <c r="M481" s="374"/>
      <c r="N481" s="374"/>
      <c r="O481" s="374"/>
      <c r="P481" s="374"/>
      <c r="Q481" s="374"/>
      <c r="R481" s="374"/>
      <c r="S481" s="374"/>
      <c r="T481" s="374"/>
      <c r="U481" s="374"/>
      <c r="V481" s="374"/>
      <c r="W481" s="374"/>
      <c r="X481" s="374"/>
      <c r="Y481" s="374"/>
      <c r="Z481" s="374"/>
    </row>
    <row r="482" ht="12.75" customHeight="1">
      <c r="A482" s="374"/>
      <c r="B482" s="374"/>
      <c r="C482" s="374"/>
      <c r="D482" s="374"/>
      <c r="E482" s="374"/>
      <c r="F482" s="374"/>
      <c r="G482" s="374"/>
      <c r="H482" s="374"/>
      <c r="I482" s="374"/>
      <c r="J482" s="374"/>
      <c r="K482" s="374"/>
      <c r="L482" s="374"/>
      <c r="M482" s="374"/>
      <c r="N482" s="374"/>
      <c r="O482" s="374"/>
      <c r="P482" s="374"/>
      <c r="Q482" s="374"/>
      <c r="R482" s="374"/>
      <c r="S482" s="374"/>
      <c r="T482" s="374"/>
      <c r="U482" s="374"/>
      <c r="V482" s="374"/>
      <c r="W482" s="374"/>
      <c r="X482" s="374"/>
      <c r="Y482" s="374"/>
      <c r="Z482" s="374"/>
    </row>
    <row r="483" ht="12.75" customHeight="1">
      <c r="A483" s="374"/>
      <c r="B483" s="374"/>
      <c r="C483" s="374"/>
      <c r="D483" s="374"/>
      <c r="E483" s="374"/>
      <c r="F483" s="374"/>
      <c r="G483" s="374"/>
      <c r="H483" s="374"/>
      <c r="I483" s="374"/>
      <c r="J483" s="374"/>
      <c r="K483" s="374"/>
      <c r="L483" s="374"/>
      <c r="M483" s="374"/>
      <c r="N483" s="374"/>
      <c r="O483" s="374"/>
      <c r="P483" s="374"/>
      <c r="Q483" s="374"/>
      <c r="R483" s="374"/>
      <c r="S483" s="374"/>
      <c r="T483" s="374"/>
      <c r="U483" s="374"/>
      <c r="V483" s="374"/>
      <c r="W483" s="374"/>
      <c r="X483" s="374"/>
      <c r="Y483" s="374"/>
      <c r="Z483" s="374"/>
    </row>
    <row r="484" ht="12.75" customHeight="1">
      <c r="A484" s="374"/>
      <c r="B484" s="374"/>
      <c r="C484" s="374"/>
      <c r="D484" s="374"/>
      <c r="E484" s="374"/>
      <c r="F484" s="374"/>
      <c r="G484" s="374"/>
      <c r="H484" s="374"/>
      <c r="I484" s="374"/>
      <c r="J484" s="374"/>
      <c r="K484" s="374"/>
      <c r="L484" s="374"/>
      <c r="M484" s="374"/>
      <c r="N484" s="374"/>
      <c r="O484" s="374"/>
      <c r="P484" s="374"/>
      <c r="Q484" s="374"/>
      <c r="R484" s="374"/>
      <c r="S484" s="374"/>
      <c r="T484" s="374"/>
      <c r="U484" s="374"/>
      <c r="V484" s="374"/>
      <c r="W484" s="374"/>
      <c r="X484" s="374"/>
      <c r="Y484" s="374"/>
      <c r="Z484" s="374"/>
    </row>
    <row r="485" ht="12.75" customHeight="1">
      <c r="A485" s="374"/>
      <c r="B485" s="374"/>
      <c r="C485" s="374"/>
      <c r="D485" s="374"/>
      <c r="E485" s="374"/>
      <c r="F485" s="374"/>
      <c r="G485" s="374"/>
      <c r="H485" s="374"/>
      <c r="I485" s="374"/>
      <c r="J485" s="374"/>
      <c r="K485" s="374"/>
      <c r="L485" s="374"/>
      <c r="M485" s="374"/>
      <c r="N485" s="374"/>
      <c r="O485" s="374"/>
      <c r="P485" s="374"/>
      <c r="Q485" s="374"/>
      <c r="R485" s="374"/>
      <c r="S485" s="374"/>
      <c r="T485" s="374"/>
      <c r="U485" s="374"/>
      <c r="V485" s="374"/>
      <c r="W485" s="374"/>
      <c r="X485" s="374"/>
      <c r="Y485" s="374"/>
      <c r="Z485" s="374"/>
    </row>
    <row r="486" ht="12.75" customHeight="1">
      <c r="A486" s="374"/>
      <c r="B486" s="374"/>
      <c r="C486" s="374"/>
      <c r="D486" s="374"/>
      <c r="E486" s="374"/>
      <c r="F486" s="374"/>
      <c r="G486" s="374"/>
      <c r="H486" s="374"/>
      <c r="I486" s="374"/>
      <c r="J486" s="374"/>
      <c r="K486" s="374"/>
      <c r="L486" s="374"/>
      <c r="M486" s="374"/>
      <c r="N486" s="374"/>
      <c r="O486" s="374"/>
      <c r="P486" s="374"/>
      <c r="Q486" s="374"/>
      <c r="R486" s="374"/>
      <c r="S486" s="374"/>
      <c r="T486" s="374"/>
      <c r="U486" s="374"/>
      <c r="V486" s="374"/>
      <c r="W486" s="374"/>
      <c r="X486" s="374"/>
      <c r="Y486" s="374"/>
      <c r="Z486" s="374"/>
    </row>
    <row r="487" ht="12.75" customHeight="1">
      <c r="A487" s="374"/>
      <c r="B487" s="374"/>
      <c r="C487" s="374"/>
      <c r="D487" s="374"/>
      <c r="E487" s="374"/>
      <c r="F487" s="374"/>
      <c r="G487" s="374"/>
      <c r="H487" s="374"/>
      <c r="I487" s="374"/>
      <c r="J487" s="374"/>
      <c r="K487" s="374"/>
      <c r="L487" s="374"/>
      <c r="M487" s="374"/>
      <c r="N487" s="374"/>
      <c r="O487" s="374"/>
      <c r="P487" s="374"/>
      <c r="Q487" s="374"/>
      <c r="R487" s="374"/>
      <c r="S487" s="374"/>
      <c r="T487" s="374"/>
      <c r="U487" s="374"/>
      <c r="V487" s="374"/>
      <c r="W487" s="374"/>
      <c r="X487" s="374"/>
      <c r="Y487" s="374"/>
      <c r="Z487" s="374"/>
    </row>
    <row r="488" ht="12.75" customHeight="1">
      <c r="A488" s="374"/>
      <c r="B488" s="374"/>
      <c r="C488" s="374"/>
      <c r="D488" s="374"/>
      <c r="E488" s="374"/>
      <c r="F488" s="374"/>
      <c r="G488" s="374"/>
      <c r="H488" s="374"/>
      <c r="I488" s="374"/>
      <c r="J488" s="374"/>
      <c r="K488" s="374"/>
      <c r="L488" s="374"/>
      <c r="M488" s="374"/>
      <c r="N488" s="374"/>
      <c r="O488" s="374"/>
      <c r="P488" s="374"/>
      <c r="Q488" s="374"/>
      <c r="R488" s="374"/>
      <c r="S488" s="374"/>
      <c r="T488" s="374"/>
      <c r="U488" s="374"/>
      <c r="V488" s="374"/>
      <c r="W488" s="374"/>
      <c r="X488" s="374"/>
      <c r="Y488" s="374"/>
      <c r="Z488" s="374"/>
    </row>
    <row r="489" ht="12.75" customHeight="1">
      <c r="A489" s="374"/>
      <c r="B489" s="374"/>
      <c r="C489" s="374"/>
      <c r="D489" s="374"/>
      <c r="E489" s="374"/>
      <c r="F489" s="374"/>
      <c r="G489" s="374"/>
      <c r="H489" s="374"/>
      <c r="I489" s="374"/>
      <c r="J489" s="374"/>
      <c r="K489" s="374"/>
      <c r="L489" s="374"/>
      <c r="M489" s="374"/>
      <c r="N489" s="374"/>
      <c r="O489" s="374"/>
      <c r="P489" s="374"/>
      <c r="Q489" s="374"/>
      <c r="R489" s="374"/>
      <c r="S489" s="374"/>
      <c r="T489" s="374"/>
      <c r="U489" s="374"/>
      <c r="V489" s="374"/>
      <c r="W489" s="374"/>
      <c r="X489" s="374"/>
      <c r="Y489" s="374"/>
      <c r="Z489" s="374"/>
    </row>
    <row r="490" ht="12.75" customHeight="1">
      <c r="A490" s="374"/>
      <c r="B490" s="374"/>
      <c r="C490" s="374"/>
      <c r="D490" s="374"/>
      <c r="E490" s="374"/>
      <c r="F490" s="374"/>
      <c r="G490" s="374"/>
      <c r="H490" s="374"/>
      <c r="I490" s="374"/>
      <c r="J490" s="374"/>
      <c r="K490" s="374"/>
      <c r="L490" s="374"/>
      <c r="M490" s="374"/>
      <c r="N490" s="374"/>
      <c r="O490" s="374"/>
      <c r="P490" s="374"/>
      <c r="Q490" s="374"/>
      <c r="R490" s="374"/>
      <c r="S490" s="374"/>
      <c r="T490" s="374"/>
      <c r="U490" s="374"/>
      <c r="V490" s="374"/>
      <c r="W490" s="374"/>
      <c r="X490" s="374"/>
      <c r="Y490" s="374"/>
      <c r="Z490" s="374"/>
    </row>
    <row r="491" ht="12.75" customHeight="1">
      <c r="A491" s="374"/>
      <c r="B491" s="374"/>
      <c r="C491" s="374"/>
      <c r="D491" s="374"/>
      <c r="E491" s="374"/>
      <c r="F491" s="374"/>
      <c r="G491" s="374"/>
      <c r="H491" s="374"/>
      <c r="I491" s="374"/>
      <c r="J491" s="374"/>
      <c r="K491" s="374"/>
      <c r="L491" s="374"/>
      <c r="M491" s="374"/>
      <c r="N491" s="374"/>
      <c r="O491" s="374"/>
      <c r="P491" s="374"/>
      <c r="Q491" s="374"/>
      <c r="R491" s="374"/>
      <c r="S491" s="374"/>
      <c r="T491" s="374"/>
      <c r="U491" s="374"/>
      <c r="V491" s="374"/>
      <c r="W491" s="374"/>
      <c r="X491" s="374"/>
      <c r="Y491" s="374"/>
      <c r="Z491" s="374"/>
    </row>
    <row r="492" ht="12.75" customHeight="1">
      <c r="A492" s="374"/>
      <c r="B492" s="374"/>
      <c r="C492" s="374"/>
      <c r="D492" s="374"/>
      <c r="E492" s="374"/>
      <c r="F492" s="374"/>
      <c r="G492" s="374"/>
      <c r="H492" s="374"/>
      <c r="I492" s="374"/>
      <c r="J492" s="374"/>
      <c r="K492" s="374"/>
      <c r="L492" s="374"/>
      <c r="M492" s="374"/>
      <c r="N492" s="374"/>
      <c r="O492" s="374"/>
      <c r="P492" s="374"/>
      <c r="Q492" s="374"/>
      <c r="R492" s="374"/>
      <c r="S492" s="374"/>
      <c r="T492" s="374"/>
      <c r="U492" s="374"/>
      <c r="V492" s="374"/>
      <c r="W492" s="374"/>
      <c r="X492" s="374"/>
      <c r="Y492" s="374"/>
      <c r="Z492" s="374"/>
    </row>
    <row r="493" ht="12.75" customHeight="1">
      <c r="A493" s="374"/>
      <c r="B493" s="374"/>
      <c r="C493" s="374"/>
      <c r="D493" s="374"/>
      <c r="E493" s="374"/>
      <c r="F493" s="374"/>
      <c r="G493" s="374"/>
      <c r="H493" s="374"/>
      <c r="I493" s="374"/>
      <c r="J493" s="374"/>
      <c r="K493" s="374"/>
      <c r="L493" s="374"/>
      <c r="M493" s="374"/>
      <c r="N493" s="374"/>
      <c r="O493" s="374"/>
      <c r="P493" s="374"/>
      <c r="Q493" s="374"/>
      <c r="R493" s="374"/>
      <c r="S493" s="374"/>
      <c r="T493" s="374"/>
      <c r="U493" s="374"/>
      <c r="V493" s="374"/>
      <c r="W493" s="374"/>
      <c r="X493" s="374"/>
      <c r="Y493" s="374"/>
      <c r="Z493" s="374"/>
    </row>
    <row r="494" ht="12.75" customHeight="1">
      <c r="A494" s="374"/>
      <c r="B494" s="374"/>
      <c r="C494" s="374"/>
      <c r="D494" s="374"/>
      <c r="E494" s="374"/>
      <c r="F494" s="374"/>
      <c r="G494" s="374"/>
      <c r="H494" s="374"/>
      <c r="I494" s="374"/>
      <c r="J494" s="374"/>
      <c r="K494" s="374"/>
      <c r="L494" s="374"/>
      <c r="M494" s="374"/>
      <c r="N494" s="374"/>
      <c r="O494" s="374"/>
      <c r="P494" s="374"/>
      <c r="Q494" s="374"/>
      <c r="R494" s="374"/>
      <c r="S494" s="374"/>
      <c r="T494" s="374"/>
      <c r="U494" s="374"/>
      <c r="V494" s="374"/>
      <c r="W494" s="374"/>
      <c r="X494" s="374"/>
      <c r="Y494" s="374"/>
      <c r="Z494" s="374"/>
    </row>
    <row r="495" ht="12.75" customHeight="1">
      <c r="A495" s="374"/>
      <c r="B495" s="374"/>
      <c r="C495" s="374"/>
      <c r="D495" s="374"/>
      <c r="E495" s="374"/>
      <c r="F495" s="374"/>
      <c r="G495" s="374"/>
      <c r="H495" s="374"/>
      <c r="I495" s="374"/>
      <c r="J495" s="374"/>
      <c r="K495" s="374"/>
      <c r="L495" s="374"/>
      <c r="M495" s="374"/>
      <c r="N495" s="374"/>
      <c r="O495" s="374"/>
      <c r="P495" s="374"/>
      <c r="Q495" s="374"/>
      <c r="R495" s="374"/>
      <c r="S495" s="374"/>
      <c r="T495" s="374"/>
      <c r="U495" s="374"/>
      <c r="V495" s="374"/>
      <c r="W495" s="374"/>
      <c r="X495" s="374"/>
      <c r="Y495" s="374"/>
      <c r="Z495" s="374"/>
    </row>
    <row r="496" ht="12.75" customHeight="1">
      <c r="A496" s="374"/>
      <c r="B496" s="374"/>
      <c r="C496" s="374"/>
      <c r="D496" s="374"/>
      <c r="E496" s="374"/>
      <c r="F496" s="374"/>
      <c r="G496" s="374"/>
      <c r="H496" s="374"/>
      <c r="I496" s="374"/>
      <c r="J496" s="374"/>
      <c r="K496" s="374"/>
      <c r="L496" s="374"/>
      <c r="M496" s="374"/>
      <c r="N496" s="374"/>
      <c r="O496" s="374"/>
      <c r="P496" s="374"/>
      <c r="Q496" s="374"/>
      <c r="R496" s="374"/>
      <c r="S496" s="374"/>
      <c r="T496" s="374"/>
      <c r="U496" s="374"/>
      <c r="V496" s="374"/>
      <c r="W496" s="374"/>
      <c r="X496" s="374"/>
      <c r="Y496" s="374"/>
      <c r="Z496" s="374"/>
    </row>
    <row r="497" ht="12.75" customHeight="1">
      <c r="A497" s="374"/>
      <c r="B497" s="374"/>
      <c r="C497" s="374"/>
      <c r="D497" s="374"/>
      <c r="E497" s="374"/>
      <c r="F497" s="374"/>
      <c r="G497" s="374"/>
      <c r="H497" s="374"/>
      <c r="I497" s="374"/>
      <c r="J497" s="374"/>
      <c r="K497" s="374"/>
      <c r="L497" s="374"/>
      <c r="M497" s="374"/>
      <c r="N497" s="374"/>
      <c r="O497" s="374"/>
      <c r="P497" s="374"/>
      <c r="Q497" s="374"/>
      <c r="R497" s="374"/>
      <c r="S497" s="374"/>
      <c r="T497" s="374"/>
      <c r="U497" s="374"/>
      <c r="V497" s="374"/>
      <c r="W497" s="374"/>
      <c r="X497" s="374"/>
      <c r="Y497" s="374"/>
      <c r="Z497" s="374"/>
    </row>
    <row r="498" ht="12.75" customHeight="1">
      <c r="A498" s="374"/>
      <c r="B498" s="374"/>
      <c r="C498" s="374"/>
      <c r="D498" s="374"/>
      <c r="E498" s="374"/>
      <c r="F498" s="374"/>
      <c r="G498" s="374"/>
      <c r="H498" s="374"/>
      <c r="I498" s="374"/>
      <c r="J498" s="374"/>
      <c r="K498" s="374"/>
      <c r="L498" s="374"/>
      <c r="M498" s="374"/>
      <c r="N498" s="374"/>
      <c r="O498" s="374"/>
      <c r="P498" s="374"/>
      <c r="Q498" s="374"/>
      <c r="R498" s="374"/>
      <c r="S498" s="374"/>
      <c r="T498" s="374"/>
      <c r="U498" s="374"/>
      <c r="V498" s="374"/>
      <c r="W498" s="374"/>
      <c r="X498" s="374"/>
      <c r="Y498" s="374"/>
      <c r="Z498" s="374"/>
    </row>
    <row r="499" ht="12.75" customHeight="1">
      <c r="A499" s="374"/>
      <c r="B499" s="374"/>
      <c r="C499" s="374"/>
      <c r="D499" s="374"/>
      <c r="E499" s="374"/>
      <c r="F499" s="374"/>
      <c r="G499" s="374"/>
      <c r="H499" s="374"/>
      <c r="I499" s="374"/>
      <c r="J499" s="374"/>
      <c r="K499" s="374"/>
      <c r="L499" s="374"/>
      <c r="M499" s="374"/>
      <c r="N499" s="374"/>
      <c r="O499" s="374"/>
      <c r="P499" s="374"/>
      <c r="Q499" s="374"/>
      <c r="R499" s="374"/>
      <c r="S499" s="374"/>
      <c r="T499" s="374"/>
      <c r="U499" s="374"/>
      <c r="V499" s="374"/>
      <c r="W499" s="374"/>
      <c r="X499" s="374"/>
      <c r="Y499" s="374"/>
      <c r="Z499" s="374"/>
    </row>
    <row r="500" ht="12.75" customHeight="1">
      <c r="A500" s="374"/>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row>
    <row r="501" ht="12.75" customHeight="1">
      <c r="A501" s="374"/>
      <c r="B501" s="374"/>
      <c r="C501" s="374"/>
      <c r="D501" s="374"/>
      <c r="E501" s="374"/>
      <c r="F501" s="374"/>
      <c r="G501" s="374"/>
      <c r="H501" s="374"/>
      <c r="I501" s="374"/>
      <c r="J501" s="374"/>
      <c r="K501" s="374"/>
      <c r="L501" s="374"/>
      <c r="M501" s="374"/>
      <c r="N501" s="374"/>
      <c r="O501" s="374"/>
      <c r="P501" s="374"/>
      <c r="Q501" s="374"/>
      <c r="R501" s="374"/>
      <c r="S501" s="374"/>
      <c r="T501" s="374"/>
      <c r="U501" s="374"/>
      <c r="V501" s="374"/>
      <c r="W501" s="374"/>
      <c r="X501" s="374"/>
      <c r="Y501" s="374"/>
      <c r="Z501" s="374"/>
    </row>
    <row r="502" ht="12.75" customHeight="1">
      <c r="A502" s="374"/>
      <c r="B502" s="374"/>
      <c r="C502" s="374"/>
      <c r="D502" s="374"/>
      <c r="E502" s="374"/>
      <c r="F502" s="374"/>
      <c r="G502" s="374"/>
      <c r="H502" s="374"/>
      <c r="I502" s="374"/>
      <c r="J502" s="374"/>
      <c r="K502" s="374"/>
      <c r="L502" s="374"/>
      <c r="M502" s="374"/>
      <c r="N502" s="374"/>
      <c r="O502" s="374"/>
      <c r="P502" s="374"/>
      <c r="Q502" s="374"/>
      <c r="R502" s="374"/>
      <c r="S502" s="374"/>
      <c r="T502" s="374"/>
      <c r="U502" s="374"/>
      <c r="V502" s="374"/>
      <c r="W502" s="374"/>
      <c r="X502" s="374"/>
      <c r="Y502" s="374"/>
      <c r="Z502" s="374"/>
    </row>
    <row r="503" ht="12.75" customHeight="1">
      <c r="A503" s="374"/>
      <c r="B503" s="374"/>
      <c r="C503" s="374"/>
      <c r="D503" s="374"/>
      <c r="E503" s="374"/>
      <c r="F503" s="374"/>
      <c r="G503" s="374"/>
      <c r="H503" s="374"/>
      <c r="I503" s="374"/>
      <c r="J503" s="374"/>
      <c r="K503" s="374"/>
      <c r="L503" s="374"/>
      <c r="M503" s="374"/>
      <c r="N503" s="374"/>
      <c r="O503" s="374"/>
      <c r="P503" s="374"/>
      <c r="Q503" s="374"/>
      <c r="R503" s="374"/>
      <c r="S503" s="374"/>
      <c r="T503" s="374"/>
      <c r="U503" s="374"/>
      <c r="V503" s="374"/>
      <c r="W503" s="374"/>
      <c r="X503" s="374"/>
      <c r="Y503" s="374"/>
      <c r="Z503" s="374"/>
    </row>
    <row r="504" ht="12.75" customHeight="1">
      <c r="A504" s="374"/>
      <c r="B504" s="374"/>
      <c r="C504" s="374"/>
      <c r="D504" s="374"/>
      <c r="E504" s="374"/>
      <c r="F504" s="374"/>
      <c r="G504" s="374"/>
      <c r="H504" s="374"/>
      <c r="I504" s="374"/>
      <c r="J504" s="374"/>
      <c r="K504" s="374"/>
      <c r="L504" s="374"/>
      <c r="M504" s="374"/>
      <c r="N504" s="374"/>
      <c r="O504" s="374"/>
      <c r="P504" s="374"/>
      <c r="Q504" s="374"/>
      <c r="R504" s="374"/>
      <c r="S504" s="374"/>
      <c r="T504" s="374"/>
      <c r="U504" s="374"/>
      <c r="V504" s="374"/>
      <c r="W504" s="374"/>
      <c r="X504" s="374"/>
      <c r="Y504" s="374"/>
      <c r="Z504" s="374"/>
    </row>
    <row r="505" ht="12.75" customHeight="1">
      <c r="A505" s="374"/>
      <c r="B505" s="374"/>
      <c r="C505" s="374"/>
      <c r="D505" s="374"/>
      <c r="E505" s="374"/>
      <c r="F505" s="374"/>
      <c r="G505" s="374"/>
      <c r="H505" s="374"/>
      <c r="I505" s="374"/>
      <c r="J505" s="374"/>
      <c r="K505" s="374"/>
      <c r="L505" s="374"/>
      <c r="M505" s="374"/>
      <c r="N505" s="374"/>
      <c r="O505" s="374"/>
      <c r="P505" s="374"/>
      <c r="Q505" s="374"/>
      <c r="R505" s="374"/>
      <c r="S505" s="374"/>
      <c r="T505" s="374"/>
      <c r="U505" s="374"/>
      <c r="V505" s="374"/>
      <c r="W505" s="374"/>
      <c r="X505" s="374"/>
      <c r="Y505" s="374"/>
      <c r="Z505" s="374"/>
    </row>
    <row r="506" ht="12.75" customHeight="1">
      <c r="A506" s="374"/>
      <c r="B506" s="374"/>
      <c r="C506" s="374"/>
      <c r="D506" s="374"/>
      <c r="E506" s="374"/>
      <c r="F506" s="374"/>
      <c r="G506" s="374"/>
      <c r="H506" s="374"/>
      <c r="I506" s="374"/>
      <c r="J506" s="374"/>
      <c r="K506" s="374"/>
      <c r="L506" s="374"/>
      <c r="M506" s="374"/>
      <c r="N506" s="374"/>
      <c r="O506" s="374"/>
      <c r="P506" s="374"/>
      <c r="Q506" s="374"/>
      <c r="R506" s="374"/>
      <c r="S506" s="374"/>
      <c r="T506" s="374"/>
      <c r="U506" s="374"/>
      <c r="V506" s="374"/>
      <c r="W506" s="374"/>
      <c r="X506" s="374"/>
      <c r="Y506" s="374"/>
      <c r="Z506" s="374"/>
    </row>
    <row r="507" ht="12.75" customHeight="1">
      <c r="A507" s="374"/>
      <c r="B507" s="374"/>
      <c r="C507" s="374"/>
      <c r="D507" s="374"/>
      <c r="E507" s="374"/>
      <c r="F507" s="374"/>
      <c r="G507" s="374"/>
      <c r="H507" s="374"/>
      <c r="I507" s="374"/>
      <c r="J507" s="374"/>
      <c r="K507" s="374"/>
      <c r="L507" s="374"/>
      <c r="M507" s="374"/>
      <c r="N507" s="374"/>
      <c r="O507" s="374"/>
      <c r="P507" s="374"/>
      <c r="Q507" s="374"/>
      <c r="R507" s="374"/>
      <c r="S507" s="374"/>
      <c r="T507" s="374"/>
      <c r="U507" s="374"/>
      <c r="V507" s="374"/>
      <c r="W507" s="374"/>
      <c r="X507" s="374"/>
      <c r="Y507" s="374"/>
      <c r="Z507" s="374"/>
    </row>
    <row r="508" ht="12.75" customHeight="1">
      <c r="A508" s="374"/>
      <c r="B508" s="374"/>
      <c r="C508" s="374"/>
      <c r="D508" s="374"/>
      <c r="E508" s="374"/>
      <c r="F508" s="374"/>
      <c r="G508" s="374"/>
      <c r="H508" s="374"/>
      <c r="I508" s="374"/>
      <c r="J508" s="374"/>
      <c r="K508" s="374"/>
      <c r="L508" s="374"/>
      <c r="M508" s="374"/>
      <c r="N508" s="374"/>
      <c r="O508" s="374"/>
      <c r="P508" s="374"/>
      <c r="Q508" s="374"/>
      <c r="R508" s="374"/>
      <c r="S508" s="374"/>
      <c r="T508" s="374"/>
      <c r="U508" s="374"/>
      <c r="V508" s="374"/>
      <c r="W508" s="374"/>
      <c r="X508" s="374"/>
      <c r="Y508" s="374"/>
      <c r="Z508" s="374"/>
    </row>
    <row r="509" ht="12.75" customHeight="1">
      <c r="A509" s="374"/>
      <c r="B509" s="374"/>
      <c r="C509" s="374"/>
      <c r="D509" s="374"/>
      <c r="E509" s="374"/>
      <c r="F509" s="374"/>
      <c r="G509" s="374"/>
      <c r="H509" s="374"/>
      <c r="I509" s="374"/>
      <c r="J509" s="374"/>
      <c r="K509" s="374"/>
      <c r="L509" s="374"/>
      <c r="M509" s="374"/>
      <c r="N509" s="374"/>
      <c r="O509" s="374"/>
      <c r="P509" s="374"/>
      <c r="Q509" s="374"/>
      <c r="R509" s="374"/>
      <c r="S509" s="374"/>
      <c r="T509" s="374"/>
      <c r="U509" s="374"/>
      <c r="V509" s="374"/>
      <c r="W509" s="374"/>
      <c r="X509" s="374"/>
      <c r="Y509" s="374"/>
      <c r="Z509" s="374"/>
    </row>
    <row r="510" ht="12.75" customHeight="1">
      <c r="A510" s="374"/>
      <c r="B510" s="374"/>
      <c r="C510" s="374"/>
      <c r="D510" s="374"/>
      <c r="E510" s="374"/>
      <c r="F510" s="374"/>
      <c r="G510" s="374"/>
      <c r="H510" s="374"/>
      <c r="I510" s="374"/>
      <c r="J510" s="374"/>
      <c r="K510" s="374"/>
      <c r="L510" s="374"/>
      <c r="M510" s="374"/>
      <c r="N510" s="374"/>
      <c r="O510" s="374"/>
      <c r="P510" s="374"/>
      <c r="Q510" s="374"/>
      <c r="R510" s="374"/>
      <c r="S510" s="374"/>
      <c r="T510" s="374"/>
      <c r="U510" s="374"/>
      <c r="V510" s="374"/>
      <c r="W510" s="374"/>
      <c r="X510" s="374"/>
      <c r="Y510" s="374"/>
      <c r="Z510" s="374"/>
    </row>
    <row r="511" ht="12.75" customHeight="1">
      <c r="A511" s="374"/>
      <c r="B511" s="374"/>
      <c r="C511" s="374"/>
      <c r="D511" s="374"/>
      <c r="E511" s="374"/>
      <c r="F511" s="374"/>
      <c r="G511" s="374"/>
      <c r="H511" s="374"/>
      <c r="I511" s="374"/>
      <c r="J511" s="374"/>
      <c r="K511" s="374"/>
      <c r="L511" s="374"/>
      <c r="M511" s="374"/>
      <c r="N511" s="374"/>
      <c r="O511" s="374"/>
      <c r="P511" s="374"/>
      <c r="Q511" s="374"/>
      <c r="R511" s="374"/>
      <c r="S511" s="374"/>
      <c r="T511" s="374"/>
      <c r="U511" s="374"/>
      <c r="V511" s="374"/>
      <c r="W511" s="374"/>
      <c r="X511" s="374"/>
      <c r="Y511" s="374"/>
      <c r="Z511" s="374"/>
    </row>
    <row r="512" ht="12.75" customHeight="1">
      <c r="A512" s="374"/>
      <c r="B512" s="374"/>
      <c r="C512" s="374"/>
      <c r="D512" s="374"/>
      <c r="E512" s="374"/>
      <c r="F512" s="374"/>
      <c r="G512" s="374"/>
      <c r="H512" s="374"/>
      <c r="I512" s="374"/>
      <c r="J512" s="374"/>
      <c r="K512" s="374"/>
      <c r="L512" s="374"/>
      <c r="M512" s="374"/>
      <c r="N512" s="374"/>
      <c r="O512" s="374"/>
      <c r="P512" s="374"/>
      <c r="Q512" s="374"/>
      <c r="R512" s="374"/>
      <c r="S512" s="374"/>
      <c r="T512" s="374"/>
      <c r="U512" s="374"/>
      <c r="V512" s="374"/>
      <c r="W512" s="374"/>
      <c r="X512" s="374"/>
      <c r="Y512" s="374"/>
      <c r="Z512" s="374"/>
    </row>
    <row r="513" ht="12.75" customHeight="1">
      <c r="A513" s="374"/>
      <c r="B513" s="374"/>
      <c r="C513" s="374"/>
      <c r="D513" s="374"/>
      <c r="E513" s="374"/>
      <c r="F513" s="374"/>
      <c r="G513" s="374"/>
      <c r="H513" s="374"/>
      <c r="I513" s="374"/>
      <c r="J513" s="374"/>
      <c r="K513" s="374"/>
      <c r="L513" s="374"/>
      <c r="M513" s="374"/>
      <c r="N513" s="374"/>
      <c r="O513" s="374"/>
      <c r="P513" s="374"/>
      <c r="Q513" s="374"/>
      <c r="R513" s="374"/>
      <c r="S513" s="374"/>
      <c r="T513" s="374"/>
      <c r="U513" s="374"/>
      <c r="V513" s="374"/>
      <c r="W513" s="374"/>
      <c r="X513" s="374"/>
      <c r="Y513" s="374"/>
      <c r="Z513" s="374"/>
    </row>
    <row r="514" ht="12.75" customHeight="1">
      <c r="A514" s="374"/>
      <c r="B514" s="374"/>
      <c r="C514" s="374"/>
      <c r="D514" s="374"/>
      <c r="E514" s="374"/>
      <c r="F514" s="374"/>
      <c r="G514" s="374"/>
      <c r="H514" s="374"/>
      <c r="I514" s="374"/>
      <c r="J514" s="374"/>
      <c r="K514" s="374"/>
      <c r="L514" s="374"/>
      <c r="M514" s="374"/>
      <c r="N514" s="374"/>
      <c r="O514" s="374"/>
      <c r="P514" s="374"/>
      <c r="Q514" s="374"/>
      <c r="R514" s="374"/>
      <c r="S514" s="374"/>
      <c r="T514" s="374"/>
      <c r="U514" s="374"/>
      <c r="V514" s="374"/>
      <c r="W514" s="374"/>
      <c r="X514" s="374"/>
      <c r="Y514" s="374"/>
      <c r="Z514" s="374"/>
    </row>
    <row r="515" ht="12.75" customHeight="1">
      <c r="A515" s="374"/>
      <c r="B515" s="374"/>
      <c r="C515" s="374"/>
      <c r="D515" s="374"/>
      <c r="E515" s="374"/>
      <c r="F515" s="374"/>
      <c r="G515" s="374"/>
      <c r="H515" s="374"/>
      <c r="I515" s="374"/>
      <c r="J515" s="374"/>
      <c r="K515" s="374"/>
      <c r="L515" s="374"/>
      <c r="M515" s="374"/>
      <c r="N515" s="374"/>
      <c r="O515" s="374"/>
      <c r="P515" s="374"/>
      <c r="Q515" s="374"/>
      <c r="R515" s="374"/>
      <c r="S515" s="374"/>
      <c r="T515" s="374"/>
      <c r="U515" s="374"/>
      <c r="V515" s="374"/>
      <c r="W515" s="374"/>
      <c r="X515" s="374"/>
      <c r="Y515" s="374"/>
      <c r="Z515" s="374"/>
    </row>
    <row r="516" ht="12.75" customHeight="1">
      <c r="A516" s="374"/>
      <c r="B516" s="374"/>
      <c r="C516" s="374"/>
      <c r="D516" s="374"/>
      <c r="E516" s="374"/>
      <c r="F516" s="374"/>
      <c r="G516" s="374"/>
      <c r="H516" s="374"/>
      <c r="I516" s="374"/>
      <c r="J516" s="374"/>
      <c r="K516" s="374"/>
      <c r="L516" s="374"/>
      <c r="M516" s="374"/>
      <c r="N516" s="374"/>
      <c r="O516" s="374"/>
      <c r="P516" s="374"/>
      <c r="Q516" s="374"/>
      <c r="R516" s="374"/>
      <c r="S516" s="374"/>
      <c r="T516" s="374"/>
      <c r="U516" s="374"/>
      <c r="V516" s="374"/>
      <c r="W516" s="374"/>
      <c r="X516" s="374"/>
      <c r="Y516" s="374"/>
      <c r="Z516" s="374"/>
    </row>
    <row r="517" ht="12.75" customHeight="1">
      <c r="A517" s="374"/>
      <c r="B517" s="374"/>
      <c r="C517" s="374"/>
      <c r="D517" s="374"/>
      <c r="E517" s="374"/>
      <c r="F517" s="374"/>
      <c r="G517" s="374"/>
      <c r="H517" s="374"/>
      <c r="I517" s="374"/>
      <c r="J517" s="374"/>
      <c r="K517" s="374"/>
      <c r="L517" s="374"/>
      <c r="M517" s="374"/>
      <c r="N517" s="374"/>
      <c r="O517" s="374"/>
      <c r="P517" s="374"/>
      <c r="Q517" s="374"/>
      <c r="R517" s="374"/>
      <c r="S517" s="374"/>
      <c r="T517" s="374"/>
      <c r="U517" s="374"/>
      <c r="V517" s="374"/>
      <c r="W517" s="374"/>
      <c r="X517" s="374"/>
      <c r="Y517" s="374"/>
      <c r="Z517" s="374"/>
    </row>
    <row r="518" ht="12.75" customHeight="1">
      <c r="A518" s="374"/>
      <c r="B518" s="374"/>
      <c r="C518" s="374"/>
      <c r="D518" s="374"/>
      <c r="E518" s="374"/>
      <c r="F518" s="374"/>
      <c r="G518" s="374"/>
      <c r="H518" s="374"/>
      <c r="I518" s="374"/>
      <c r="J518" s="374"/>
      <c r="K518" s="374"/>
      <c r="L518" s="374"/>
      <c r="M518" s="374"/>
      <c r="N518" s="374"/>
      <c r="O518" s="374"/>
      <c r="P518" s="374"/>
      <c r="Q518" s="374"/>
      <c r="R518" s="374"/>
      <c r="S518" s="374"/>
      <c r="T518" s="374"/>
      <c r="U518" s="374"/>
      <c r="V518" s="374"/>
      <c r="W518" s="374"/>
      <c r="X518" s="374"/>
      <c r="Y518" s="374"/>
      <c r="Z518" s="374"/>
    </row>
    <row r="519" ht="12.75" customHeight="1">
      <c r="A519" s="374"/>
      <c r="B519" s="374"/>
      <c r="C519" s="374"/>
      <c r="D519" s="374"/>
      <c r="E519" s="374"/>
      <c r="F519" s="374"/>
      <c r="G519" s="374"/>
      <c r="H519" s="374"/>
      <c r="I519" s="374"/>
      <c r="J519" s="374"/>
      <c r="K519" s="374"/>
      <c r="L519" s="374"/>
      <c r="M519" s="374"/>
      <c r="N519" s="374"/>
      <c r="O519" s="374"/>
      <c r="P519" s="374"/>
      <c r="Q519" s="374"/>
      <c r="R519" s="374"/>
      <c r="S519" s="374"/>
      <c r="T519" s="374"/>
      <c r="U519" s="374"/>
      <c r="V519" s="374"/>
      <c r="W519" s="374"/>
      <c r="X519" s="374"/>
      <c r="Y519" s="374"/>
      <c r="Z519" s="374"/>
    </row>
    <row r="520" ht="12.75" customHeight="1">
      <c r="A520" s="374"/>
      <c r="B520" s="374"/>
      <c r="C520" s="374"/>
      <c r="D520" s="374"/>
      <c r="E520" s="374"/>
      <c r="F520" s="374"/>
      <c r="G520" s="374"/>
      <c r="H520" s="374"/>
      <c r="I520" s="374"/>
      <c r="J520" s="374"/>
      <c r="K520" s="374"/>
      <c r="L520" s="374"/>
      <c r="M520" s="374"/>
      <c r="N520" s="374"/>
      <c r="O520" s="374"/>
      <c r="P520" s="374"/>
      <c r="Q520" s="374"/>
      <c r="R520" s="374"/>
      <c r="S520" s="374"/>
      <c r="T520" s="374"/>
      <c r="U520" s="374"/>
      <c r="V520" s="374"/>
      <c r="W520" s="374"/>
      <c r="X520" s="374"/>
      <c r="Y520" s="374"/>
      <c r="Z520" s="374"/>
    </row>
    <row r="521" ht="12.75" customHeight="1">
      <c r="A521" s="374"/>
      <c r="B521" s="374"/>
      <c r="C521" s="374"/>
      <c r="D521" s="374"/>
      <c r="E521" s="374"/>
      <c r="F521" s="374"/>
      <c r="G521" s="374"/>
      <c r="H521" s="374"/>
      <c r="I521" s="374"/>
      <c r="J521" s="374"/>
      <c r="K521" s="374"/>
      <c r="L521" s="374"/>
      <c r="M521" s="374"/>
      <c r="N521" s="374"/>
      <c r="O521" s="374"/>
      <c r="P521" s="374"/>
      <c r="Q521" s="374"/>
      <c r="R521" s="374"/>
      <c r="S521" s="374"/>
      <c r="T521" s="374"/>
      <c r="U521" s="374"/>
      <c r="V521" s="374"/>
      <c r="W521" s="374"/>
      <c r="X521" s="374"/>
      <c r="Y521" s="374"/>
      <c r="Z521" s="374"/>
    </row>
    <row r="522" ht="12.75" customHeight="1">
      <c r="A522" s="374"/>
      <c r="B522" s="374"/>
      <c r="C522" s="374"/>
      <c r="D522" s="374"/>
      <c r="E522" s="374"/>
      <c r="F522" s="374"/>
      <c r="G522" s="374"/>
      <c r="H522" s="374"/>
      <c r="I522" s="374"/>
      <c r="J522" s="374"/>
      <c r="K522" s="374"/>
      <c r="L522" s="374"/>
      <c r="M522" s="374"/>
      <c r="N522" s="374"/>
      <c r="O522" s="374"/>
      <c r="P522" s="374"/>
      <c r="Q522" s="374"/>
      <c r="R522" s="374"/>
      <c r="S522" s="374"/>
      <c r="T522" s="374"/>
      <c r="U522" s="374"/>
      <c r="V522" s="374"/>
      <c r="W522" s="374"/>
      <c r="X522" s="374"/>
      <c r="Y522" s="374"/>
      <c r="Z522" s="374"/>
    </row>
    <row r="523" ht="12.75" customHeight="1">
      <c r="A523" s="374"/>
      <c r="B523" s="374"/>
      <c r="C523" s="374"/>
      <c r="D523" s="374"/>
      <c r="E523" s="374"/>
      <c r="F523" s="374"/>
      <c r="G523" s="374"/>
      <c r="H523" s="374"/>
      <c r="I523" s="374"/>
      <c r="J523" s="374"/>
      <c r="K523" s="374"/>
      <c r="L523" s="374"/>
      <c r="M523" s="374"/>
      <c r="N523" s="374"/>
      <c r="O523" s="374"/>
      <c r="P523" s="374"/>
      <c r="Q523" s="374"/>
      <c r="R523" s="374"/>
      <c r="S523" s="374"/>
      <c r="T523" s="374"/>
      <c r="U523" s="374"/>
      <c r="V523" s="374"/>
      <c r="W523" s="374"/>
      <c r="X523" s="374"/>
      <c r="Y523" s="374"/>
      <c r="Z523" s="374"/>
    </row>
    <row r="524" ht="12.75" customHeight="1">
      <c r="A524" s="374"/>
      <c r="B524" s="374"/>
      <c r="C524" s="374"/>
      <c r="D524" s="374"/>
      <c r="E524" s="374"/>
      <c r="F524" s="374"/>
      <c r="G524" s="374"/>
      <c r="H524" s="374"/>
      <c r="I524" s="374"/>
      <c r="J524" s="374"/>
      <c r="K524" s="374"/>
      <c r="L524" s="374"/>
      <c r="M524" s="374"/>
      <c r="N524" s="374"/>
      <c r="O524" s="374"/>
      <c r="P524" s="374"/>
      <c r="Q524" s="374"/>
      <c r="R524" s="374"/>
      <c r="S524" s="374"/>
      <c r="T524" s="374"/>
      <c r="U524" s="374"/>
      <c r="V524" s="374"/>
      <c r="W524" s="374"/>
      <c r="X524" s="374"/>
      <c r="Y524" s="374"/>
      <c r="Z524" s="374"/>
    </row>
    <row r="525" ht="12.75" customHeight="1">
      <c r="A525" s="374"/>
      <c r="B525" s="374"/>
      <c r="C525" s="374"/>
      <c r="D525" s="374"/>
      <c r="E525" s="374"/>
      <c r="F525" s="374"/>
      <c r="G525" s="374"/>
      <c r="H525" s="374"/>
      <c r="I525" s="374"/>
      <c r="J525" s="374"/>
      <c r="K525" s="374"/>
      <c r="L525" s="374"/>
      <c r="M525" s="374"/>
      <c r="N525" s="374"/>
      <c r="O525" s="374"/>
      <c r="P525" s="374"/>
      <c r="Q525" s="374"/>
      <c r="R525" s="374"/>
      <c r="S525" s="374"/>
      <c r="T525" s="374"/>
      <c r="U525" s="374"/>
      <c r="V525" s="374"/>
      <c r="W525" s="374"/>
      <c r="X525" s="374"/>
      <c r="Y525" s="374"/>
      <c r="Z525" s="374"/>
    </row>
    <row r="526" ht="12.75" customHeight="1">
      <c r="A526" s="374"/>
      <c r="B526" s="374"/>
      <c r="C526" s="374"/>
      <c r="D526" s="374"/>
      <c r="E526" s="374"/>
      <c r="F526" s="374"/>
      <c r="G526" s="374"/>
      <c r="H526" s="374"/>
      <c r="I526" s="374"/>
      <c r="J526" s="374"/>
      <c r="K526" s="374"/>
      <c r="L526" s="374"/>
      <c r="M526" s="374"/>
      <c r="N526" s="374"/>
      <c r="O526" s="374"/>
      <c r="P526" s="374"/>
      <c r="Q526" s="374"/>
      <c r="R526" s="374"/>
      <c r="S526" s="374"/>
      <c r="T526" s="374"/>
      <c r="U526" s="374"/>
      <c r="V526" s="374"/>
      <c r="W526" s="374"/>
      <c r="X526" s="374"/>
      <c r="Y526" s="374"/>
      <c r="Z526" s="374"/>
    </row>
    <row r="527" ht="12.75" customHeight="1">
      <c r="A527" s="374"/>
      <c r="B527" s="374"/>
      <c r="C527" s="374"/>
      <c r="D527" s="374"/>
      <c r="E527" s="374"/>
      <c r="F527" s="374"/>
      <c r="G527" s="374"/>
      <c r="H527" s="374"/>
      <c r="I527" s="374"/>
      <c r="J527" s="374"/>
      <c r="K527" s="374"/>
      <c r="L527" s="374"/>
      <c r="M527" s="374"/>
      <c r="N527" s="374"/>
      <c r="O527" s="374"/>
      <c r="P527" s="374"/>
      <c r="Q527" s="374"/>
      <c r="R527" s="374"/>
      <c r="S527" s="374"/>
      <c r="T527" s="374"/>
      <c r="U527" s="374"/>
      <c r="V527" s="374"/>
      <c r="W527" s="374"/>
      <c r="X527" s="374"/>
      <c r="Y527" s="374"/>
      <c r="Z527" s="374"/>
    </row>
    <row r="528" ht="12.75" customHeight="1">
      <c r="A528" s="374"/>
      <c r="B528" s="374"/>
      <c r="C528" s="374"/>
      <c r="D528" s="374"/>
      <c r="E528" s="374"/>
      <c r="F528" s="374"/>
      <c r="G528" s="374"/>
      <c r="H528" s="374"/>
      <c r="I528" s="374"/>
      <c r="J528" s="374"/>
      <c r="K528" s="374"/>
      <c r="L528" s="374"/>
      <c r="M528" s="374"/>
      <c r="N528" s="374"/>
      <c r="O528" s="374"/>
      <c r="P528" s="374"/>
      <c r="Q528" s="374"/>
      <c r="R528" s="374"/>
      <c r="S528" s="374"/>
      <c r="T528" s="374"/>
      <c r="U528" s="374"/>
      <c r="V528" s="374"/>
      <c r="W528" s="374"/>
      <c r="X528" s="374"/>
      <c r="Y528" s="374"/>
      <c r="Z528" s="374"/>
    </row>
    <row r="529" ht="12.75" customHeight="1">
      <c r="A529" s="374"/>
      <c r="B529" s="374"/>
      <c r="C529" s="374"/>
      <c r="D529" s="374"/>
      <c r="E529" s="374"/>
      <c r="F529" s="374"/>
      <c r="G529" s="374"/>
      <c r="H529" s="374"/>
      <c r="I529" s="374"/>
      <c r="J529" s="374"/>
      <c r="K529" s="374"/>
      <c r="L529" s="374"/>
      <c r="M529" s="374"/>
      <c r="N529" s="374"/>
      <c r="O529" s="374"/>
      <c r="P529" s="374"/>
      <c r="Q529" s="374"/>
      <c r="R529" s="374"/>
      <c r="S529" s="374"/>
      <c r="T529" s="374"/>
      <c r="U529" s="374"/>
      <c r="V529" s="374"/>
      <c r="W529" s="374"/>
      <c r="X529" s="374"/>
      <c r="Y529" s="374"/>
      <c r="Z529" s="374"/>
    </row>
    <row r="530" ht="12.75" customHeight="1">
      <c r="A530" s="374"/>
      <c r="B530" s="374"/>
      <c r="C530" s="374"/>
      <c r="D530" s="374"/>
      <c r="E530" s="374"/>
      <c r="F530" s="374"/>
      <c r="G530" s="374"/>
      <c r="H530" s="374"/>
      <c r="I530" s="374"/>
      <c r="J530" s="374"/>
      <c r="K530" s="374"/>
      <c r="L530" s="374"/>
      <c r="M530" s="374"/>
      <c r="N530" s="374"/>
      <c r="O530" s="374"/>
      <c r="P530" s="374"/>
      <c r="Q530" s="374"/>
      <c r="R530" s="374"/>
      <c r="S530" s="374"/>
      <c r="T530" s="374"/>
      <c r="U530" s="374"/>
      <c r="V530" s="374"/>
      <c r="W530" s="374"/>
      <c r="X530" s="374"/>
      <c r="Y530" s="374"/>
      <c r="Z530" s="374"/>
    </row>
    <row r="531" ht="12.75" customHeight="1">
      <c r="A531" s="374"/>
      <c r="B531" s="374"/>
      <c r="C531" s="374"/>
      <c r="D531" s="374"/>
      <c r="E531" s="374"/>
      <c r="F531" s="374"/>
      <c r="G531" s="374"/>
      <c r="H531" s="374"/>
      <c r="I531" s="374"/>
      <c r="J531" s="374"/>
      <c r="K531" s="374"/>
      <c r="L531" s="374"/>
      <c r="M531" s="374"/>
      <c r="N531" s="374"/>
      <c r="O531" s="374"/>
      <c r="P531" s="374"/>
      <c r="Q531" s="374"/>
      <c r="R531" s="374"/>
      <c r="S531" s="374"/>
      <c r="T531" s="374"/>
      <c r="U531" s="374"/>
      <c r="V531" s="374"/>
      <c r="W531" s="374"/>
      <c r="X531" s="374"/>
      <c r="Y531" s="374"/>
      <c r="Z531" s="374"/>
    </row>
    <row r="532" ht="12.75" customHeight="1">
      <c r="A532" s="374"/>
      <c r="B532" s="374"/>
      <c r="C532" s="374"/>
      <c r="D532" s="374"/>
      <c r="E532" s="374"/>
      <c r="F532" s="374"/>
      <c r="G532" s="374"/>
      <c r="H532" s="374"/>
      <c r="I532" s="374"/>
      <c r="J532" s="374"/>
      <c r="K532" s="374"/>
      <c r="L532" s="374"/>
      <c r="M532" s="374"/>
      <c r="N532" s="374"/>
      <c r="O532" s="374"/>
      <c r="P532" s="374"/>
      <c r="Q532" s="374"/>
      <c r="R532" s="374"/>
      <c r="S532" s="374"/>
      <c r="T532" s="374"/>
      <c r="U532" s="374"/>
      <c r="V532" s="374"/>
      <c r="W532" s="374"/>
      <c r="X532" s="374"/>
      <c r="Y532" s="374"/>
      <c r="Z532" s="374"/>
    </row>
    <row r="533" ht="12.75" customHeight="1">
      <c r="A533" s="374"/>
      <c r="B533" s="374"/>
      <c r="C533" s="374"/>
      <c r="D533" s="374"/>
      <c r="E533" s="374"/>
      <c r="F533" s="374"/>
      <c r="G533" s="374"/>
      <c r="H533" s="374"/>
      <c r="I533" s="374"/>
      <c r="J533" s="374"/>
      <c r="K533" s="374"/>
      <c r="L533" s="374"/>
      <c r="M533" s="374"/>
      <c r="N533" s="374"/>
      <c r="O533" s="374"/>
      <c r="P533" s="374"/>
      <c r="Q533" s="374"/>
      <c r="R533" s="374"/>
      <c r="S533" s="374"/>
      <c r="T533" s="374"/>
      <c r="U533" s="374"/>
      <c r="V533" s="374"/>
      <c r="W533" s="374"/>
      <c r="X533" s="374"/>
      <c r="Y533" s="374"/>
      <c r="Z533" s="374"/>
    </row>
    <row r="534" ht="12.75" customHeight="1">
      <c r="A534" s="374"/>
      <c r="B534" s="374"/>
      <c r="C534" s="374"/>
      <c r="D534" s="374"/>
      <c r="E534" s="374"/>
      <c r="F534" s="374"/>
      <c r="G534" s="374"/>
      <c r="H534" s="374"/>
      <c r="I534" s="374"/>
      <c r="J534" s="374"/>
      <c r="K534" s="374"/>
      <c r="L534" s="374"/>
      <c r="M534" s="374"/>
      <c r="N534" s="374"/>
      <c r="O534" s="374"/>
      <c r="P534" s="374"/>
      <c r="Q534" s="374"/>
      <c r="R534" s="374"/>
      <c r="S534" s="374"/>
      <c r="T534" s="374"/>
      <c r="U534" s="374"/>
      <c r="V534" s="374"/>
      <c r="W534" s="374"/>
      <c r="X534" s="374"/>
      <c r="Y534" s="374"/>
      <c r="Z534" s="374"/>
    </row>
    <row r="535" ht="12.75" customHeight="1">
      <c r="A535" s="374"/>
      <c r="B535" s="374"/>
      <c r="C535" s="374"/>
      <c r="D535" s="374"/>
      <c r="E535" s="374"/>
      <c r="F535" s="374"/>
      <c r="G535" s="374"/>
      <c r="H535" s="374"/>
      <c r="I535" s="374"/>
      <c r="J535" s="374"/>
      <c r="K535" s="374"/>
      <c r="L535" s="374"/>
      <c r="M535" s="374"/>
      <c r="N535" s="374"/>
      <c r="O535" s="374"/>
      <c r="P535" s="374"/>
      <c r="Q535" s="374"/>
      <c r="R535" s="374"/>
      <c r="S535" s="374"/>
      <c r="T535" s="374"/>
      <c r="U535" s="374"/>
      <c r="V535" s="374"/>
      <c r="W535" s="374"/>
      <c r="X535" s="374"/>
      <c r="Y535" s="374"/>
      <c r="Z535" s="374"/>
    </row>
    <row r="536" ht="12.75" customHeight="1">
      <c r="A536" s="374"/>
      <c r="B536" s="374"/>
      <c r="C536" s="374"/>
      <c r="D536" s="374"/>
      <c r="E536" s="374"/>
      <c r="F536" s="374"/>
      <c r="G536" s="374"/>
      <c r="H536" s="374"/>
      <c r="I536" s="374"/>
      <c r="J536" s="374"/>
      <c r="K536" s="374"/>
      <c r="L536" s="374"/>
      <c r="M536" s="374"/>
      <c r="N536" s="374"/>
      <c r="O536" s="374"/>
      <c r="P536" s="374"/>
      <c r="Q536" s="374"/>
      <c r="R536" s="374"/>
      <c r="S536" s="374"/>
      <c r="T536" s="374"/>
      <c r="U536" s="374"/>
      <c r="V536" s="374"/>
      <c r="W536" s="374"/>
      <c r="X536" s="374"/>
      <c r="Y536" s="374"/>
      <c r="Z536" s="374"/>
    </row>
    <row r="537" ht="12.75" customHeight="1">
      <c r="A537" s="374"/>
      <c r="B537" s="374"/>
      <c r="C537" s="374"/>
      <c r="D537" s="374"/>
      <c r="E537" s="374"/>
      <c r="F537" s="374"/>
      <c r="G537" s="374"/>
      <c r="H537" s="374"/>
      <c r="I537" s="374"/>
      <c r="J537" s="374"/>
      <c r="K537" s="374"/>
      <c r="L537" s="374"/>
      <c r="M537" s="374"/>
      <c r="N537" s="374"/>
      <c r="O537" s="374"/>
      <c r="P537" s="374"/>
      <c r="Q537" s="374"/>
      <c r="R537" s="374"/>
      <c r="S537" s="374"/>
      <c r="T537" s="374"/>
      <c r="U537" s="374"/>
      <c r="V537" s="374"/>
      <c r="W537" s="374"/>
      <c r="X537" s="374"/>
      <c r="Y537" s="374"/>
      <c r="Z537" s="374"/>
    </row>
    <row r="538" ht="12.75" customHeight="1">
      <c r="A538" s="374"/>
      <c r="B538" s="374"/>
      <c r="C538" s="374"/>
      <c r="D538" s="374"/>
      <c r="E538" s="374"/>
      <c r="F538" s="374"/>
      <c r="G538" s="374"/>
      <c r="H538" s="374"/>
      <c r="I538" s="374"/>
      <c r="J538" s="374"/>
      <c r="K538" s="374"/>
      <c r="L538" s="374"/>
      <c r="M538" s="374"/>
      <c r="N538" s="374"/>
      <c r="O538" s="374"/>
      <c r="P538" s="374"/>
      <c r="Q538" s="374"/>
      <c r="R538" s="374"/>
      <c r="S538" s="374"/>
      <c r="T538" s="374"/>
      <c r="U538" s="374"/>
      <c r="V538" s="374"/>
      <c r="W538" s="374"/>
      <c r="X538" s="374"/>
      <c r="Y538" s="374"/>
      <c r="Z538" s="374"/>
    </row>
    <row r="539" ht="12.75" customHeight="1">
      <c r="A539" s="374"/>
      <c r="B539" s="374"/>
      <c r="C539" s="374"/>
      <c r="D539" s="374"/>
      <c r="E539" s="374"/>
      <c r="F539" s="374"/>
      <c r="G539" s="374"/>
      <c r="H539" s="374"/>
      <c r="I539" s="374"/>
      <c r="J539" s="374"/>
      <c r="K539" s="374"/>
      <c r="L539" s="374"/>
      <c r="M539" s="374"/>
      <c r="N539" s="374"/>
      <c r="O539" s="374"/>
      <c r="P539" s="374"/>
      <c r="Q539" s="374"/>
      <c r="R539" s="374"/>
      <c r="S539" s="374"/>
      <c r="T539" s="374"/>
      <c r="U539" s="374"/>
      <c r="V539" s="374"/>
      <c r="W539" s="374"/>
      <c r="X539" s="374"/>
      <c r="Y539" s="374"/>
      <c r="Z539" s="374"/>
    </row>
    <row r="540" ht="12.75" customHeight="1">
      <c r="A540" s="374"/>
      <c r="B540" s="374"/>
      <c r="C540" s="374"/>
      <c r="D540" s="374"/>
      <c r="E540" s="374"/>
      <c r="F540" s="374"/>
      <c r="G540" s="374"/>
      <c r="H540" s="374"/>
      <c r="I540" s="374"/>
      <c r="J540" s="374"/>
      <c r="K540" s="374"/>
      <c r="L540" s="374"/>
      <c r="M540" s="374"/>
      <c r="N540" s="374"/>
      <c r="O540" s="374"/>
      <c r="P540" s="374"/>
      <c r="Q540" s="374"/>
      <c r="R540" s="374"/>
      <c r="S540" s="374"/>
      <c r="T540" s="374"/>
      <c r="U540" s="374"/>
      <c r="V540" s="374"/>
      <c r="W540" s="374"/>
      <c r="X540" s="374"/>
      <c r="Y540" s="374"/>
      <c r="Z540" s="374"/>
    </row>
    <row r="541" ht="12.75" customHeight="1">
      <c r="A541" s="374"/>
      <c r="B541" s="374"/>
      <c r="C541" s="374"/>
      <c r="D541" s="374"/>
      <c r="E541" s="374"/>
      <c r="F541" s="374"/>
      <c r="G541" s="374"/>
      <c r="H541" s="374"/>
      <c r="I541" s="374"/>
      <c r="J541" s="374"/>
      <c r="K541" s="374"/>
      <c r="L541" s="374"/>
      <c r="M541" s="374"/>
      <c r="N541" s="374"/>
      <c r="O541" s="374"/>
      <c r="P541" s="374"/>
      <c r="Q541" s="374"/>
      <c r="R541" s="374"/>
      <c r="S541" s="374"/>
      <c r="T541" s="374"/>
      <c r="U541" s="374"/>
      <c r="V541" s="374"/>
      <c r="W541" s="374"/>
      <c r="X541" s="374"/>
      <c r="Y541" s="374"/>
      <c r="Z541" s="374"/>
    </row>
    <row r="542" ht="12.75" customHeight="1">
      <c r="A542" s="374"/>
      <c r="B542" s="374"/>
      <c r="C542" s="374"/>
      <c r="D542" s="374"/>
      <c r="E542" s="374"/>
      <c r="F542" s="374"/>
      <c r="G542" s="374"/>
      <c r="H542" s="374"/>
      <c r="I542" s="374"/>
      <c r="J542" s="374"/>
      <c r="K542" s="374"/>
      <c r="L542" s="374"/>
      <c r="M542" s="374"/>
      <c r="N542" s="374"/>
      <c r="O542" s="374"/>
      <c r="P542" s="374"/>
      <c r="Q542" s="374"/>
      <c r="R542" s="374"/>
      <c r="S542" s="374"/>
      <c r="T542" s="374"/>
      <c r="U542" s="374"/>
      <c r="V542" s="374"/>
      <c r="W542" s="374"/>
      <c r="X542" s="374"/>
      <c r="Y542" s="374"/>
      <c r="Z542" s="374"/>
    </row>
    <row r="543" ht="12.75" customHeight="1">
      <c r="A543" s="374"/>
      <c r="B543" s="374"/>
      <c r="C543" s="374"/>
      <c r="D543" s="374"/>
      <c r="E543" s="374"/>
      <c r="F543" s="374"/>
      <c r="G543" s="374"/>
      <c r="H543" s="374"/>
      <c r="I543" s="374"/>
      <c r="J543" s="374"/>
      <c r="K543" s="374"/>
      <c r="L543" s="374"/>
      <c r="M543" s="374"/>
      <c r="N543" s="374"/>
      <c r="O543" s="374"/>
      <c r="P543" s="374"/>
      <c r="Q543" s="374"/>
      <c r="R543" s="374"/>
      <c r="S543" s="374"/>
      <c r="T543" s="374"/>
      <c r="U543" s="374"/>
      <c r="V543" s="374"/>
      <c r="W543" s="374"/>
      <c r="X543" s="374"/>
      <c r="Y543" s="374"/>
      <c r="Z543" s="374"/>
    </row>
    <row r="544" ht="12.75" customHeight="1">
      <c r="A544" s="374"/>
      <c r="B544" s="374"/>
      <c r="C544" s="374"/>
      <c r="D544" s="374"/>
      <c r="E544" s="374"/>
      <c r="F544" s="374"/>
      <c r="G544" s="374"/>
      <c r="H544" s="374"/>
      <c r="I544" s="374"/>
      <c r="J544" s="374"/>
      <c r="K544" s="374"/>
      <c r="L544" s="374"/>
      <c r="M544" s="374"/>
      <c r="N544" s="374"/>
      <c r="O544" s="374"/>
      <c r="P544" s="374"/>
      <c r="Q544" s="374"/>
      <c r="R544" s="374"/>
      <c r="S544" s="374"/>
      <c r="T544" s="374"/>
      <c r="U544" s="374"/>
      <c r="V544" s="374"/>
      <c r="W544" s="374"/>
      <c r="X544" s="374"/>
      <c r="Y544" s="374"/>
      <c r="Z544" s="374"/>
    </row>
    <row r="545" ht="12.75" customHeight="1">
      <c r="A545" s="374"/>
      <c r="B545" s="374"/>
      <c r="C545" s="374"/>
      <c r="D545" s="374"/>
      <c r="E545" s="374"/>
      <c r="F545" s="374"/>
      <c r="G545" s="374"/>
      <c r="H545" s="374"/>
      <c r="I545" s="374"/>
      <c r="J545" s="374"/>
      <c r="K545" s="374"/>
      <c r="L545" s="374"/>
      <c r="M545" s="374"/>
      <c r="N545" s="374"/>
      <c r="O545" s="374"/>
      <c r="P545" s="374"/>
      <c r="Q545" s="374"/>
      <c r="R545" s="374"/>
      <c r="S545" s="374"/>
      <c r="T545" s="374"/>
      <c r="U545" s="374"/>
      <c r="V545" s="374"/>
      <c r="W545" s="374"/>
      <c r="X545" s="374"/>
      <c r="Y545" s="374"/>
      <c r="Z545" s="374"/>
    </row>
    <row r="546" ht="12.75" customHeight="1">
      <c r="A546" s="374"/>
      <c r="B546" s="374"/>
      <c r="C546" s="374"/>
      <c r="D546" s="374"/>
      <c r="E546" s="374"/>
      <c r="F546" s="374"/>
      <c r="G546" s="374"/>
      <c r="H546" s="374"/>
      <c r="I546" s="374"/>
      <c r="J546" s="374"/>
      <c r="K546" s="374"/>
      <c r="L546" s="374"/>
      <c r="M546" s="374"/>
      <c r="N546" s="374"/>
      <c r="O546" s="374"/>
      <c r="P546" s="374"/>
      <c r="Q546" s="374"/>
      <c r="R546" s="374"/>
      <c r="S546" s="374"/>
      <c r="T546" s="374"/>
      <c r="U546" s="374"/>
      <c r="V546" s="374"/>
      <c r="W546" s="374"/>
      <c r="X546" s="374"/>
      <c r="Y546" s="374"/>
      <c r="Z546" s="374"/>
    </row>
    <row r="547" ht="12.75" customHeight="1">
      <c r="A547" s="374"/>
      <c r="B547" s="374"/>
      <c r="C547" s="374"/>
      <c r="D547" s="374"/>
      <c r="E547" s="374"/>
      <c r="F547" s="374"/>
      <c r="G547" s="374"/>
      <c r="H547" s="374"/>
      <c r="I547" s="374"/>
      <c r="J547" s="374"/>
      <c r="K547" s="374"/>
      <c r="L547" s="374"/>
      <c r="M547" s="374"/>
      <c r="N547" s="374"/>
      <c r="O547" s="374"/>
      <c r="P547" s="374"/>
      <c r="Q547" s="374"/>
      <c r="R547" s="374"/>
      <c r="S547" s="374"/>
      <c r="T547" s="374"/>
      <c r="U547" s="374"/>
      <c r="V547" s="374"/>
      <c r="W547" s="374"/>
      <c r="X547" s="374"/>
      <c r="Y547" s="374"/>
      <c r="Z547" s="374"/>
    </row>
    <row r="548" ht="12.75" customHeight="1">
      <c r="A548" s="374"/>
      <c r="B548" s="374"/>
      <c r="C548" s="374"/>
      <c r="D548" s="374"/>
      <c r="E548" s="374"/>
      <c r="F548" s="374"/>
      <c r="G548" s="374"/>
      <c r="H548" s="374"/>
      <c r="I548" s="374"/>
      <c r="J548" s="374"/>
      <c r="K548" s="374"/>
      <c r="L548" s="374"/>
      <c r="M548" s="374"/>
      <c r="N548" s="374"/>
      <c r="O548" s="374"/>
      <c r="P548" s="374"/>
      <c r="Q548" s="374"/>
      <c r="R548" s="374"/>
      <c r="S548" s="374"/>
      <c r="T548" s="374"/>
      <c r="U548" s="374"/>
      <c r="V548" s="374"/>
      <c r="W548" s="374"/>
      <c r="X548" s="374"/>
      <c r="Y548" s="374"/>
      <c r="Z548" s="374"/>
    </row>
    <row r="549" ht="12.75" customHeight="1">
      <c r="A549" s="374"/>
      <c r="B549" s="374"/>
      <c r="C549" s="374"/>
      <c r="D549" s="374"/>
      <c r="E549" s="374"/>
      <c r="F549" s="374"/>
      <c r="G549" s="374"/>
      <c r="H549" s="374"/>
      <c r="I549" s="374"/>
      <c r="J549" s="374"/>
      <c r="K549" s="374"/>
      <c r="L549" s="374"/>
      <c r="M549" s="374"/>
      <c r="N549" s="374"/>
      <c r="O549" s="374"/>
      <c r="P549" s="374"/>
      <c r="Q549" s="374"/>
      <c r="R549" s="374"/>
      <c r="S549" s="374"/>
      <c r="T549" s="374"/>
      <c r="U549" s="374"/>
      <c r="V549" s="374"/>
      <c r="W549" s="374"/>
      <c r="X549" s="374"/>
      <c r="Y549" s="374"/>
      <c r="Z549" s="374"/>
    </row>
    <row r="550" ht="12.75" customHeight="1">
      <c r="A550" s="374"/>
      <c r="B550" s="374"/>
      <c r="C550" s="374"/>
      <c r="D550" s="374"/>
      <c r="E550" s="374"/>
      <c r="F550" s="374"/>
      <c r="G550" s="374"/>
      <c r="H550" s="374"/>
      <c r="I550" s="374"/>
      <c r="J550" s="374"/>
      <c r="K550" s="374"/>
      <c r="L550" s="374"/>
      <c r="M550" s="374"/>
      <c r="N550" s="374"/>
      <c r="O550" s="374"/>
      <c r="P550" s="374"/>
      <c r="Q550" s="374"/>
      <c r="R550" s="374"/>
      <c r="S550" s="374"/>
      <c r="T550" s="374"/>
      <c r="U550" s="374"/>
      <c r="V550" s="374"/>
      <c r="W550" s="374"/>
      <c r="X550" s="374"/>
      <c r="Y550" s="374"/>
      <c r="Z550" s="374"/>
    </row>
    <row r="551" ht="12.75" customHeight="1">
      <c r="A551" s="374"/>
      <c r="B551" s="374"/>
      <c r="C551" s="374"/>
      <c r="D551" s="374"/>
      <c r="E551" s="374"/>
      <c r="F551" s="374"/>
      <c r="G551" s="374"/>
      <c r="H551" s="374"/>
      <c r="I551" s="374"/>
      <c r="J551" s="374"/>
      <c r="K551" s="374"/>
      <c r="L551" s="374"/>
      <c r="M551" s="374"/>
      <c r="N551" s="374"/>
      <c r="O551" s="374"/>
      <c r="P551" s="374"/>
      <c r="Q551" s="374"/>
      <c r="R551" s="374"/>
      <c r="S551" s="374"/>
      <c r="T551" s="374"/>
      <c r="U551" s="374"/>
      <c r="V551" s="374"/>
      <c r="W551" s="374"/>
      <c r="X551" s="374"/>
      <c r="Y551" s="374"/>
      <c r="Z551" s="374"/>
    </row>
    <row r="552" ht="12.75" customHeight="1">
      <c r="A552" s="374"/>
      <c r="B552" s="374"/>
      <c r="C552" s="374"/>
      <c r="D552" s="374"/>
      <c r="E552" s="374"/>
      <c r="F552" s="374"/>
      <c r="G552" s="374"/>
      <c r="H552" s="374"/>
      <c r="I552" s="374"/>
      <c r="J552" s="374"/>
      <c r="K552" s="374"/>
      <c r="L552" s="374"/>
      <c r="M552" s="374"/>
      <c r="N552" s="374"/>
      <c r="O552" s="374"/>
      <c r="P552" s="374"/>
      <c r="Q552" s="374"/>
      <c r="R552" s="374"/>
      <c r="S552" s="374"/>
      <c r="T552" s="374"/>
      <c r="U552" s="374"/>
      <c r="V552" s="374"/>
      <c r="W552" s="374"/>
      <c r="X552" s="374"/>
      <c r="Y552" s="374"/>
      <c r="Z552" s="374"/>
    </row>
    <row r="553" ht="12.75" customHeight="1">
      <c r="A553" s="374"/>
      <c r="B553" s="374"/>
      <c r="C553" s="374"/>
      <c r="D553" s="374"/>
      <c r="E553" s="374"/>
      <c r="F553" s="374"/>
      <c r="G553" s="374"/>
      <c r="H553" s="374"/>
      <c r="I553" s="374"/>
      <c r="J553" s="374"/>
      <c r="K553" s="374"/>
      <c r="L553" s="374"/>
      <c r="M553" s="374"/>
      <c r="N553" s="374"/>
      <c r="O553" s="374"/>
      <c r="P553" s="374"/>
      <c r="Q553" s="374"/>
      <c r="R553" s="374"/>
      <c r="S553" s="374"/>
      <c r="T553" s="374"/>
      <c r="U553" s="374"/>
      <c r="V553" s="374"/>
      <c r="W553" s="374"/>
      <c r="X553" s="374"/>
      <c r="Y553" s="374"/>
      <c r="Z553" s="374"/>
    </row>
    <row r="554" ht="12.75" customHeight="1">
      <c r="A554" s="374"/>
      <c r="B554" s="374"/>
      <c r="C554" s="374"/>
      <c r="D554" s="374"/>
      <c r="E554" s="374"/>
      <c r="F554" s="374"/>
      <c r="G554" s="374"/>
      <c r="H554" s="374"/>
      <c r="I554" s="374"/>
      <c r="J554" s="374"/>
      <c r="K554" s="374"/>
      <c r="L554" s="374"/>
      <c r="M554" s="374"/>
      <c r="N554" s="374"/>
      <c r="O554" s="374"/>
      <c r="P554" s="374"/>
      <c r="Q554" s="374"/>
      <c r="R554" s="374"/>
      <c r="S554" s="374"/>
      <c r="T554" s="374"/>
      <c r="U554" s="374"/>
      <c r="V554" s="374"/>
      <c r="W554" s="374"/>
      <c r="X554" s="374"/>
      <c r="Y554" s="374"/>
      <c r="Z554" s="374"/>
    </row>
    <row r="555" ht="12.75" customHeight="1">
      <c r="A555" s="374"/>
      <c r="B555" s="374"/>
      <c r="C555" s="374"/>
      <c r="D555" s="374"/>
      <c r="E555" s="374"/>
      <c r="F555" s="374"/>
      <c r="G555" s="374"/>
      <c r="H555" s="374"/>
      <c r="I555" s="374"/>
      <c r="J555" s="374"/>
      <c r="K555" s="374"/>
      <c r="L555" s="374"/>
      <c r="M555" s="374"/>
      <c r="N555" s="374"/>
      <c r="O555" s="374"/>
      <c r="P555" s="374"/>
      <c r="Q555" s="374"/>
      <c r="R555" s="374"/>
      <c r="S555" s="374"/>
      <c r="T555" s="374"/>
      <c r="U555" s="374"/>
      <c r="V555" s="374"/>
      <c r="W555" s="374"/>
      <c r="X555" s="374"/>
      <c r="Y555" s="374"/>
      <c r="Z555" s="374"/>
    </row>
    <row r="556" ht="12.75" customHeight="1">
      <c r="A556" s="374"/>
      <c r="B556" s="374"/>
      <c r="C556" s="374"/>
      <c r="D556" s="374"/>
      <c r="E556" s="374"/>
      <c r="F556" s="374"/>
      <c r="G556" s="374"/>
      <c r="H556" s="374"/>
      <c r="I556" s="374"/>
      <c r="J556" s="374"/>
      <c r="K556" s="374"/>
      <c r="L556" s="374"/>
      <c r="M556" s="374"/>
      <c r="N556" s="374"/>
      <c r="O556" s="374"/>
      <c r="P556" s="374"/>
      <c r="Q556" s="374"/>
      <c r="R556" s="374"/>
      <c r="S556" s="374"/>
      <c r="T556" s="374"/>
      <c r="U556" s="374"/>
      <c r="V556" s="374"/>
      <c r="W556" s="374"/>
      <c r="X556" s="374"/>
      <c r="Y556" s="374"/>
      <c r="Z556" s="374"/>
    </row>
    <row r="557" ht="12.75" customHeight="1">
      <c r="A557" s="374"/>
      <c r="B557" s="374"/>
      <c r="C557" s="374"/>
      <c r="D557" s="374"/>
      <c r="E557" s="374"/>
      <c r="F557" s="374"/>
      <c r="G557" s="374"/>
      <c r="H557" s="374"/>
      <c r="I557" s="374"/>
      <c r="J557" s="374"/>
      <c r="K557" s="374"/>
      <c r="L557" s="374"/>
      <c r="M557" s="374"/>
      <c r="N557" s="374"/>
      <c r="O557" s="374"/>
      <c r="P557" s="374"/>
      <c r="Q557" s="374"/>
      <c r="R557" s="374"/>
      <c r="S557" s="374"/>
      <c r="T557" s="374"/>
      <c r="U557" s="374"/>
      <c r="V557" s="374"/>
      <c r="W557" s="374"/>
      <c r="X557" s="374"/>
      <c r="Y557" s="374"/>
      <c r="Z557" s="374"/>
    </row>
    <row r="558" ht="12.75" customHeight="1">
      <c r="A558" s="374"/>
      <c r="B558" s="374"/>
      <c r="C558" s="374"/>
      <c r="D558" s="374"/>
      <c r="E558" s="374"/>
      <c r="F558" s="374"/>
      <c r="G558" s="374"/>
      <c r="H558" s="374"/>
      <c r="I558" s="374"/>
      <c r="J558" s="374"/>
      <c r="K558" s="374"/>
      <c r="L558" s="374"/>
      <c r="M558" s="374"/>
      <c r="N558" s="374"/>
      <c r="O558" s="374"/>
      <c r="P558" s="374"/>
      <c r="Q558" s="374"/>
      <c r="R558" s="374"/>
      <c r="S558" s="374"/>
      <c r="T558" s="374"/>
      <c r="U558" s="374"/>
      <c r="V558" s="374"/>
      <c r="W558" s="374"/>
      <c r="X558" s="374"/>
      <c r="Y558" s="374"/>
      <c r="Z558" s="374"/>
    </row>
    <row r="559" ht="12.75" customHeight="1">
      <c r="A559" s="374"/>
      <c r="B559" s="374"/>
      <c r="C559" s="374"/>
      <c r="D559" s="374"/>
      <c r="E559" s="374"/>
      <c r="F559" s="374"/>
      <c r="G559" s="374"/>
      <c r="H559" s="374"/>
      <c r="I559" s="374"/>
      <c r="J559" s="374"/>
      <c r="K559" s="374"/>
      <c r="L559" s="374"/>
      <c r="M559" s="374"/>
      <c r="N559" s="374"/>
      <c r="O559" s="374"/>
      <c r="P559" s="374"/>
      <c r="Q559" s="374"/>
      <c r="R559" s="374"/>
      <c r="S559" s="374"/>
      <c r="T559" s="374"/>
      <c r="U559" s="374"/>
      <c r="V559" s="374"/>
      <c r="W559" s="374"/>
      <c r="X559" s="374"/>
      <c r="Y559" s="374"/>
      <c r="Z559" s="374"/>
    </row>
    <row r="560" ht="12.75" customHeight="1">
      <c r="A560" s="374"/>
      <c r="B560" s="374"/>
      <c r="C560" s="374"/>
      <c r="D560" s="374"/>
      <c r="E560" s="374"/>
      <c r="F560" s="374"/>
      <c r="G560" s="374"/>
      <c r="H560" s="374"/>
      <c r="I560" s="374"/>
      <c r="J560" s="374"/>
      <c r="K560" s="374"/>
      <c r="L560" s="374"/>
      <c r="M560" s="374"/>
      <c r="N560" s="374"/>
      <c r="O560" s="374"/>
      <c r="P560" s="374"/>
      <c r="Q560" s="374"/>
      <c r="R560" s="374"/>
      <c r="S560" s="374"/>
      <c r="T560" s="374"/>
      <c r="U560" s="374"/>
      <c r="V560" s="374"/>
      <c r="W560" s="374"/>
      <c r="X560" s="374"/>
      <c r="Y560" s="374"/>
      <c r="Z560" s="374"/>
    </row>
    <row r="561" ht="12.75" customHeight="1">
      <c r="A561" s="374"/>
      <c r="B561" s="374"/>
      <c r="C561" s="374"/>
      <c r="D561" s="374"/>
      <c r="E561" s="374"/>
      <c r="F561" s="374"/>
      <c r="G561" s="374"/>
      <c r="H561" s="374"/>
      <c r="I561" s="374"/>
      <c r="J561" s="374"/>
      <c r="K561" s="374"/>
      <c r="L561" s="374"/>
      <c r="M561" s="374"/>
      <c r="N561" s="374"/>
      <c r="O561" s="374"/>
      <c r="P561" s="374"/>
      <c r="Q561" s="374"/>
      <c r="R561" s="374"/>
      <c r="S561" s="374"/>
      <c r="T561" s="374"/>
      <c r="U561" s="374"/>
      <c r="V561" s="374"/>
      <c r="W561" s="374"/>
      <c r="X561" s="374"/>
      <c r="Y561" s="374"/>
      <c r="Z561" s="374"/>
    </row>
    <row r="562" ht="12.75" customHeight="1">
      <c r="A562" s="374"/>
      <c r="B562" s="374"/>
      <c r="C562" s="374"/>
      <c r="D562" s="374"/>
      <c r="E562" s="374"/>
      <c r="F562" s="374"/>
      <c r="G562" s="374"/>
      <c r="H562" s="374"/>
      <c r="I562" s="374"/>
      <c r="J562" s="374"/>
      <c r="K562" s="374"/>
      <c r="L562" s="374"/>
      <c r="M562" s="374"/>
      <c r="N562" s="374"/>
      <c r="O562" s="374"/>
      <c r="P562" s="374"/>
      <c r="Q562" s="374"/>
      <c r="R562" s="374"/>
      <c r="S562" s="374"/>
      <c r="T562" s="374"/>
      <c r="U562" s="374"/>
      <c r="V562" s="374"/>
      <c r="W562" s="374"/>
      <c r="X562" s="374"/>
      <c r="Y562" s="374"/>
      <c r="Z562" s="374"/>
    </row>
    <row r="563" ht="12.75" customHeight="1">
      <c r="A563" s="374"/>
      <c r="B563" s="374"/>
      <c r="C563" s="374"/>
      <c r="D563" s="374"/>
      <c r="E563" s="374"/>
      <c r="F563" s="374"/>
      <c r="G563" s="374"/>
      <c r="H563" s="374"/>
      <c r="I563" s="374"/>
      <c r="J563" s="374"/>
      <c r="K563" s="374"/>
      <c r="L563" s="374"/>
      <c r="M563" s="374"/>
      <c r="N563" s="374"/>
      <c r="O563" s="374"/>
      <c r="P563" s="374"/>
      <c r="Q563" s="374"/>
      <c r="R563" s="374"/>
      <c r="S563" s="374"/>
      <c r="T563" s="374"/>
      <c r="U563" s="374"/>
      <c r="V563" s="374"/>
      <c r="W563" s="374"/>
      <c r="X563" s="374"/>
      <c r="Y563" s="374"/>
      <c r="Z563" s="374"/>
    </row>
    <row r="564" ht="12.75" customHeight="1">
      <c r="A564" s="374"/>
      <c r="B564" s="374"/>
      <c r="C564" s="374"/>
      <c r="D564" s="374"/>
      <c r="E564" s="374"/>
      <c r="F564" s="374"/>
      <c r="G564" s="374"/>
      <c r="H564" s="374"/>
      <c r="I564" s="374"/>
      <c r="J564" s="374"/>
      <c r="K564" s="374"/>
      <c r="L564" s="374"/>
      <c r="M564" s="374"/>
      <c r="N564" s="374"/>
      <c r="O564" s="374"/>
      <c r="P564" s="374"/>
      <c r="Q564" s="374"/>
      <c r="R564" s="374"/>
      <c r="S564" s="374"/>
      <c r="T564" s="374"/>
      <c r="U564" s="374"/>
      <c r="V564" s="374"/>
      <c r="W564" s="374"/>
      <c r="X564" s="374"/>
      <c r="Y564" s="374"/>
      <c r="Z564" s="374"/>
    </row>
    <row r="565" ht="12.75" customHeight="1">
      <c r="A565" s="374"/>
      <c r="B565" s="374"/>
      <c r="C565" s="374"/>
      <c r="D565" s="374"/>
      <c r="E565" s="374"/>
      <c r="F565" s="374"/>
      <c r="G565" s="374"/>
      <c r="H565" s="374"/>
      <c r="I565" s="374"/>
      <c r="J565" s="374"/>
      <c r="K565" s="374"/>
      <c r="L565" s="374"/>
      <c r="M565" s="374"/>
      <c r="N565" s="374"/>
      <c r="O565" s="374"/>
      <c r="P565" s="374"/>
      <c r="Q565" s="374"/>
      <c r="R565" s="374"/>
      <c r="S565" s="374"/>
      <c r="T565" s="374"/>
      <c r="U565" s="374"/>
      <c r="V565" s="374"/>
      <c r="W565" s="374"/>
      <c r="X565" s="374"/>
      <c r="Y565" s="374"/>
      <c r="Z565" s="374"/>
    </row>
    <row r="566" ht="12.75" customHeight="1">
      <c r="A566" s="374"/>
      <c r="B566" s="374"/>
      <c r="C566" s="374"/>
      <c r="D566" s="374"/>
      <c r="E566" s="374"/>
      <c r="F566" s="374"/>
      <c r="G566" s="374"/>
      <c r="H566" s="374"/>
      <c r="I566" s="374"/>
      <c r="J566" s="374"/>
      <c r="K566" s="374"/>
      <c r="L566" s="374"/>
      <c r="M566" s="374"/>
      <c r="N566" s="374"/>
      <c r="O566" s="374"/>
      <c r="P566" s="374"/>
      <c r="Q566" s="374"/>
      <c r="R566" s="374"/>
      <c r="S566" s="374"/>
      <c r="T566" s="374"/>
      <c r="U566" s="374"/>
      <c r="V566" s="374"/>
      <c r="W566" s="374"/>
      <c r="X566" s="374"/>
      <c r="Y566" s="374"/>
      <c r="Z566" s="374"/>
    </row>
    <row r="567" ht="12.75" customHeight="1">
      <c r="A567" s="374"/>
      <c r="B567" s="374"/>
      <c r="C567" s="374"/>
      <c r="D567" s="374"/>
      <c r="E567" s="374"/>
      <c r="F567" s="374"/>
      <c r="G567" s="374"/>
      <c r="H567" s="374"/>
      <c r="I567" s="374"/>
      <c r="J567" s="374"/>
      <c r="K567" s="374"/>
      <c r="L567" s="374"/>
      <c r="M567" s="374"/>
      <c r="N567" s="374"/>
      <c r="O567" s="374"/>
      <c r="P567" s="374"/>
      <c r="Q567" s="374"/>
      <c r="R567" s="374"/>
      <c r="S567" s="374"/>
      <c r="T567" s="374"/>
      <c r="U567" s="374"/>
      <c r="V567" s="374"/>
      <c r="W567" s="374"/>
      <c r="X567" s="374"/>
      <c r="Y567" s="374"/>
      <c r="Z567" s="374"/>
    </row>
    <row r="568" ht="12.75" customHeight="1">
      <c r="A568" s="374"/>
      <c r="B568" s="374"/>
      <c r="C568" s="374"/>
      <c r="D568" s="374"/>
      <c r="E568" s="374"/>
      <c r="F568" s="374"/>
      <c r="G568" s="374"/>
      <c r="H568" s="374"/>
      <c r="I568" s="374"/>
      <c r="J568" s="374"/>
      <c r="K568" s="374"/>
      <c r="L568" s="374"/>
      <c r="M568" s="374"/>
      <c r="N568" s="374"/>
      <c r="O568" s="374"/>
      <c r="P568" s="374"/>
      <c r="Q568" s="374"/>
      <c r="R568" s="374"/>
      <c r="S568" s="374"/>
      <c r="T568" s="374"/>
      <c r="U568" s="374"/>
      <c r="V568" s="374"/>
      <c r="W568" s="374"/>
      <c r="X568" s="374"/>
      <c r="Y568" s="374"/>
      <c r="Z568" s="374"/>
    </row>
    <row r="569" ht="12.75" customHeight="1">
      <c r="A569" s="374"/>
      <c r="B569" s="374"/>
      <c r="C569" s="374"/>
      <c r="D569" s="374"/>
      <c r="E569" s="374"/>
      <c r="F569" s="374"/>
      <c r="G569" s="374"/>
      <c r="H569" s="374"/>
      <c r="I569" s="374"/>
      <c r="J569" s="374"/>
      <c r="K569" s="374"/>
      <c r="L569" s="374"/>
      <c r="M569" s="374"/>
      <c r="N569" s="374"/>
      <c r="O569" s="374"/>
      <c r="P569" s="374"/>
      <c r="Q569" s="374"/>
      <c r="R569" s="374"/>
      <c r="S569" s="374"/>
      <c r="T569" s="374"/>
      <c r="U569" s="374"/>
      <c r="V569" s="374"/>
      <c r="W569" s="374"/>
      <c r="X569" s="374"/>
      <c r="Y569" s="374"/>
      <c r="Z569" s="374"/>
    </row>
    <row r="570" ht="12.75" customHeight="1">
      <c r="A570" s="374"/>
      <c r="B570" s="374"/>
      <c r="C570" s="374"/>
      <c r="D570" s="374"/>
      <c r="E570" s="374"/>
      <c r="F570" s="374"/>
      <c r="G570" s="374"/>
      <c r="H570" s="374"/>
      <c r="I570" s="374"/>
      <c r="J570" s="374"/>
      <c r="K570" s="374"/>
      <c r="L570" s="374"/>
      <c r="M570" s="374"/>
      <c r="N570" s="374"/>
      <c r="O570" s="374"/>
      <c r="P570" s="374"/>
      <c r="Q570" s="374"/>
      <c r="R570" s="374"/>
      <c r="S570" s="374"/>
      <c r="T570" s="374"/>
      <c r="U570" s="374"/>
      <c r="V570" s="374"/>
      <c r="W570" s="374"/>
      <c r="X570" s="374"/>
      <c r="Y570" s="374"/>
      <c r="Z570" s="374"/>
    </row>
    <row r="571" ht="12.75" customHeight="1">
      <c r="A571" s="374"/>
      <c r="B571" s="374"/>
      <c r="C571" s="374"/>
      <c r="D571" s="374"/>
      <c r="E571" s="374"/>
      <c r="F571" s="374"/>
      <c r="G571" s="374"/>
      <c r="H571" s="374"/>
      <c r="I571" s="374"/>
      <c r="J571" s="374"/>
      <c r="K571" s="374"/>
      <c r="L571" s="374"/>
      <c r="M571" s="374"/>
      <c r="N571" s="374"/>
      <c r="O571" s="374"/>
      <c r="P571" s="374"/>
      <c r="Q571" s="374"/>
      <c r="R571" s="374"/>
      <c r="S571" s="374"/>
      <c r="T571" s="374"/>
      <c r="U571" s="374"/>
      <c r="V571" s="374"/>
      <c r="W571" s="374"/>
      <c r="X571" s="374"/>
      <c r="Y571" s="374"/>
      <c r="Z571" s="374"/>
    </row>
    <row r="572" ht="12.75" customHeight="1">
      <c r="A572" s="374"/>
      <c r="B572" s="374"/>
      <c r="C572" s="374"/>
      <c r="D572" s="374"/>
      <c r="E572" s="374"/>
      <c r="F572" s="374"/>
      <c r="G572" s="374"/>
      <c r="H572" s="374"/>
      <c r="I572" s="374"/>
      <c r="J572" s="374"/>
      <c r="K572" s="374"/>
      <c r="L572" s="374"/>
      <c r="M572" s="374"/>
      <c r="N572" s="374"/>
      <c r="O572" s="374"/>
      <c r="P572" s="374"/>
      <c r="Q572" s="374"/>
      <c r="R572" s="374"/>
      <c r="S572" s="374"/>
      <c r="T572" s="374"/>
      <c r="U572" s="374"/>
      <c r="V572" s="374"/>
      <c r="W572" s="374"/>
      <c r="X572" s="374"/>
      <c r="Y572" s="374"/>
      <c r="Z572" s="374"/>
    </row>
    <row r="573" ht="12.75" customHeight="1">
      <c r="A573" s="374"/>
      <c r="B573" s="374"/>
      <c r="C573" s="374"/>
      <c r="D573" s="374"/>
      <c r="E573" s="374"/>
      <c r="F573" s="374"/>
      <c r="G573" s="374"/>
      <c r="H573" s="374"/>
      <c r="I573" s="374"/>
      <c r="J573" s="374"/>
      <c r="K573" s="374"/>
      <c r="L573" s="374"/>
      <c r="M573" s="374"/>
      <c r="N573" s="374"/>
      <c r="O573" s="374"/>
      <c r="P573" s="374"/>
      <c r="Q573" s="374"/>
      <c r="R573" s="374"/>
      <c r="S573" s="374"/>
      <c r="T573" s="374"/>
      <c r="U573" s="374"/>
      <c r="V573" s="374"/>
      <c r="W573" s="374"/>
      <c r="X573" s="374"/>
      <c r="Y573" s="374"/>
      <c r="Z573" s="374"/>
    </row>
    <row r="574" ht="12.75" customHeight="1">
      <c r="A574" s="374"/>
      <c r="B574" s="374"/>
      <c r="C574" s="374"/>
      <c r="D574" s="374"/>
      <c r="E574" s="374"/>
      <c r="F574" s="374"/>
      <c r="G574" s="374"/>
      <c r="H574" s="374"/>
      <c r="I574" s="374"/>
      <c r="J574" s="374"/>
      <c r="K574" s="374"/>
      <c r="L574" s="374"/>
      <c r="M574" s="374"/>
      <c r="N574" s="374"/>
      <c r="O574" s="374"/>
      <c r="P574" s="374"/>
      <c r="Q574" s="374"/>
      <c r="R574" s="374"/>
      <c r="S574" s="374"/>
      <c r="T574" s="374"/>
      <c r="U574" s="374"/>
      <c r="V574" s="374"/>
      <c r="W574" s="374"/>
      <c r="X574" s="374"/>
      <c r="Y574" s="374"/>
      <c r="Z574" s="374"/>
    </row>
    <row r="575" ht="12.75" customHeight="1">
      <c r="A575" s="374"/>
      <c r="B575" s="374"/>
      <c r="C575" s="374"/>
      <c r="D575" s="374"/>
      <c r="E575" s="374"/>
      <c r="F575" s="374"/>
      <c r="G575" s="374"/>
      <c r="H575" s="374"/>
      <c r="I575" s="374"/>
      <c r="J575" s="374"/>
      <c r="K575" s="374"/>
      <c r="L575" s="374"/>
      <c r="M575" s="374"/>
      <c r="N575" s="374"/>
      <c r="O575" s="374"/>
      <c r="P575" s="374"/>
      <c r="Q575" s="374"/>
      <c r="R575" s="374"/>
      <c r="S575" s="374"/>
      <c r="T575" s="374"/>
      <c r="U575" s="374"/>
      <c r="V575" s="374"/>
      <c r="W575" s="374"/>
      <c r="X575" s="374"/>
      <c r="Y575" s="374"/>
      <c r="Z575" s="374"/>
    </row>
    <row r="576" ht="12.75" customHeight="1">
      <c r="A576" s="374"/>
      <c r="B576" s="374"/>
      <c r="C576" s="374"/>
      <c r="D576" s="374"/>
      <c r="E576" s="374"/>
      <c r="F576" s="374"/>
      <c r="G576" s="374"/>
      <c r="H576" s="374"/>
      <c r="I576" s="374"/>
      <c r="J576" s="374"/>
      <c r="K576" s="374"/>
      <c r="L576" s="374"/>
      <c r="M576" s="374"/>
      <c r="N576" s="374"/>
      <c r="O576" s="374"/>
      <c r="P576" s="374"/>
      <c r="Q576" s="374"/>
      <c r="R576" s="374"/>
      <c r="S576" s="374"/>
      <c r="T576" s="374"/>
      <c r="U576" s="374"/>
      <c r="V576" s="374"/>
      <c r="W576" s="374"/>
      <c r="X576" s="374"/>
      <c r="Y576" s="374"/>
      <c r="Z576" s="374"/>
    </row>
    <row r="577" ht="12.75" customHeight="1">
      <c r="A577" s="374"/>
      <c r="B577" s="374"/>
      <c r="C577" s="374"/>
      <c r="D577" s="374"/>
      <c r="E577" s="374"/>
      <c r="F577" s="374"/>
      <c r="G577" s="374"/>
      <c r="H577" s="374"/>
      <c r="I577" s="374"/>
      <c r="J577" s="374"/>
      <c r="K577" s="374"/>
      <c r="L577" s="374"/>
      <c r="M577" s="374"/>
      <c r="N577" s="374"/>
      <c r="O577" s="374"/>
      <c r="P577" s="374"/>
      <c r="Q577" s="374"/>
      <c r="R577" s="374"/>
      <c r="S577" s="374"/>
      <c r="T577" s="374"/>
      <c r="U577" s="374"/>
      <c r="V577" s="374"/>
      <c r="W577" s="374"/>
      <c r="X577" s="374"/>
      <c r="Y577" s="374"/>
      <c r="Z577" s="374"/>
    </row>
    <row r="578" ht="12.75" customHeight="1">
      <c r="A578" s="374"/>
      <c r="B578" s="374"/>
      <c r="C578" s="374"/>
      <c r="D578" s="374"/>
      <c r="E578" s="374"/>
      <c r="F578" s="374"/>
      <c r="G578" s="374"/>
      <c r="H578" s="374"/>
      <c r="I578" s="374"/>
      <c r="J578" s="374"/>
      <c r="K578" s="374"/>
      <c r="L578" s="374"/>
      <c r="M578" s="374"/>
      <c r="N578" s="374"/>
      <c r="O578" s="374"/>
      <c r="P578" s="374"/>
      <c r="Q578" s="374"/>
      <c r="R578" s="374"/>
      <c r="S578" s="374"/>
      <c r="T578" s="374"/>
      <c r="U578" s="374"/>
      <c r="V578" s="374"/>
      <c r="W578" s="374"/>
      <c r="X578" s="374"/>
      <c r="Y578" s="374"/>
      <c r="Z578" s="374"/>
    </row>
    <row r="579" ht="12.75" customHeight="1">
      <c r="A579" s="374"/>
      <c r="B579" s="374"/>
      <c r="C579" s="374"/>
      <c r="D579" s="374"/>
      <c r="E579" s="374"/>
      <c r="F579" s="374"/>
      <c r="G579" s="374"/>
      <c r="H579" s="374"/>
      <c r="I579" s="374"/>
      <c r="J579" s="374"/>
      <c r="K579" s="374"/>
      <c r="L579" s="374"/>
      <c r="M579" s="374"/>
      <c r="N579" s="374"/>
      <c r="O579" s="374"/>
      <c r="P579" s="374"/>
      <c r="Q579" s="374"/>
      <c r="R579" s="374"/>
      <c r="S579" s="374"/>
      <c r="T579" s="374"/>
      <c r="U579" s="374"/>
      <c r="V579" s="374"/>
      <c r="W579" s="374"/>
      <c r="X579" s="374"/>
      <c r="Y579" s="374"/>
      <c r="Z579" s="374"/>
    </row>
    <row r="580" ht="12.75" customHeight="1">
      <c r="A580" s="374"/>
      <c r="B580" s="374"/>
      <c r="C580" s="374"/>
      <c r="D580" s="374"/>
      <c r="E580" s="374"/>
      <c r="F580" s="374"/>
      <c r="G580" s="374"/>
      <c r="H580" s="374"/>
      <c r="I580" s="374"/>
      <c r="J580" s="374"/>
      <c r="K580" s="374"/>
      <c r="L580" s="374"/>
      <c r="M580" s="374"/>
      <c r="N580" s="374"/>
      <c r="O580" s="374"/>
      <c r="P580" s="374"/>
      <c r="Q580" s="374"/>
      <c r="R580" s="374"/>
      <c r="S580" s="374"/>
      <c r="T580" s="374"/>
      <c r="U580" s="374"/>
      <c r="V580" s="374"/>
      <c r="W580" s="374"/>
      <c r="X580" s="374"/>
      <c r="Y580" s="374"/>
      <c r="Z580" s="374"/>
    </row>
    <row r="581" ht="12.75" customHeight="1">
      <c r="A581" s="374"/>
      <c r="B581" s="374"/>
      <c r="C581" s="374"/>
      <c r="D581" s="374"/>
      <c r="E581" s="374"/>
      <c r="F581" s="374"/>
      <c r="G581" s="374"/>
      <c r="H581" s="374"/>
      <c r="I581" s="374"/>
      <c r="J581" s="374"/>
      <c r="K581" s="374"/>
      <c r="L581" s="374"/>
      <c r="M581" s="374"/>
      <c r="N581" s="374"/>
      <c r="O581" s="374"/>
      <c r="P581" s="374"/>
      <c r="Q581" s="374"/>
      <c r="R581" s="374"/>
      <c r="S581" s="374"/>
      <c r="T581" s="374"/>
      <c r="U581" s="374"/>
      <c r="V581" s="374"/>
      <c r="W581" s="374"/>
      <c r="X581" s="374"/>
      <c r="Y581" s="374"/>
      <c r="Z581" s="374"/>
    </row>
    <row r="582" ht="12.75" customHeight="1">
      <c r="A582" s="374"/>
      <c r="B582" s="374"/>
      <c r="C582" s="374"/>
      <c r="D582" s="374"/>
      <c r="E582" s="374"/>
      <c r="F582" s="374"/>
      <c r="G582" s="374"/>
      <c r="H582" s="374"/>
      <c r="I582" s="374"/>
      <c r="J582" s="374"/>
      <c r="K582" s="374"/>
      <c r="L582" s="374"/>
      <c r="M582" s="374"/>
      <c r="N582" s="374"/>
      <c r="O582" s="374"/>
      <c r="P582" s="374"/>
      <c r="Q582" s="374"/>
      <c r="R582" s="374"/>
      <c r="S582" s="374"/>
      <c r="T582" s="374"/>
      <c r="U582" s="374"/>
      <c r="V582" s="374"/>
      <c r="W582" s="374"/>
      <c r="X582" s="374"/>
      <c r="Y582" s="374"/>
      <c r="Z582" s="374"/>
    </row>
    <row r="583" ht="12.75" customHeight="1">
      <c r="A583" s="374"/>
      <c r="B583" s="374"/>
      <c r="C583" s="374"/>
      <c r="D583" s="374"/>
      <c r="E583" s="374"/>
      <c r="F583" s="374"/>
      <c r="G583" s="374"/>
      <c r="H583" s="374"/>
      <c r="I583" s="374"/>
      <c r="J583" s="374"/>
      <c r="K583" s="374"/>
      <c r="L583" s="374"/>
      <c r="M583" s="374"/>
      <c r="N583" s="374"/>
      <c r="O583" s="374"/>
      <c r="P583" s="374"/>
      <c r="Q583" s="374"/>
      <c r="R583" s="374"/>
      <c r="S583" s="374"/>
      <c r="T583" s="374"/>
      <c r="U583" s="374"/>
      <c r="V583" s="374"/>
      <c r="W583" s="374"/>
      <c r="X583" s="374"/>
      <c r="Y583" s="374"/>
      <c r="Z583" s="374"/>
    </row>
    <row r="584" ht="12.75" customHeight="1">
      <c r="A584" s="374"/>
      <c r="B584" s="374"/>
      <c r="C584" s="374"/>
      <c r="D584" s="374"/>
      <c r="E584" s="374"/>
      <c r="F584" s="374"/>
      <c r="G584" s="374"/>
      <c r="H584" s="374"/>
      <c r="I584" s="374"/>
      <c r="J584" s="374"/>
      <c r="K584" s="374"/>
      <c r="L584" s="374"/>
      <c r="M584" s="374"/>
      <c r="N584" s="374"/>
      <c r="O584" s="374"/>
      <c r="P584" s="374"/>
      <c r="Q584" s="374"/>
      <c r="R584" s="374"/>
      <c r="S584" s="374"/>
      <c r="T584" s="374"/>
      <c r="U584" s="374"/>
      <c r="V584" s="374"/>
      <c r="W584" s="374"/>
      <c r="X584" s="374"/>
      <c r="Y584" s="374"/>
      <c r="Z584" s="374"/>
    </row>
    <row r="585" ht="12.75" customHeight="1">
      <c r="A585" s="374"/>
      <c r="B585" s="374"/>
      <c r="C585" s="374"/>
      <c r="D585" s="374"/>
      <c r="E585" s="374"/>
      <c r="F585" s="374"/>
      <c r="G585" s="374"/>
      <c r="H585" s="374"/>
      <c r="I585" s="374"/>
      <c r="J585" s="374"/>
      <c r="K585" s="374"/>
      <c r="L585" s="374"/>
      <c r="M585" s="374"/>
      <c r="N585" s="374"/>
      <c r="O585" s="374"/>
      <c r="P585" s="374"/>
      <c r="Q585" s="374"/>
      <c r="R585" s="374"/>
      <c r="S585" s="374"/>
      <c r="T585" s="374"/>
      <c r="U585" s="374"/>
      <c r="V585" s="374"/>
      <c r="W585" s="374"/>
      <c r="X585" s="374"/>
      <c r="Y585" s="374"/>
      <c r="Z585" s="374"/>
    </row>
    <row r="586" ht="12.75" customHeight="1">
      <c r="A586" s="374"/>
      <c r="B586" s="374"/>
      <c r="C586" s="374"/>
      <c r="D586" s="374"/>
      <c r="E586" s="374"/>
      <c r="F586" s="374"/>
      <c r="G586" s="374"/>
      <c r="H586" s="374"/>
      <c r="I586" s="374"/>
      <c r="J586" s="374"/>
      <c r="K586" s="374"/>
      <c r="L586" s="374"/>
      <c r="M586" s="374"/>
      <c r="N586" s="374"/>
      <c r="O586" s="374"/>
      <c r="P586" s="374"/>
      <c r="Q586" s="374"/>
      <c r="R586" s="374"/>
      <c r="S586" s="374"/>
      <c r="T586" s="374"/>
      <c r="U586" s="374"/>
      <c r="V586" s="374"/>
      <c r="W586" s="374"/>
      <c r="X586" s="374"/>
      <c r="Y586" s="374"/>
      <c r="Z586" s="374"/>
    </row>
    <row r="587" ht="12.75" customHeight="1">
      <c r="A587" s="374"/>
      <c r="B587" s="374"/>
      <c r="C587" s="374"/>
      <c r="D587" s="374"/>
      <c r="E587" s="374"/>
      <c r="F587" s="374"/>
      <c r="G587" s="374"/>
      <c r="H587" s="374"/>
      <c r="I587" s="374"/>
      <c r="J587" s="374"/>
      <c r="K587" s="374"/>
      <c r="L587" s="374"/>
      <c r="M587" s="374"/>
      <c r="N587" s="374"/>
      <c r="O587" s="374"/>
      <c r="P587" s="374"/>
      <c r="Q587" s="374"/>
      <c r="R587" s="374"/>
      <c r="S587" s="374"/>
      <c r="T587" s="374"/>
      <c r="U587" s="374"/>
      <c r="V587" s="374"/>
      <c r="W587" s="374"/>
      <c r="X587" s="374"/>
      <c r="Y587" s="374"/>
      <c r="Z587" s="374"/>
    </row>
    <row r="588" ht="12.75" customHeight="1">
      <c r="A588" s="374"/>
      <c r="B588" s="374"/>
      <c r="C588" s="374"/>
      <c r="D588" s="374"/>
      <c r="E588" s="374"/>
      <c r="F588" s="374"/>
      <c r="G588" s="374"/>
      <c r="H588" s="374"/>
      <c r="I588" s="374"/>
      <c r="J588" s="374"/>
      <c r="K588" s="374"/>
      <c r="L588" s="374"/>
      <c r="M588" s="374"/>
      <c r="N588" s="374"/>
      <c r="O588" s="374"/>
      <c r="P588" s="374"/>
      <c r="Q588" s="374"/>
      <c r="R588" s="374"/>
      <c r="S588" s="374"/>
      <c r="T588" s="374"/>
      <c r="U588" s="374"/>
      <c r="V588" s="374"/>
      <c r="W588" s="374"/>
      <c r="X588" s="374"/>
      <c r="Y588" s="374"/>
      <c r="Z588" s="374"/>
    </row>
    <row r="589" ht="12.75" customHeight="1">
      <c r="A589" s="374"/>
      <c r="B589" s="374"/>
      <c r="C589" s="374"/>
      <c r="D589" s="374"/>
      <c r="E589" s="374"/>
      <c r="F589" s="374"/>
      <c r="G589" s="374"/>
      <c r="H589" s="374"/>
      <c r="I589" s="374"/>
      <c r="J589" s="374"/>
      <c r="K589" s="374"/>
      <c r="L589" s="374"/>
      <c r="M589" s="374"/>
      <c r="N589" s="374"/>
      <c r="O589" s="374"/>
      <c r="P589" s="374"/>
      <c r="Q589" s="374"/>
      <c r="R589" s="374"/>
      <c r="S589" s="374"/>
      <c r="T589" s="374"/>
      <c r="U589" s="374"/>
      <c r="V589" s="374"/>
      <c r="W589" s="374"/>
      <c r="X589" s="374"/>
      <c r="Y589" s="374"/>
      <c r="Z589" s="374"/>
    </row>
    <row r="590" ht="12.75" customHeight="1">
      <c r="A590" s="374"/>
      <c r="B590" s="374"/>
      <c r="C590" s="374"/>
      <c r="D590" s="374"/>
      <c r="E590" s="374"/>
      <c r="F590" s="374"/>
      <c r="G590" s="374"/>
      <c r="H590" s="374"/>
      <c r="I590" s="374"/>
      <c r="J590" s="374"/>
      <c r="K590" s="374"/>
      <c r="L590" s="374"/>
      <c r="M590" s="374"/>
      <c r="N590" s="374"/>
      <c r="O590" s="374"/>
      <c r="P590" s="374"/>
      <c r="Q590" s="374"/>
      <c r="R590" s="374"/>
      <c r="S590" s="374"/>
      <c r="T590" s="374"/>
      <c r="U590" s="374"/>
      <c r="V590" s="374"/>
      <c r="W590" s="374"/>
      <c r="X590" s="374"/>
      <c r="Y590" s="374"/>
      <c r="Z590" s="374"/>
    </row>
    <row r="591" ht="12.75" customHeight="1">
      <c r="A591" s="374"/>
      <c r="B591" s="374"/>
      <c r="C591" s="374"/>
      <c r="D591" s="374"/>
      <c r="E591" s="374"/>
      <c r="F591" s="374"/>
      <c r="G591" s="374"/>
      <c r="H591" s="374"/>
      <c r="I591" s="374"/>
      <c r="J591" s="374"/>
      <c r="K591" s="374"/>
      <c r="L591" s="374"/>
      <c r="M591" s="374"/>
      <c r="N591" s="374"/>
      <c r="O591" s="374"/>
      <c r="P591" s="374"/>
      <c r="Q591" s="374"/>
      <c r="R591" s="374"/>
      <c r="S591" s="374"/>
      <c r="T591" s="374"/>
      <c r="U591" s="374"/>
      <c r="V591" s="374"/>
      <c r="W591" s="374"/>
      <c r="X591" s="374"/>
      <c r="Y591" s="374"/>
      <c r="Z591" s="374"/>
    </row>
    <row r="592" ht="12.75" customHeight="1">
      <c r="A592" s="374"/>
      <c r="B592" s="374"/>
      <c r="C592" s="374"/>
      <c r="D592" s="374"/>
      <c r="E592" s="374"/>
      <c r="F592" s="374"/>
      <c r="G592" s="374"/>
      <c r="H592" s="374"/>
      <c r="I592" s="374"/>
      <c r="J592" s="374"/>
      <c r="K592" s="374"/>
      <c r="L592" s="374"/>
      <c r="M592" s="374"/>
      <c r="N592" s="374"/>
      <c r="O592" s="374"/>
      <c r="P592" s="374"/>
      <c r="Q592" s="374"/>
      <c r="R592" s="374"/>
      <c r="S592" s="374"/>
      <c r="T592" s="374"/>
      <c r="U592" s="374"/>
      <c r="V592" s="374"/>
      <c r="W592" s="374"/>
      <c r="X592" s="374"/>
      <c r="Y592" s="374"/>
      <c r="Z592" s="374"/>
    </row>
    <row r="593" ht="12.75" customHeight="1">
      <c r="A593" s="374"/>
      <c r="B593" s="374"/>
      <c r="C593" s="374"/>
      <c r="D593" s="374"/>
      <c r="E593" s="374"/>
      <c r="F593" s="374"/>
      <c r="G593" s="374"/>
      <c r="H593" s="374"/>
      <c r="I593" s="374"/>
      <c r="J593" s="374"/>
      <c r="K593" s="374"/>
      <c r="L593" s="374"/>
      <c r="M593" s="374"/>
      <c r="N593" s="374"/>
      <c r="O593" s="374"/>
      <c r="P593" s="374"/>
      <c r="Q593" s="374"/>
      <c r="R593" s="374"/>
      <c r="S593" s="374"/>
      <c r="T593" s="374"/>
      <c r="U593" s="374"/>
      <c r="V593" s="374"/>
      <c r="W593" s="374"/>
      <c r="X593" s="374"/>
      <c r="Y593" s="374"/>
      <c r="Z593" s="374"/>
    </row>
    <row r="594" ht="12.75" customHeight="1">
      <c r="A594" s="374"/>
      <c r="B594" s="374"/>
      <c r="C594" s="374"/>
      <c r="D594" s="374"/>
      <c r="E594" s="374"/>
      <c r="F594" s="374"/>
      <c r="G594" s="374"/>
      <c r="H594" s="374"/>
      <c r="I594" s="374"/>
      <c r="J594" s="374"/>
      <c r="K594" s="374"/>
      <c r="L594" s="374"/>
      <c r="M594" s="374"/>
      <c r="N594" s="374"/>
      <c r="O594" s="374"/>
      <c r="P594" s="374"/>
      <c r="Q594" s="374"/>
      <c r="R594" s="374"/>
      <c r="S594" s="374"/>
      <c r="T594" s="374"/>
      <c r="U594" s="374"/>
      <c r="V594" s="374"/>
      <c r="W594" s="374"/>
      <c r="X594" s="374"/>
      <c r="Y594" s="374"/>
      <c r="Z594" s="374"/>
    </row>
    <row r="595" ht="12.75" customHeight="1">
      <c r="A595" s="374"/>
      <c r="B595" s="374"/>
      <c r="C595" s="374"/>
      <c r="D595" s="374"/>
      <c r="E595" s="374"/>
      <c r="F595" s="374"/>
      <c r="G595" s="374"/>
      <c r="H595" s="374"/>
      <c r="I595" s="374"/>
      <c r="J595" s="374"/>
      <c r="K595" s="374"/>
      <c r="L595" s="374"/>
      <c r="M595" s="374"/>
      <c r="N595" s="374"/>
      <c r="O595" s="374"/>
      <c r="P595" s="374"/>
      <c r="Q595" s="374"/>
      <c r="R595" s="374"/>
      <c r="S595" s="374"/>
      <c r="T595" s="374"/>
      <c r="U595" s="374"/>
      <c r="V595" s="374"/>
      <c r="W595" s="374"/>
      <c r="X595" s="374"/>
      <c r="Y595" s="374"/>
      <c r="Z595" s="374"/>
    </row>
    <row r="596" ht="12.75" customHeight="1">
      <c r="A596" s="374"/>
      <c r="B596" s="374"/>
      <c r="C596" s="374"/>
      <c r="D596" s="374"/>
      <c r="E596" s="374"/>
      <c r="F596" s="374"/>
      <c r="G596" s="374"/>
      <c r="H596" s="374"/>
      <c r="I596" s="374"/>
      <c r="J596" s="374"/>
      <c r="K596" s="374"/>
      <c r="L596" s="374"/>
      <c r="M596" s="374"/>
      <c r="N596" s="374"/>
      <c r="O596" s="374"/>
      <c r="P596" s="374"/>
      <c r="Q596" s="374"/>
      <c r="R596" s="374"/>
      <c r="S596" s="374"/>
      <c r="T596" s="374"/>
      <c r="U596" s="374"/>
      <c r="V596" s="374"/>
      <c r="W596" s="374"/>
      <c r="X596" s="374"/>
      <c r="Y596" s="374"/>
      <c r="Z596" s="374"/>
    </row>
    <row r="597" ht="12.75" customHeight="1">
      <c r="A597" s="374"/>
      <c r="B597" s="374"/>
      <c r="C597" s="374"/>
      <c r="D597" s="374"/>
      <c r="E597" s="374"/>
      <c r="F597" s="374"/>
      <c r="G597" s="374"/>
      <c r="H597" s="374"/>
      <c r="I597" s="374"/>
      <c r="J597" s="374"/>
      <c r="K597" s="374"/>
      <c r="L597" s="374"/>
      <c r="M597" s="374"/>
      <c r="N597" s="374"/>
      <c r="O597" s="374"/>
      <c r="P597" s="374"/>
      <c r="Q597" s="374"/>
      <c r="R597" s="374"/>
      <c r="S597" s="374"/>
      <c r="T597" s="374"/>
      <c r="U597" s="374"/>
      <c r="V597" s="374"/>
      <c r="W597" s="374"/>
      <c r="X597" s="374"/>
      <c r="Y597" s="374"/>
      <c r="Z597" s="374"/>
    </row>
    <row r="598" ht="12.75" customHeight="1">
      <c r="A598" s="374"/>
      <c r="B598" s="374"/>
      <c r="C598" s="374"/>
      <c r="D598" s="374"/>
      <c r="E598" s="374"/>
      <c r="F598" s="374"/>
      <c r="G598" s="374"/>
      <c r="H598" s="374"/>
      <c r="I598" s="374"/>
      <c r="J598" s="374"/>
      <c r="K598" s="374"/>
      <c r="L598" s="374"/>
      <c r="M598" s="374"/>
      <c r="N598" s="374"/>
      <c r="O598" s="374"/>
      <c r="P598" s="374"/>
      <c r="Q598" s="374"/>
      <c r="R598" s="374"/>
      <c r="S598" s="374"/>
      <c r="T598" s="374"/>
      <c r="U598" s="374"/>
      <c r="V598" s="374"/>
      <c r="W598" s="374"/>
      <c r="X598" s="374"/>
      <c r="Y598" s="374"/>
      <c r="Z598" s="374"/>
    </row>
    <row r="599" ht="12.75" customHeight="1">
      <c r="A599" s="374"/>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row>
    <row r="600" ht="12.75" customHeight="1">
      <c r="A600" s="374"/>
      <c r="B600" s="374"/>
      <c r="C600" s="374"/>
      <c r="D600" s="374"/>
      <c r="E600" s="374"/>
      <c r="F600" s="374"/>
      <c r="G600" s="374"/>
      <c r="H600" s="374"/>
      <c r="I600" s="374"/>
      <c r="J600" s="374"/>
      <c r="K600" s="374"/>
      <c r="L600" s="374"/>
      <c r="M600" s="374"/>
      <c r="N600" s="374"/>
      <c r="O600" s="374"/>
      <c r="P600" s="374"/>
      <c r="Q600" s="374"/>
      <c r="R600" s="374"/>
      <c r="S600" s="374"/>
      <c r="T600" s="374"/>
      <c r="U600" s="374"/>
      <c r="V600" s="374"/>
      <c r="W600" s="374"/>
      <c r="X600" s="374"/>
      <c r="Y600" s="374"/>
      <c r="Z600" s="374"/>
    </row>
    <row r="601" ht="12.75" customHeight="1">
      <c r="A601" s="374"/>
      <c r="B601" s="374"/>
      <c r="C601" s="374"/>
      <c r="D601" s="374"/>
      <c r="E601" s="374"/>
      <c r="F601" s="374"/>
      <c r="G601" s="374"/>
      <c r="H601" s="374"/>
      <c r="I601" s="374"/>
      <c r="J601" s="374"/>
      <c r="K601" s="374"/>
      <c r="L601" s="374"/>
      <c r="M601" s="374"/>
      <c r="N601" s="374"/>
      <c r="O601" s="374"/>
      <c r="P601" s="374"/>
      <c r="Q601" s="374"/>
      <c r="R601" s="374"/>
      <c r="S601" s="374"/>
      <c r="T601" s="374"/>
      <c r="U601" s="374"/>
      <c r="V601" s="374"/>
      <c r="W601" s="374"/>
      <c r="X601" s="374"/>
      <c r="Y601" s="374"/>
      <c r="Z601" s="374"/>
    </row>
    <row r="602" ht="12.75" customHeight="1">
      <c r="A602" s="374"/>
      <c r="B602" s="374"/>
      <c r="C602" s="374"/>
      <c r="D602" s="374"/>
      <c r="E602" s="374"/>
      <c r="F602" s="374"/>
      <c r="G602" s="374"/>
      <c r="H602" s="374"/>
      <c r="I602" s="374"/>
      <c r="J602" s="374"/>
      <c r="K602" s="374"/>
      <c r="L602" s="374"/>
      <c r="M602" s="374"/>
      <c r="N602" s="374"/>
      <c r="O602" s="374"/>
      <c r="P602" s="374"/>
      <c r="Q602" s="374"/>
      <c r="R602" s="374"/>
      <c r="S602" s="374"/>
      <c r="T602" s="374"/>
      <c r="U602" s="374"/>
      <c r="V602" s="374"/>
      <c r="W602" s="374"/>
      <c r="X602" s="374"/>
      <c r="Y602" s="374"/>
      <c r="Z602" s="374"/>
    </row>
    <row r="603" ht="12.75" customHeight="1">
      <c r="A603" s="374"/>
      <c r="B603" s="374"/>
      <c r="C603" s="374"/>
      <c r="D603" s="374"/>
      <c r="E603" s="374"/>
      <c r="F603" s="374"/>
      <c r="G603" s="374"/>
      <c r="H603" s="374"/>
      <c r="I603" s="374"/>
      <c r="J603" s="374"/>
      <c r="K603" s="374"/>
      <c r="L603" s="374"/>
      <c r="M603" s="374"/>
      <c r="N603" s="374"/>
      <c r="O603" s="374"/>
      <c r="P603" s="374"/>
      <c r="Q603" s="374"/>
      <c r="R603" s="374"/>
      <c r="S603" s="374"/>
      <c r="T603" s="374"/>
      <c r="U603" s="374"/>
      <c r="V603" s="374"/>
      <c r="W603" s="374"/>
      <c r="X603" s="374"/>
      <c r="Y603" s="374"/>
      <c r="Z603" s="374"/>
    </row>
    <row r="604" ht="12.75" customHeight="1">
      <c r="A604" s="374"/>
      <c r="B604" s="374"/>
      <c r="C604" s="374"/>
      <c r="D604" s="374"/>
      <c r="E604" s="374"/>
      <c r="F604" s="374"/>
      <c r="G604" s="374"/>
      <c r="H604" s="374"/>
      <c r="I604" s="374"/>
      <c r="J604" s="374"/>
      <c r="K604" s="374"/>
      <c r="L604" s="374"/>
      <c r="M604" s="374"/>
      <c r="N604" s="374"/>
      <c r="O604" s="374"/>
      <c r="P604" s="374"/>
      <c r="Q604" s="374"/>
      <c r="R604" s="374"/>
      <c r="S604" s="374"/>
      <c r="T604" s="374"/>
      <c r="U604" s="374"/>
      <c r="V604" s="374"/>
      <c r="W604" s="374"/>
      <c r="X604" s="374"/>
      <c r="Y604" s="374"/>
      <c r="Z604" s="374"/>
    </row>
    <row r="605" ht="12.75" customHeight="1">
      <c r="A605" s="374"/>
      <c r="B605" s="374"/>
      <c r="C605" s="374"/>
      <c r="D605" s="374"/>
      <c r="E605" s="374"/>
      <c r="F605" s="374"/>
      <c r="G605" s="374"/>
      <c r="H605" s="374"/>
      <c r="I605" s="374"/>
      <c r="J605" s="374"/>
      <c r="K605" s="374"/>
      <c r="L605" s="374"/>
      <c r="M605" s="374"/>
      <c r="N605" s="374"/>
      <c r="O605" s="374"/>
      <c r="P605" s="374"/>
      <c r="Q605" s="374"/>
      <c r="R605" s="374"/>
      <c r="S605" s="374"/>
      <c r="T605" s="374"/>
      <c r="U605" s="374"/>
      <c r="V605" s="374"/>
      <c r="W605" s="374"/>
      <c r="X605" s="374"/>
      <c r="Y605" s="374"/>
      <c r="Z605" s="374"/>
    </row>
    <row r="606" ht="12.75" customHeight="1">
      <c r="A606" s="374"/>
      <c r="B606" s="374"/>
      <c r="C606" s="374"/>
      <c r="D606" s="374"/>
      <c r="E606" s="374"/>
      <c r="F606" s="374"/>
      <c r="G606" s="374"/>
      <c r="H606" s="374"/>
      <c r="I606" s="374"/>
      <c r="J606" s="374"/>
      <c r="K606" s="374"/>
      <c r="L606" s="374"/>
      <c r="M606" s="374"/>
      <c r="N606" s="374"/>
      <c r="O606" s="374"/>
      <c r="P606" s="374"/>
      <c r="Q606" s="374"/>
      <c r="R606" s="374"/>
      <c r="S606" s="374"/>
      <c r="T606" s="374"/>
      <c r="U606" s="374"/>
      <c r="V606" s="374"/>
      <c r="W606" s="374"/>
      <c r="X606" s="374"/>
      <c r="Y606" s="374"/>
      <c r="Z606" s="374"/>
    </row>
    <row r="607" ht="12.75" customHeight="1">
      <c r="A607" s="374"/>
      <c r="B607" s="374"/>
      <c r="C607" s="374"/>
      <c r="D607" s="374"/>
      <c r="E607" s="374"/>
      <c r="F607" s="374"/>
      <c r="G607" s="374"/>
      <c r="H607" s="374"/>
      <c r="I607" s="374"/>
      <c r="J607" s="374"/>
      <c r="K607" s="374"/>
      <c r="L607" s="374"/>
      <c r="M607" s="374"/>
      <c r="N607" s="374"/>
      <c r="O607" s="374"/>
      <c r="P607" s="374"/>
      <c r="Q607" s="374"/>
      <c r="R607" s="374"/>
      <c r="S607" s="374"/>
      <c r="T607" s="374"/>
      <c r="U607" s="374"/>
      <c r="V607" s="374"/>
      <c r="W607" s="374"/>
      <c r="X607" s="374"/>
      <c r="Y607" s="374"/>
      <c r="Z607" s="374"/>
    </row>
    <row r="608" ht="12.75" customHeight="1">
      <c r="A608" s="374"/>
      <c r="B608" s="374"/>
      <c r="C608" s="374"/>
      <c r="D608" s="374"/>
      <c r="E608" s="374"/>
      <c r="F608" s="374"/>
      <c r="G608" s="374"/>
      <c r="H608" s="374"/>
      <c r="I608" s="374"/>
      <c r="J608" s="374"/>
      <c r="K608" s="374"/>
      <c r="L608" s="374"/>
      <c r="M608" s="374"/>
      <c r="N608" s="374"/>
      <c r="O608" s="374"/>
      <c r="P608" s="374"/>
      <c r="Q608" s="374"/>
      <c r="R608" s="374"/>
      <c r="S608" s="374"/>
      <c r="T608" s="374"/>
      <c r="U608" s="374"/>
      <c r="V608" s="374"/>
      <c r="W608" s="374"/>
      <c r="X608" s="374"/>
      <c r="Y608" s="374"/>
      <c r="Z608" s="374"/>
    </row>
    <row r="609" ht="12.75" customHeight="1">
      <c r="A609" s="374"/>
      <c r="B609" s="374"/>
      <c r="C609" s="374"/>
      <c r="D609" s="374"/>
      <c r="E609" s="374"/>
      <c r="F609" s="374"/>
      <c r="G609" s="374"/>
      <c r="H609" s="374"/>
      <c r="I609" s="374"/>
      <c r="J609" s="374"/>
      <c r="K609" s="374"/>
      <c r="L609" s="374"/>
      <c r="M609" s="374"/>
      <c r="N609" s="374"/>
      <c r="O609" s="374"/>
      <c r="P609" s="374"/>
      <c r="Q609" s="374"/>
      <c r="R609" s="374"/>
      <c r="S609" s="374"/>
      <c r="T609" s="374"/>
      <c r="U609" s="374"/>
      <c r="V609" s="374"/>
      <c r="W609" s="374"/>
      <c r="X609" s="374"/>
      <c r="Y609" s="374"/>
      <c r="Z609" s="374"/>
    </row>
    <row r="610" ht="12.75" customHeight="1">
      <c r="A610" s="374"/>
      <c r="B610" s="374"/>
      <c r="C610" s="374"/>
      <c r="D610" s="374"/>
      <c r="E610" s="374"/>
      <c r="F610" s="374"/>
      <c r="G610" s="374"/>
      <c r="H610" s="374"/>
      <c r="I610" s="374"/>
      <c r="J610" s="374"/>
      <c r="K610" s="374"/>
      <c r="L610" s="374"/>
      <c r="M610" s="374"/>
      <c r="N610" s="374"/>
      <c r="O610" s="374"/>
      <c r="P610" s="374"/>
      <c r="Q610" s="374"/>
      <c r="R610" s="374"/>
      <c r="S610" s="374"/>
      <c r="T610" s="374"/>
      <c r="U610" s="374"/>
      <c r="V610" s="374"/>
      <c r="W610" s="374"/>
      <c r="X610" s="374"/>
      <c r="Y610" s="374"/>
      <c r="Z610" s="374"/>
    </row>
    <row r="611" ht="12.75" customHeight="1">
      <c r="A611" s="374"/>
      <c r="B611" s="374"/>
      <c r="C611" s="374"/>
      <c r="D611" s="374"/>
      <c r="E611" s="374"/>
      <c r="F611" s="374"/>
      <c r="G611" s="374"/>
      <c r="H611" s="374"/>
      <c r="I611" s="374"/>
      <c r="J611" s="374"/>
      <c r="K611" s="374"/>
      <c r="L611" s="374"/>
      <c r="M611" s="374"/>
      <c r="N611" s="374"/>
      <c r="O611" s="374"/>
      <c r="P611" s="374"/>
      <c r="Q611" s="374"/>
      <c r="R611" s="374"/>
      <c r="S611" s="374"/>
      <c r="T611" s="374"/>
      <c r="U611" s="374"/>
      <c r="V611" s="374"/>
      <c r="W611" s="374"/>
      <c r="X611" s="374"/>
      <c r="Y611" s="374"/>
      <c r="Z611" s="374"/>
    </row>
    <row r="612" ht="12.75" customHeight="1">
      <c r="A612" s="374"/>
      <c r="B612" s="374"/>
      <c r="C612" s="374"/>
      <c r="D612" s="374"/>
      <c r="E612" s="374"/>
      <c r="F612" s="374"/>
      <c r="G612" s="374"/>
      <c r="H612" s="374"/>
      <c r="I612" s="374"/>
      <c r="J612" s="374"/>
      <c r="K612" s="374"/>
      <c r="L612" s="374"/>
      <c r="M612" s="374"/>
      <c r="N612" s="374"/>
      <c r="O612" s="374"/>
      <c r="P612" s="374"/>
      <c r="Q612" s="374"/>
      <c r="R612" s="374"/>
      <c r="S612" s="374"/>
      <c r="T612" s="374"/>
      <c r="U612" s="374"/>
      <c r="V612" s="374"/>
      <c r="W612" s="374"/>
      <c r="X612" s="374"/>
      <c r="Y612" s="374"/>
      <c r="Z612" s="374"/>
    </row>
    <row r="613" ht="12.75" customHeight="1">
      <c r="A613" s="374"/>
      <c r="B613" s="374"/>
      <c r="C613" s="374"/>
      <c r="D613" s="374"/>
      <c r="E613" s="374"/>
      <c r="F613" s="374"/>
      <c r="G613" s="374"/>
      <c r="H613" s="374"/>
      <c r="I613" s="374"/>
      <c r="J613" s="374"/>
      <c r="K613" s="374"/>
      <c r="L613" s="374"/>
      <c r="M613" s="374"/>
      <c r="N613" s="374"/>
      <c r="O613" s="374"/>
      <c r="P613" s="374"/>
      <c r="Q613" s="374"/>
      <c r="R613" s="374"/>
      <c r="S613" s="374"/>
      <c r="T613" s="374"/>
      <c r="U613" s="374"/>
      <c r="V613" s="374"/>
      <c r="W613" s="374"/>
      <c r="X613" s="374"/>
      <c r="Y613" s="374"/>
      <c r="Z613" s="374"/>
    </row>
    <row r="614" ht="12.75" customHeight="1">
      <c r="A614" s="374"/>
      <c r="B614" s="374"/>
      <c r="C614" s="374"/>
      <c r="D614" s="374"/>
      <c r="E614" s="374"/>
      <c r="F614" s="374"/>
      <c r="G614" s="374"/>
      <c r="H614" s="374"/>
      <c r="I614" s="374"/>
      <c r="J614" s="374"/>
      <c r="K614" s="374"/>
      <c r="L614" s="374"/>
      <c r="M614" s="374"/>
      <c r="N614" s="374"/>
      <c r="O614" s="374"/>
      <c r="P614" s="374"/>
      <c r="Q614" s="374"/>
      <c r="R614" s="374"/>
      <c r="S614" s="374"/>
      <c r="T614" s="374"/>
      <c r="U614" s="374"/>
      <c r="V614" s="374"/>
      <c r="W614" s="374"/>
      <c r="X614" s="374"/>
      <c r="Y614" s="374"/>
      <c r="Z614" s="374"/>
    </row>
    <row r="615" ht="12.75" customHeight="1">
      <c r="A615" s="374"/>
      <c r="B615" s="374"/>
      <c r="C615" s="374"/>
      <c r="D615" s="374"/>
      <c r="E615" s="374"/>
      <c r="F615" s="374"/>
      <c r="G615" s="374"/>
      <c r="H615" s="374"/>
      <c r="I615" s="374"/>
      <c r="J615" s="374"/>
      <c r="K615" s="374"/>
      <c r="L615" s="374"/>
      <c r="M615" s="374"/>
      <c r="N615" s="374"/>
      <c r="O615" s="374"/>
      <c r="P615" s="374"/>
      <c r="Q615" s="374"/>
      <c r="R615" s="374"/>
      <c r="S615" s="374"/>
      <c r="T615" s="374"/>
      <c r="U615" s="374"/>
      <c r="V615" s="374"/>
      <c r="W615" s="374"/>
      <c r="X615" s="374"/>
      <c r="Y615" s="374"/>
      <c r="Z615" s="374"/>
    </row>
    <row r="616" ht="12.75" customHeight="1">
      <c r="A616" s="374"/>
      <c r="B616" s="374"/>
      <c r="C616" s="374"/>
      <c r="D616" s="374"/>
      <c r="E616" s="374"/>
      <c r="F616" s="374"/>
      <c r="G616" s="374"/>
      <c r="H616" s="374"/>
      <c r="I616" s="374"/>
      <c r="J616" s="374"/>
      <c r="K616" s="374"/>
      <c r="L616" s="374"/>
      <c r="M616" s="374"/>
      <c r="N616" s="374"/>
      <c r="O616" s="374"/>
      <c r="P616" s="374"/>
      <c r="Q616" s="374"/>
      <c r="R616" s="374"/>
      <c r="S616" s="374"/>
      <c r="T616" s="374"/>
      <c r="U616" s="374"/>
      <c r="V616" s="374"/>
      <c r="W616" s="374"/>
      <c r="X616" s="374"/>
      <c r="Y616" s="374"/>
      <c r="Z616" s="374"/>
    </row>
    <row r="617" ht="12.75" customHeight="1">
      <c r="A617" s="374"/>
      <c r="B617" s="374"/>
      <c r="C617" s="374"/>
      <c r="D617" s="374"/>
      <c r="E617" s="374"/>
      <c r="F617" s="374"/>
      <c r="G617" s="374"/>
      <c r="H617" s="374"/>
      <c r="I617" s="374"/>
      <c r="J617" s="374"/>
      <c r="K617" s="374"/>
      <c r="L617" s="374"/>
      <c r="M617" s="374"/>
      <c r="N617" s="374"/>
      <c r="O617" s="374"/>
      <c r="P617" s="374"/>
      <c r="Q617" s="374"/>
      <c r="R617" s="374"/>
      <c r="S617" s="374"/>
      <c r="T617" s="374"/>
      <c r="U617" s="374"/>
      <c r="V617" s="374"/>
      <c r="W617" s="374"/>
      <c r="X617" s="374"/>
      <c r="Y617" s="374"/>
      <c r="Z617" s="374"/>
    </row>
    <row r="618" ht="12.75" customHeight="1">
      <c r="A618" s="374"/>
      <c r="B618" s="374"/>
      <c r="C618" s="374"/>
      <c r="D618" s="374"/>
      <c r="E618" s="374"/>
      <c r="F618" s="374"/>
      <c r="G618" s="374"/>
      <c r="H618" s="374"/>
      <c r="I618" s="374"/>
      <c r="J618" s="374"/>
      <c r="K618" s="374"/>
      <c r="L618" s="374"/>
      <c r="M618" s="374"/>
      <c r="N618" s="374"/>
      <c r="O618" s="374"/>
      <c r="P618" s="374"/>
      <c r="Q618" s="374"/>
      <c r="R618" s="374"/>
      <c r="S618" s="374"/>
      <c r="T618" s="374"/>
      <c r="U618" s="374"/>
      <c r="V618" s="374"/>
      <c r="W618" s="374"/>
      <c r="X618" s="374"/>
      <c r="Y618" s="374"/>
      <c r="Z618" s="374"/>
    </row>
    <row r="619" ht="12.75" customHeight="1">
      <c r="A619" s="374"/>
      <c r="B619" s="374"/>
      <c r="C619" s="374"/>
      <c r="D619" s="374"/>
      <c r="E619" s="374"/>
      <c r="F619" s="374"/>
      <c r="G619" s="374"/>
      <c r="H619" s="374"/>
      <c r="I619" s="374"/>
      <c r="J619" s="374"/>
      <c r="K619" s="374"/>
      <c r="L619" s="374"/>
      <c r="M619" s="374"/>
      <c r="N619" s="374"/>
      <c r="O619" s="374"/>
      <c r="P619" s="374"/>
      <c r="Q619" s="374"/>
      <c r="R619" s="374"/>
      <c r="S619" s="374"/>
      <c r="T619" s="374"/>
      <c r="U619" s="374"/>
      <c r="V619" s="374"/>
      <c r="W619" s="374"/>
      <c r="X619" s="374"/>
      <c r="Y619" s="374"/>
      <c r="Z619" s="374"/>
    </row>
    <row r="620" ht="12.75" customHeight="1">
      <c r="A620" s="374"/>
      <c r="B620" s="374"/>
      <c r="C620" s="374"/>
      <c r="D620" s="374"/>
      <c r="E620" s="374"/>
      <c r="F620" s="374"/>
      <c r="G620" s="374"/>
      <c r="H620" s="374"/>
      <c r="I620" s="374"/>
      <c r="J620" s="374"/>
      <c r="K620" s="374"/>
      <c r="L620" s="374"/>
      <c r="M620" s="374"/>
      <c r="N620" s="374"/>
      <c r="O620" s="374"/>
      <c r="P620" s="374"/>
      <c r="Q620" s="374"/>
      <c r="R620" s="374"/>
      <c r="S620" s="374"/>
      <c r="T620" s="374"/>
      <c r="U620" s="374"/>
      <c r="V620" s="374"/>
      <c r="W620" s="374"/>
      <c r="X620" s="374"/>
      <c r="Y620" s="374"/>
      <c r="Z620" s="374"/>
    </row>
    <row r="621" ht="12.75" customHeight="1">
      <c r="A621" s="374"/>
      <c r="B621" s="374"/>
      <c r="C621" s="374"/>
      <c r="D621" s="374"/>
      <c r="E621" s="374"/>
      <c r="F621" s="374"/>
      <c r="G621" s="374"/>
      <c r="H621" s="374"/>
      <c r="I621" s="374"/>
      <c r="J621" s="374"/>
      <c r="K621" s="374"/>
      <c r="L621" s="374"/>
      <c r="M621" s="374"/>
      <c r="N621" s="374"/>
      <c r="O621" s="374"/>
      <c r="P621" s="374"/>
      <c r="Q621" s="374"/>
      <c r="R621" s="374"/>
      <c r="S621" s="374"/>
      <c r="T621" s="374"/>
      <c r="U621" s="374"/>
      <c r="V621" s="374"/>
      <c r="W621" s="374"/>
      <c r="X621" s="374"/>
      <c r="Y621" s="374"/>
      <c r="Z621" s="374"/>
    </row>
    <row r="622" ht="12.75" customHeight="1">
      <c r="A622" s="374"/>
      <c r="B622" s="374"/>
      <c r="C622" s="374"/>
      <c r="D622" s="374"/>
      <c r="E622" s="374"/>
      <c r="F622" s="374"/>
      <c r="G622" s="374"/>
      <c r="H622" s="374"/>
      <c r="I622" s="374"/>
      <c r="J622" s="374"/>
      <c r="K622" s="374"/>
      <c r="L622" s="374"/>
      <c r="M622" s="374"/>
      <c r="N622" s="374"/>
      <c r="O622" s="374"/>
      <c r="P622" s="374"/>
      <c r="Q622" s="374"/>
      <c r="R622" s="374"/>
      <c r="S622" s="374"/>
      <c r="T622" s="374"/>
      <c r="U622" s="374"/>
      <c r="V622" s="374"/>
      <c r="W622" s="374"/>
      <c r="X622" s="374"/>
      <c r="Y622" s="374"/>
      <c r="Z622" s="374"/>
    </row>
    <row r="623" ht="12.75" customHeight="1">
      <c r="A623" s="374"/>
      <c r="B623" s="374"/>
      <c r="C623" s="374"/>
      <c r="D623" s="374"/>
      <c r="E623" s="374"/>
      <c r="F623" s="374"/>
      <c r="G623" s="374"/>
      <c r="H623" s="374"/>
      <c r="I623" s="374"/>
      <c r="J623" s="374"/>
      <c r="K623" s="374"/>
      <c r="L623" s="374"/>
      <c r="M623" s="374"/>
      <c r="N623" s="374"/>
      <c r="O623" s="374"/>
      <c r="P623" s="374"/>
      <c r="Q623" s="374"/>
      <c r="R623" s="374"/>
      <c r="S623" s="374"/>
      <c r="T623" s="374"/>
      <c r="U623" s="374"/>
      <c r="V623" s="374"/>
      <c r="W623" s="374"/>
      <c r="X623" s="374"/>
      <c r="Y623" s="374"/>
      <c r="Z623" s="374"/>
    </row>
    <row r="624" ht="12.75" customHeight="1">
      <c r="A624" s="374"/>
      <c r="B624" s="374"/>
      <c r="C624" s="374"/>
      <c r="D624" s="374"/>
      <c r="E624" s="374"/>
      <c r="F624" s="374"/>
      <c r="G624" s="374"/>
      <c r="H624" s="374"/>
      <c r="I624" s="374"/>
      <c r="J624" s="374"/>
      <c r="K624" s="374"/>
      <c r="L624" s="374"/>
      <c r="M624" s="374"/>
      <c r="N624" s="374"/>
      <c r="O624" s="374"/>
      <c r="P624" s="374"/>
      <c r="Q624" s="374"/>
      <c r="R624" s="374"/>
      <c r="S624" s="374"/>
      <c r="T624" s="374"/>
      <c r="U624" s="374"/>
      <c r="V624" s="374"/>
      <c r="W624" s="374"/>
      <c r="X624" s="374"/>
      <c r="Y624" s="374"/>
      <c r="Z624" s="374"/>
    </row>
    <row r="625" ht="12.75" customHeight="1">
      <c r="A625" s="374"/>
      <c r="B625" s="374"/>
      <c r="C625" s="374"/>
      <c r="D625" s="374"/>
      <c r="E625" s="374"/>
      <c r="F625" s="374"/>
      <c r="G625" s="374"/>
      <c r="H625" s="374"/>
      <c r="I625" s="374"/>
      <c r="J625" s="374"/>
      <c r="K625" s="374"/>
      <c r="L625" s="374"/>
      <c r="M625" s="374"/>
      <c r="N625" s="374"/>
      <c r="O625" s="374"/>
      <c r="P625" s="374"/>
      <c r="Q625" s="374"/>
      <c r="R625" s="374"/>
      <c r="S625" s="374"/>
      <c r="T625" s="374"/>
      <c r="U625" s="374"/>
      <c r="V625" s="374"/>
      <c r="W625" s="374"/>
      <c r="X625" s="374"/>
      <c r="Y625" s="374"/>
      <c r="Z625" s="374"/>
    </row>
    <row r="626" ht="12.75" customHeight="1">
      <c r="A626" s="374"/>
      <c r="B626" s="374"/>
      <c r="C626" s="374"/>
      <c r="D626" s="374"/>
      <c r="E626" s="374"/>
      <c r="F626" s="374"/>
      <c r="G626" s="374"/>
      <c r="H626" s="374"/>
      <c r="I626" s="374"/>
      <c r="J626" s="374"/>
      <c r="K626" s="374"/>
      <c r="L626" s="374"/>
      <c r="M626" s="374"/>
      <c r="N626" s="374"/>
      <c r="O626" s="374"/>
      <c r="P626" s="374"/>
      <c r="Q626" s="374"/>
      <c r="R626" s="374"/>
      <c r="S626" s="374"/>
      <c r="T626" s="374"/>
      <c r="U626" s="374"/>
      <c r="V626" s="374"/>
      <c r="W626" s="374"/>
      <c r="X626" s="374"/>
      <c r="Y626" s="374"/>
      <c r="Z626" s="374"/>
    </row>
    <row r="627" ht="12.75" customHeight="1">
      <c r="A627" s="374"/>
      <c r="B627" s="374"/>
      <c r="C627" s="374"/>
      <c r="D627" s="374"/>
      <c r="E627" s="374"/>
      <c r="F627" s="374"/>
      <c r="G627" s="374"/>
      <c r="H627" s="374"/>
      <c r="I627" s="374"/>
      <c r="J627" s="374"/>
      <c r="K627" s="374"/>
      <c r="L627" s="374"/>
      <c r="M627" s="374"/>
      <c r="N627" s="374"/>
      <c r="O627" s="374"/>
      <c r="P627" s="374"/>
      <c r="Q627" s="374"/>
      <c r="R627" s="374"/>
      <c r="S627" s="374"/>
      <c r="T627" s="374"/>
      <c r="U627" s="374"/>
      <c r="V627" s="374"/>
      <c r="W627" s="374"/>
      <c r="X627" s="374"/>
      <c r="Y627" s="374"/>
      <c r="Z627" s="374"/>
    </row>
    <row r="628" ht="12.75" customHeight="1">
      <c r="A628" s="374"/>
      <c r="B628" s="374"/>
      <c r="C628" s="374"/>
      <c r="D628" s="374"/>
      <c r="E628" s="374"/>
      <c r="F628" s="374"/>
      <c r="G628" s="374"/>
      <c r="H628" s="374"/>
      <c r="I628" s="374"/>
      <c r="J628" s="374"/>
      <c r="K628" s="374"/>
      <c r="L628" s="374"/>
      <c r="M628" s="374"/>
      <c r="N628" s="374"/>
      <c r="O628" s="374"/>
      <c r="P628" s="374"/>
      <c r="Q628" s="374"/>
      <c r="R628" s="374"/>
      <c r="S628" s="374"/>
      <c r="T628" s="374"/>
      <c r="U628" s="374"/>
      <c r="V628" s="374"/>
      <c r="W628" s="374"/>
      <c r="X628" s="374"/>
      <c r="Y628" s="374"/>
      <c r="Z628" s="374"/>
    </row>
    <row r="629" ht="12.75" customHeight="1">
      <c r="A629" s="374"/>
      <c r="B629" s="374"/>
      <c r="C629" s="374"/>
      <c r="D629" s="374"/>
      <c r="E629" s="374"/>
      <c r="F629" s="374"/>
      <c r="G629" s="374"/>
      <c r="H629" s="374"/>
      <c r="I629" s="374"/>
      <c r="J629" s="374"/>
      <c r="K629" s="374"/>
      <c r="L629" s="374"/>
      <c r="M629" s="374"/>
      <c r="N629" s="374"/>
      <c r="O629" s="374"/>
      <c r="P629" s="374"/>
      <c r="Q629" s="374"/>
      <c r="R629" s="374"/>
      <c r="S629" s="374"/>
      <c r="T629" s="374"/>
      <c r="U629" s="374"/>
      <c r="V629" s="374"/>
      <c r="W629" s="374"/>
      <c r="X629" s="374"/>
      <c r="Y629" s="374"/>
      <c r="Z629" s="374"/>
    </row>
    <row r="630" ht="12.75" customHeight="1">
      <c r="A630" s="374"/>
      <c r="B630" s="374"/>
      <c r="C630" s="374"/>
      <c r="D630" s="374"/>
      <c r="E630" s="374"/>
      <c r="F630" s="374"/>
      <c r="G630" s="374"/>
      <c r="H630" s="374"/>
      <c r="I630" s="374"/>
      <c r="J630" s="374"/>
      <c r="K630" s="374"/>
      <c r="L630" s="374"/>
      <c r="M630" s="374"/>
      <c r="N630" s="374"/>
      <c r="O630" s="374"/>
      <c r="P630" s="374"/>
      <c r="Q630" s="374"/>
      <c r="R630" s="374"/>
      <c r="S630" s="374"/>
      <c r="T630" s="374"/>
      <c r="U630" s="374"/>
      <c r="V630" s="374"/>
      <c r="W630" s="374"/>
      <c r="X630" s="374"/>
      <c r="Y630" s="374"/>
      <c r="Z630" s="374"/>
    </row>
    <row r="631" ht="12.75" customHeight="1">
      <c r="A631" s="374"/>
      <c r="B631" s="374"/>
      <c r="C631" s="374"/>
      <c r="D631" s="374"/>
      <c r="E631" s="374"/>
      <c r="F631" s="374"/>
      <c r="G631" s="374"/>
      <c r="H631" s="374"/>
      <c r="I631" s="374"/>
      <c r="J631" s="374"/>
      <c r="K631" s="374"/>
      <c r="L631" s="374"/>
      <c r="M631" s="374"/>
      <c r="N631" s="374"/>
      <c r="O631" s="374"/>
      <c r="P631" s="374"/>
      <c r="Q631" s="374"/>
      <c r="R631" s="374"/>
      <c r="S631" s="374"/>
      <c r="T631" s="374"/>
      <c r="U631" s="374"/>
      <c r="V631" s="374"/>
      <c r="W631" s="374"/>
      <c r="X631" s="374"/>
      <c r="Y631" s="374"/>
      <c r="Z631" s="374"/>
    </row>
    <row r="632" ht="12.75" customHeight="1">
      <c r="A632" s="374"/>
      <c r="B632" s="374"/>
      <c r="C632" s="374"/>
      <c r="D632" s="374"/>
      <c r="E632" s="374"/>
      <c r="F632" s="374"/>
      <c r="G632" s="374"/>
      <c r="H632" s="374"/>
      <c r="I632" s="374"/>
      <c r="J632" s="374"/>
      <c r="K632" s="374"/>
      <c r="L632" s="374"/>
      <c r="M632" s="374"/>
      <c r="N632" s="374"/>
      <c r="O632" s="374"/>
      <c r="P632" s="374"/>
      <c r="Q632" s="374"/>
      <c r="R632" s="374"/>
      <c r="S632" s="374"/>
      <c r="T632" s="374"/>
      <c r="U632" s="374"/>
      <c r="V632" s="374"/>
      <c r="W632" s="374"/>
      <c r="X632" s="374"/>
      <c r="Y632" s="374"/>
      <c r="Z632" s="374"/>
    </row>
    <row r="633" ht="12.75" customHeight="1">
      <c r="A633" s="374"/>
      <c r="B633" s="374"/>
      <c r="C633" s="374"/>
      <c r="D633" s="374"/>
      <c r="E633" s="374"/>
      <c r="F633" s="374"/>
      <c r="G633" s="374"/>
      <c r="H633" s="374"/>
      <c r="I633" s="374"/>
      <c r="J633" s="374"/>
      <c r="K633" s="374"/>
      <c r="L633" s="374"/>
      <c r="M633" s="374"/>
      <c r="N633" s="374"/>
      <c r="O633" s="374"/>
      <c r="P633" s="374"/>
      <c r="Q633" s="374"/>
      <c r="R633" s="374"/>
      <c r="S633" s="374"/>
      <c r="T633" s="374"/>
      <c r="U633" s="374"/>
      <c r="V633" s="374"/>
      <c r="W633" s="374"/>
      <c r="X633" s="374"/>
      <c r="Y633" s="374"/>
      <c r="Z633" s="374"/>
    </row>
    <row r="634" ht="12.75" customHeight="1">
      <c r="A634" s="374"/>
      <c r="B634" s="374"/>
      <c r="C634" s="374"/>
      <c r="D634" s="374"/>
      <c r="E634" s="374"/>
      <c r="F634" s="374"/>
      <c r="G634" s="374"/>
      <c r="H634" s="374"/>
      <c r="I634" s="374"/>
      <c r="J634" s="374"/>
      <c r="K634" s="374"/>
      <c r="L634" s="374"/>
      <c r="M634" s="374"/>
      <c r="N634" s="374"/>
      <c r="O634" s="374"/>
      <c r="P634" s="374"/>
      <c r="Q634" s="374"/>
      <c r="R634" s="374"/>
      <c r="S634" s="374"/>
      <c r="T634" s="374"/>
      <c r="U634" s="374"/>
      <c r="V634" s="374"/>
      <c r="W634" s="374"/>
      <c r="X634" s="374"/>
      <c r="Y634" s="374"/>
      <c r="Z634" s="374"/>
    </row>
    <row r="635" ht="12.75" customHeight="1">
      <c r="A635" s="374"/>
      <c r="B635" s="374"/>
      <c r="C635" s="374"/>
      <c r="D635" s="374"/>
      <c r="E635" s="374"/>
      <c r="F635" s="374"/>
      <c r="G635" s="374"/>
      <c r="H635" s="374"/>
      <c r="I635" s="374"/>
      <c r="J635" s="374"/>
      <c r="K635" s="374"/>
      <c r="L635" s="374"/>
      <c r="M635" s="374"/>
      <c r="N635" s="374"/>
      <c r="O635" s="374"/>
      <c r="P635" s="374"/>
      <c r="Q635" s="374"/>
      <c r="R635" s="374"/>
      <c r="S635" s="374"/>
      <c r="T635" s="374"/>
      <c r="U635" s="374"/>
      <c r="V635" s="374"/>
      <c r="W635" s="374"/>
      <c r="X635" s="374"/>
      <c r="Y635" s="374"/>
      <c r="Z635" s="374"/>
    </row>
    <row r="636" ht="12.75" customHeight="1">
      <c r="A636" s="374"/>
      <c r="B636" s="374"/>
      <c r="C636" s="374"/>
      <c r="D636" s="374"/>
      <c r="E636" s="374"/>
      <c r="F636" s="374"/>
      <c r="G636" s="374"/>
      <c r="H636" s="374"/>
      <c r="I636" s="374"/>
      <c r="J636" s="374"/>
      <c r="K636" s="374"/>
      <c r="L636" s="374"/>
      <c r="M636" s="374"/>
      <c r="N636" s="374"/>
      <c r="O636" s="374"/>
      <c r="P636" s="374"/>
      <c r="Q636" s="374"/>
      <c r="R636" s="374"/>
      <c r="S636" s="374"/>
      <c r="T636" s="374"/>
      <c r="U636" s="374"/>
      <c r="V636" s="374"/>
      <c r="W636" s="374"/>
      <c r="X636" s="374"/>
      <c r="Y636" s="374"/>
      <c r="Z636" s="374"/>
    </row>
    <row r="637" ht="12.75" customHeight="1">
      <c r="A637" s="374"/>
      <c r="B637" s="374"/>
      <c r="C637" s="374"/>
      <c r="D637" s="374"/>
      <c r="E637" s="374"/>
      <c r="F637" s="374"/>
      <c r="G637" s="374"/>
      <c r="H637" s="374"/>
      <c r="I637" s="374"/>
      <c r="J637" s="374"/>
      <c r="K637" s="374"/>
      <c r="L637" s="374"/>
      <c r="M637" s="374"/>
      <c r="N637" s="374"/>
      <c r="O637" s="374"/>
      <c r="P637" s="374"/>
      <c r="Q637" s="374"/>
      <c r="R637" s="374"/>
      <c r="S637" s="374"/>
      <c r="T637" s="374"/>
      <c r="U637" s="374"/>
      <c r="V637" s="374"/>
      <c r="W637" s="374"/>
      <c r="X637" s="374"/>
      <c r="Y637" s="374"/>
      <c r="Z637" s="374"/>
    </row>
    <row r="638" ht="12.75" customHeight="1">
      <c r="A638" s="374"/>
      <c r="B638" s="374"/>
      <c r="C638" s="374"/>
      <c r="D638" s="374"/>
      <c r="E638" s="374"/>
      <c r="F638" s="374"/>
      <c r="G638" s="374"/>
      <c r="H638" s="374"/>
      <c r="I638" s="374"/>
      <c r="J638" s="374"/>
      <c r="K638" s="374"/>
      <c r="L638" s="374"/>
      <c r="M638" s="374"/>
      <c r="N638" s="374"/>
      <c r="O638" s="374"/>
      <c r="P638" s="374"/>
      <c r="Q638" s="374"/>
      <c r="R638" s="374"/>
      <c r="S638" s="374"/>
      <c r="T638" s="374"/>
      <c r="U638" s="374"/>
      <c r="V638" s="374"/>
      <c r="W638" s="374"/>
      <c r="X638" s="374"/>
      <c r="Y638" s="374"/>
      <c r="Z638" s="374"/>
    </row>
    <row r="639" ht="12.75" customHeight="1">
      <c r="A639" s="374"/>
      <c r="B639" s="374"/>
      <c r="C639" s="374"/>
      <c r="D639" s="374"/>
      <c r="E639" s="374"/>
      <c r="F639" s="374"/>
      <c r="G639" s="374"/>
      <c r="H639" s="374"/>
      <c r="I639" s="374"/>
      <c r="J639" s="374"/>
      <c r="K639" s="374"/>
      <c r="L639" s="374"/>
      <c r="M639" s="374"/>
      <c r="N639" s="374"/>
      <c r="O639" s="374"/>
      <c r="P639" s="374"/>
      <c r="Q639" s="374"/>
      <c r="R639" s="374"/>
      <c r="S639" s="374"/>
      <c r="T639" s="374"/>
      <c r="U639" s="374"/>
      <c r="V639" s="374"/>
      <c r="W639" s="374"/>
      <c r="X639" s="374"/>
      <c r="Y639" s="374"/>
      <c r="Z639" s="374"/>
    </row>
    <row r="640" ht="12.75" customHeight="1">
      <c r="A640" s="374"/>
      <c r="B640" s="374"/>
      <c r="C640" s="374"/>
      <c r="D640" s="374"/>
      <c r="E640" s="374"/>
      <c r="F640" s="374"/>
      <c r="G640" s="374"/>
      <c r="H640" s="374"/>
      <c r="I640" s="374"/>
      <c r="J640" s="374"/>
      <c r="K640" s="374"/>
      <c r="L640" s="374"/>
      <c r="M640" s="374"/>
      <c r="N640" s="374"/>
      <c r="O640" s="374"/>
      <c r="P640" s="374"/>
      <c r="Q640" s="374"/>
      <c r="R640" s="374"/>
      <c r="S640" s="374"/>
      <c r="T640" s="374"/>
      <c r="U640" s="374"/>
      <c r="V640" s="374"/>
      <c r="W640" s="374"/>
      <c r="X640" s="374"/>
      <c r="Y640" s="374"/>
      <c r="Z640" s="374"/>
    </row>
    <row r="641" ht="12.75" customHeight="1">
      <c r="A641" s="374"/>
      <c r="B641" s="374"/>
      <c r="C641" s="374"/>
      <c r="D641" s="374"/>
      <c r="E641" s="374"/>
      <c r="F641" s="374"/>
      <c r="G641" s="374"/>
      <c r="H641" s="374"/>
      <c r="I641" s="374"/>
      <c r="J641" s="374"/>
      <c r="K641" s="374"/>
      <c r="L641" s="374"/>
      <c r="M641" s="374"/>
      <c r="N641" s="374"/>
      <c r="O641" s="374"/>
      <c r="P641" s="374"/>
      <c r="Q641" s="374"/>
      <c r="R641" s="374"/>
      <c r="S641" s="374"/>
      <c r="T641" s="374"/>
      <c r="U641" s="374"/>
      <c r="V641" s="374"/>
      <c r="W641" s="374"/>
      <c r="X641" s="374"/>
      <c r="Y641" s="374"/>
      <c r="Z641" s="374"/>
    </row>
    <row r="642" ht="12.75" customHeight="1">
      <c r="A642" s="374"/>
      <c r="B642" s="374"/>
      <c r="C642" s="374"/>
      <c r="D642" s="374"/>
      <c r="E642" s="374"/>
      <c r="F642" s="374"/>
      <c r="G642" s="374"/>
      <c r="H642" s="374"/>
      <c r="I642" s="374"/>
      <c r="J642" s="374"/>
      <c r="K642" s="374"/>
      <c r="L642" s="374"/>
      <c r="M642" s="374"/>
      <c r="N642" s="374"/>
      <c r="O642" s="374"/>
      <c r="P642" s="374"/>
      <c r="Q642" s="374"/>
      <c r="R642" s="374"/>
      <c r="S642" s="374"/>
      <c r="T642" s="374"/>
      <c r="U642" s="374"/>
      <c r="V642" s="374"/>
      <c r="W642" s="374"/>
      <c r="X642" s="374"/>
      <c r="Y642" s="374"/>
      <c r="Z642" s="374"/>
    </row>
    <row r="643" ht="12.75" customHeight="1">
      <c r="A643" s="374"/>
      <c r="B643" s="374"/>
      <c r="C643" s="374"/>
      <c r="D643" s="374"/>
      <c r="E643" s="374"/>
      <c r="F643" s="374"/>
      <c r="G643" s="374"/>
      <c r="H643" s="374"/>
      <c r="I643" s="374"/>
      <c r="J643" s="374"/>
      <c r="K643" s="374"/>
      <c r="L643" s="374"/>
      <c r="M643" s="374"/>
      <c r="N643" s="374"/>
      <c r="O643" s="374"/>
      <c r="P643" s="374"/>
      <c r="Q643" s="374"/>
      <c r="R643" s="374"/>
      <c r="S643" s="374"/>
      <c r="T643" s="374"/>
      <c r="U643" s="374"/>
      <c r="V643" s="374"/>
      <c r="W643" s="374"/>
      <c r="X643" s="374"/>
      <c r="Y643" s="374"/>
      <c r="Z643" s="374"/>
    </row>
    <row r="644" ht="12.75" customHeight="1">
      <c r="A644" s="374"/>
      <c r="B644" s="374"/>
      <c r="C644" s="374"/>
      <c r="D644" s="374"/>
      <c r="E644" s="374"/>
      <c r="F644" s="374"/>
      <c r="G644" s="374"/>
      <c r="H644" s="374"/>
      <c r="I644" s="374"/>
      <c r="J644" s="374"/>
      <c r="K644" s="374"/>
      <c r="L644" s="374"/>
      <c r="M644" s="374"/>
      <c r="N644" s="374"/>
      <c r="O644" s="374"/>
      <c r="P644" s="374"/>
      <c r="Q644" s="374"/>
      <c r="R644" s="374"/>
      <c r="S644" s="374"/>
      <c r="T644" s="374"/>
      <c r="U644" s="374"/>
      <c r="V644" s="374"/>
      <c r="W644" s="374"/>
      <c r="X644" s="374"/>
      <c r="Y644" s="374"/>
      <c r="Z644" s="374"/>
    </row>
    <row r="645" ht="12.75" customHeight="1">
      <c r="A645" s="374"/>
      <c r="B645" s="374"/>
      <c r="C645" s="374"/>
      <c r="D645" s="374"/>
      <c r="E645" s="374"/>
      <c r="F645" s="374"/>
      <c r="G645" s="374"/>
      <c r="H645" s="374"/>
      <c r="I645" s="374"/>
      <c r="J645" s="374"/>
      <c r="K645" s="374"/>
      <c r="L645" s="374"/>
      <c r="M645" s="374"/>
      <c r="N645" s="374"/>
      <c r="O645" s="374"/>
      <c r="P645" s="374"/>
      <c r="Q645" s="374"/>
      <c r="R645" s="374"/>
      <c r="S645" s="374"/>
      <c r="T645" s="374"/>
      <c r="U645" s="374"/>
      <c r="V645" s="374"/>
      <c r="W645" s="374"/>
      <c r="X645" s="374"/>
      <c r="Y645" s="374"/>
      <c r="Z645" s="374"/>
    </row>
    <row r="646" ht="12.75" customHeight="1">
      <c r="A646" s="374"/>
      <c r="B646" s="374"/>
      <c r="C646" s="374"/>
      <c r="D646" s="374"/>
      <c r="E646" s="374"/>
      <c r="F646" s="374"/>
      <c r="G646" s="374"/>
      <c r="H646" s="374"/>
      <c r="I646" s="374"/>
      <c r="J646" s="374"/>
      <c r="K646" s="374"/>
      <c r="L646" s="374"/>
      <c r="M646" s="374"/>
      <c r="N646" s="374"/>
      <c r="O646" s="374"/>
      <c r="P646" s="374"/>
      <c r="Q646" s="374"/>
      <c r="R646" s="374"/>
      <c r="S646" s="374"/>
      <c r="T646" s="374"/>
      <c r="U646" s="374"/>
      <c r="V646" s="374"/>
      <c r="W646" s="374"/>
      <c r="X646" s="374"/>
      <c r="Y646" s="374"/>
      <c r="Z646" s="374"/>
    </row>
    <row r="647" ht="12.75" customHeight="1">
      <c r="A647" s="374"/>
      <c r="B647" s="374"/>
      <c r="C647" s="374"/>
      <c r="D647" s="374"/>
      <c r="E647" s="374"/>
      <c r="F647" s="374"/>
      <c r="G647" s="374"/>
      <c r="H647" s="374"/>
      <c r="I647" s="374"/>
      <c r="J647" s="374"/>
      <c r="K647" s="374"/>
      <c r="L647" s="374"/>
      <c r="M647" s="374"/>
      <c r="N647" s="374"/>
      <c r="O647" s="374"/>
      <c r="P647" s="374"/>
      <c r="Q647" s="374"/>
      <c r="R647" s="374"/>
      <c r="S647" s="374"/>
      <c r="T647" s="374"/>
      <c r="U647" s="374"/>
      <c r="V647" s="374"/>
      <c r="W647" s="374"/>
      <c r="X647" s="374"/>
      <c r="Y647" s="374"/>
      <c r="Z647" s="374"/>
    </row>
    <row r="648" ht="12.75" customHeight="1">
      <c r="A648" s="374"/>
      <c r="B648" s="374"/>
      <c r="C648" s="374"/>
      <c r="D648" s="374"/>
      <c r="E648" s="374"/>
      <c r="F648" s="374"/>
      <c r="G648" s="374"/>
      <c r="H648" s="374"/>
      <c r="I648" s="374"/>
      <c r="J648" s="374"/>
      <c r="K648" s="374"/>
      <c r="L648" s="374"/>
      <c r="M648" s="374"/>
      <c r="N648" s="374"/>
      <c r="O648" s="374"/>
      <c r="P648" s="374"/>
      <c r="Q648" s="374"/>
      <c r="R648" s="374"/>
      <c r="S648" s="374"/>
      <c r="T648" s="374"/>
      <c r="U648" s="374"/>
      <c r="V648" s="374"/>
      <c r="W648" s="374"/>
      <c r="X648" s="374"/>
      <c r="Y648" s="374"/>
      <c r="Z648" s="374"/>
    </row>
    <row r="649" ht="12.75" customHeight="1">
      <c r="A649" s="374"/>
      <c r="B649" s="374"/>
      <c r="C649" s="374"/>
      <c r="D649" s="374"/>
      <c r="E649" s="374"/>
      <c r="F649" s="374"/>
      <c r="G649" s="374"/>
      <c r="H649" s="374"/>
      <c r="I649" s="374"/>
      <c r="J649" s="374"/>
      <c r="K649" s="374"/>
      <c r="L649" s="374"/>
      <c r="M649" s="374"/>
      <c r="N649" s="374"/>
      <c r="O649" s="374"/>
      <c r="P649" s="374"/>
      <c r="Q649" s="374"/>
      <c r="R649" s="374"/>
      <c r="S649" s="374"/>
      <c r="T649" s="374"/>
      <c r="U649" s="374"/>
      <c r="V649" s="374"/>
      <c r="W649" s="374"/>
      <c r="X649" s="374"/>
      <c r="Y649" s="374"/>
      <c r="Z649" s="374"/>
    </row>
    <row r="650" ht="12.75" customHeight="1">
      <c r="A650" s="374"/>
      <c r="B650" s="374"/>
      <c r="C650" s="374"/>
      <c r="D650" s="374"/>
      <c r="E650" s="374"/>
      <c r="F650" s="374"/>
      <c r="G650" s="374"/>
      <c r="H650" s="374"/>
      <c r="I650" s="374"/>
      <c r="J650" s="374"/>
      <c r="K650" s="374"/>
      <c r="L650" s="374"/>
      <c r="M650" s="374"/>
      <c r="N650" s="374"/>
      <c r="O650" s="374"/>
      <c r="P650" s="374"/>
      <c r="Q650" s="374"/>
      <c r="R650" s="374"/>
      <c r="S650" s="374"/>
      <c r="T650" s="374"/>
      <c r="U650" s="374"/>
      <c r="V650" s="374"/>
      <c r="W650" s="374"/>
      <c r="X650" s="374"/>
      <c r="Y650" s="374"/>
      <c r="Z650" s="374"/>
    </row>
    <row r="651" ht="12.75" customHeight="1">
      <c r="A651" s="374"/>
      <c r="B651" s="374"/>
      <c r="C651" s="374"/>
      <c r="D651" s="374"/>
      <c r="E651" s="374"/>
      <c r="F651" s="374"/>
      <c r="G651" s="374"/>
      <c r="H651" s="374"/>
      <c r="I651" s="374"/>
      <c r="J651" s="374"/>
      <c r="K651" s="374"/>
      <c r="L651" s="374"/>
      <c r="M651" s="374"/>
      <c r="N651" s="374"/>
      <c r="O651" s="374"/>
      <c r="P651" s="374"/>
      <c r="Q651" s="374"/>
      <c r="R651" s="374"/>
      <c r="S651" s="374"/>
      <c r="T651" s="374"/>
      <c r="U651" s="374"/>
      <c r="V651" s="374"/>
      <c r="W651" s="374"/>
      <c r="X651" s="374"/>
      <c r="Y651" s="374"/>
      <c r="Z651" s="374"/>
    </row>
    <row r="652" ht="12.75" customHeight="1">
      <c r="A652" s="374"/>
      <c r="B652" s="374"/>
      <c r="C652" s="374"/>
      <c r="D652" s="374"/>
      <c r="E652" s="374"/>
      <c r="F652" s="374"/>
      <c r="G652" s="374"/>
      <c r="H652" s="374"/>
      <c r="I652" s="374"/>
      <c r="J652" s="374"/>
      <c r="K652" s="374"/>
      <c r="L652" s="374"/>
      <c r="M652" s="374"/>
      <c r="N652" s="374"/>
      <c r="O652" s="374"/>
      <c r="P652" s="374"/>
      <c r="Q652" s="374"/>
      <c r="R652" s="374"/>
      <c r="S652" s="374"/>
      <c r="T652" s="374"/>
      <c r="U652" s="374"/>
      <c r="V652" s="374"/>
      <c r="W652" s="374"/>
      <c r="X652" s="374"/>
      <c r="Y652" s="374"/>
      <c r="Z652" s="374"/>
    </row>
    <row r="653" ht="12.75" customHeight="1">
      <c r="A653" s="374"/>
      <c r="B653" s="374"/>
      <c r="C653" s="374"/>
      <c r="D653" s="374"/>
      <c r="E653" s="374"/>
      <c r="F653" s="374"/>
      <c r="G653" s="374"/>
      <c r="H653" s="374"/>
      <c r="I653" s="374"/>
      <c r="J653" s="374"/>
      <c r="K653" s="374"/>
      <c r="L653" s="374"/>
      <c r="M653" s="374"/>
      <c r="N653" s="374"/>
      <c r="O653" s="374"/>
      <c r="P653" s="374"/>
      <c r="Q653" s="374"/>
      <c r="R653" s="374"/>
      <c r="S653" s="374"/>
      <c r="T653" s="374"/>
      <c r="U653" s="374"/>
      <c r="V653" s="374"/>
      <c r="W653" s="374"/>
      <c r="X653" s="374"/>
      <c r="Y653" s="374"/>
      <c r="Z653" s="374"/>
    </row>
    <row r="654" ht="12.75" customHeight="1">
      <c r="A654" s="374"/>
      <c r="B654" s="374"/>
      <c r="C654" s="374"/>
      <c r="D654" s="374"/>
      <c r="E654" s="374"/>
      <c r="F654" s="374"/>
      <c r="G654" s="374"/>
      <c r="H654" s="374"/>
      <c r="I654" s="374"/>
      <c r="J654" s="374"/>
      <c r="K654" s="374"/>
      <c r="L654" s="374"/>
      <c r="M654" s="374"/>
      <c r="N654" s="374"/>
      <c r="O654" s="374"/>
      <c r="P654" s="374"/>
      <c r="Q654" s="374"/>
      <c r="R654" s="374"/>
      <c r="S654" s="374"/>
      <c r="T654" s="374"/>
      <c r="U654" s="374"/>
      <c r="V654" s="374"/>
      <c r="W654" s="374"/>
      <c r="X654" s="374"/>
      <c r="Y654" s="374"/>
      <c r="Z654" s="374"/>
    </row>
    <row r="655" ht="12.75" customHeight="1">
      <c r="A655" s="374"/>
      <c r="B655" s="374"/>
      <c r="C655" s="374"/>
      <c r="D655" s="374"/>
      <c r="E655" s="374"/>
      <c r="F655" s="374"/>
      <c r="G655" s="374"/>
      <c r="H655" s="374"/>
      <c r="I655" s="374"/>
      <c r="J655" s="374"/>
      <c r="K655" s="374"/>
      <c r="L655" s="374"/>
      <c r="M655" s="374"/>
      <c r="N655" s="374"/>
      <c r="O655" s="374"/>
      <c r="P655" s="374"/>
      <c r="Q655" s="374"/>
      <c r="R655" s="374"/>
      <c r="S655" s="374"/>
      <c r="T655" s="374"/>
      <c r="U655" s="374"/>
      <c r="V655" s="374"/>
      <c r="W655" s="374"/>
      <c r="X655" s="374"/>
      <c r="Y655" s="374"/>
      <c r="Z655" s="374"/>
    </row>
    <row r="656" ht="12.75" customHeight="1">
      <c r="A656" s="374"/>
      <c r="B656" s="374"/>
      <c r="C656" s="374"/>
      <c r="D656" s="374"/>
      <c r="E656" s="374"/>
      <c r="F656" s="374"/>
      <c r="G656" s="374"/>
      <c r="H656" s="374"/>
      <c r="I656" s="374"/>
      <c r="J656" s="374"/>
      <c r="K656" s="374"/>
      <c r="L656" s="374"/>
      <c r="M656" s="374"/>
      <c r="N656" s="374"/>
      <c r="O656" s="374"/>
      <c r="P656" s="374"/>
      <c r="Q656" s="374"/>
      <c r="R656" s="374"/>
      <c r="S656" s="374"/>
      <c r="T656" s="374"/>
      <c r="U656" s="374"/>
      <c r="V656" s="374"/>
      <c r="W656" s="374"/>
      <c r="X656" s="374"/>
      <c r="Y656" s="374"/>
      <c r="Z656" s="374"/>
    </row>
    <row r="657" ht="12.75" customHeight="1">
      <c r="A657" s="374"/>
      <c r="B657" s="374"/>
      <c r="C657" s="374"/>
      <c r="D657" s="374"/>
      <c r="E657" s="374"/>
      <c r="F657" s="374"/>
      <c r="G657" s="374"/>
      <c r="H657" s="374"/>
      <c r="I657" s="374"/>
      <c r="J657" s="374"/>
      <c r="K657" s="374"/>
      <c r="L657" s="374"/>
      <c r="M657" s="374"/>
      <c r="N657" s="374"/>
      <c r="O657" s="374"/>
      <c r="P657" s="374"/>
      <c r="Q657" s="374"/>
      <c r="R657" s="374"/>
      <c r="S657" s="374"/>
      <c r="T657" s="374"/>
      <c r="U657" s="374"/>
      <c r="V657" s="374"/>
      <c r="W657" s="374"/>
      <c r="X657" s="374"/>
      <c r="Y657" s="374"/>
      <c r="Z657" s="374"/>
    </row>
    <row r="658" ht="12.75" customHeight="1">
      <c r="A658" s="374"/>
      <c r="B658" s="374"/>
      <c r="C658" s="374"/>
      <c r="D658" s="374"/>
      <c r="E658" s="374"/>
      <c r="F658" s="374"/>
      <c r="G658" s="374"/>
      <c r="H658" s="374"/>
      <c r="I658" s="374"/>
      <c r="J658" s="374"/>
      <c r="K658" s="374"/>
      <c r="L658" s="374"/>
      <c r="M658" s="374"/>
      <c r="N658" s="374"/>
      <c r="O658" s="374"/>
      <c r="P658" s="374"/>
      <c r="Q658" s="374"/>
      <c r="R658" s="374"/>
      <c r="S658" s="374"/>
      <c r="T658" s="374"/>
      <c r="U658" s="374"/>
      <c r="V658" s="374"/>
      <c r="W658" s="374"/>
      <c r="X658" s="374"/>
      <c r="Y658" s="374"/>
      <c r="Z658" s="374"/>
    </row>
    <row r="659" ht="12.75" customHeight="1">
      <c r="A659" s="374"/>
      <c r="B659" s="374"/>
      <c r="C659" s="374"/>
      <c r="D659" s="374"/>
      <c r="E659" s="374"/>
      <c r="F659" s="374"/>
      <c r="G659" s="374"/>
      <c r="H659" s="374"/>
      <c r="I659" s="374"/>
      <c r="J659" s="374"/>
      <c r="K659" s="374"/>
      <c r="L659" s="374"/>
      <c r="M659" s="374"/>
      <c r="N659" s="374"/>
      <c r="O659" s="374"/>
      <c r="P659" s="374"/>
      <c r="Q659" s="374"/>
      <c r="R659" s="374"/>
      <c r="S659" s="374"/>
      <c r="T659" s="374"/>
      <c r="U659" s="374"/>
      <c r="V659" s="374"/>
      <c r="W659" s="374"/>
      <c r="X659" s="374"/>
      <c r="Y659" s="374"/>
      <c r="Z659" s="374"/>
    </row>
    <row r="660" ht="12.75" customHeight="1">
      <c r="A660" s="374"/>
      <c r="B660" s="374"/>
      <c r="C660" s="374"/>
      <c r="D660" s="374"/>
      <c r="E660" s="374"/>
      <c r="F660" s="374"/>
      <c r="G660" s="374"/>
      <c r="H660" s="374"/>
      <c r="I660" s="374"/>
      <c r="J660" s="374"/>
      <c r="K660" s="374"/>
      <c r="L660" s="374"/>
      <c r="M660" s="374"/>
      <c r="N660" s="374"/>
      <c r="O660" s="374"/>
      <c r="P660" s="374"/>
      <c r="Q660" s="374"/>
      <c r="R660" s="374"/>
      <c r="S660" s="374"/>
      <c r="T660" s="374"/>
      <c r="U660" s="374"/>
      <c r="V660" s="374"/>
      <c r="W660" s="374"/>
      <c r="X660" s="374"/>
      <c r="Y660" s="374"/>
      <c r="Z660" s="374"/>
    </row>
    <row r="661" ht="12.75" customHeight="1">
      <c r="A661" s="374"/>
      <c r="B661" s="374"/>
      <c r="C661" s="374"/>
      <c r="D661" s="374"/>
      <c r="E661" s="374"/>
      <c r="F661" s="374"/>
      <c r="G661" s="374"/>
      <c r="H661" s="374"/>
      <c r="I661" s="374"/>
      <c r="J661" s="374"/>
      <c r="K661" s="374"/>
      <c r="L661" s="374"/>
      <c r="M661" s="374"/>
      <c r="N661" s="374"/>
      <c r="O661" s="374"/>
      <c r="P661" s="374"/>
      <c r="Q661" s="374"/>
      <c r="R661" s="374"/>
      <c r="S661" s="374"/>
      <c r="T661" s="374"/>
      <c r="U661" s="374"/>
      <c r="V661" s="374"/>
      <c r="W661" s="374"/>
      <c r="X661" s="374"/>
      <c r="Y661" s="374"/>
      <c r="Z661" s="374"/>
    </row>
    <row r="662" ht="12.75" customHeight="1">
      <c r="A662" s="374"/>
      <c r="B662" s="374"/>
      <c r="C662" s="374"/>
      <c r="D662" s="374"/>
      <c r="E662" s="374"/>
      <c r="F662" s="374"/>
      <c r="G662" s="374"/>
      <c r="H662" s="374"/>
      <c r="I662" s="374"/>
      <c r="J662" s="374"/>
      <c r="K662" s="374"/>
      <c r="L662" s="374"/>
      <c r="M662" s="374"/>
      <c r="N662" s="374"/>
      <c r="O662" s="374"/>
      <c r="P662" s="374"/>
      <c r="Q662" s="374"/>
      <c r="R662" s="374"/>
      <c r="S662" s="374"/>
      <c r="T662" s="374"/>
      <c r="U662" s="374"/>
      <c r="V662" s="374"/>
      <c r="W662" s="374"/>
      <c r="X662" s="374"/>
      <c r="Y662" s="374"/>
      <c r="Z662" s="374"/>
    </row>
    <row r="663" ht="12.75" customHeight="1">
      <c r="A663" s="374"/>
      <c r="B663" s="374"/>
      <c r="C663" s="374"/>
      <c r="D663" s="374"/>
      <c r="E663" s="374"/>
      <c r="F663" s="374"/>
      <c r="G663" s="374"/>
      <c r="H663" s="374"/>
      <c r="I663" s="374"/>
      <c r="J663" s="374"/>
      <c r="K663" s="374"/>
      <c r="L663" s="374"/>
      <c r="M663" s="374"/>
      <c r="N663" s="374"/>
      <c r="O663" s="374"/>
      <c r="P663" s="374"/>
      <c r="Q663" s="374"/>
      <c r="R663" s="374"/>
      <c r="S663" s="374"/>
      <c r="T663" s="374"/>
      <c r="U663" s="374"/>
      <c r="V663" s="374"/>
      <c r="W663" s="374"/>
      <c r="X663" s="374"/>
      <c r="Y663" s="374"/>
      <c r="Z663" s="374"/>
    </row>
    <row r="664" ht="12.75" customHeight="1">
      <c r="A664" s="374"/>
      <c r="B664" s="374"/>
      <c r="C664" s="374"/>
      <c r="D664" s="374"/>
      <c r="E664" s="374"/>
      <c r="F664" s="374"/>
      <c r="G664" s="374"/>
      <c r="H664" s="374"/>
      <c r="I664" s="374"/>
      <c r="J664" s="374"/>
      <c r="K664" s="374"/>
      <c r="L664" s="374"/>
      <c r="M664" s="374"/>
      <c r="N664" s="374"/>
      <c r="O664" s="374"/>
      <c r="P664" s="374"/>
      <c r="Q664" s="374"/>
      <c r="R664" s="374"/>
      <c r="S664" s="374"/>
      <c r="T664" s="374"/>
      <c r="U664" s="374"/>
      <c r="V664" s="374"/>
      <c r="W664" s="374"/>
      <c r="X664" s="374"/>
      <c r="Y664" s="374"/>
      <c r="Z664" s="374"/>
    </row>
    <row r="665" ht="12.75" customHeight="1">
      <c r="A665" s="374"/>
      <c r="B665" s="374"/>
      <c r="C665" s="374"/>
      <c r="D665" s="374"/>
      <c r="E665" s="374"/>
      <c r="F665" s="374"/>
      <c r="G665" s="374"/>
      <c r="H665" s="374"/>
      <c r="I665" s="374"/>
      <c r="J665" s="374"/>
      <c r="K665" s="374"/>
      <c r="L665" s="374"/>
      <c r="M665" s="374"/>
      <c r="N665" s="374"/>
      <c r="O665" s="374"/>
      <c r="P665" s="374"/>
      <c r="Q665" s="374"/>
      <c r="R665" s="374"/>
      <c r="S665" s="374"/>
      <c r="T665" s="374"/>
      <c r="U665" s="374"/>
      <c r="V665" s="374"/>
      <c r="W665" s="374"/>
      <c r="X665" s="374"/>
      <c r="Y665" s="374"/>
      <c r="Z665" s="374"/>
    </row>
    <row r="666" ht="12.75" customHeight="1">
      <c r="A666" s="374"/>
      <c r="B666" s="374"/>
      <c r="C666" s="374"/>
      <c r="D666" s="374"/>
      <c r="E666" s="374"/>
      <c r="F666" s="374"/>
      <c r="G666" s="374"/>
      <c r="H666" s="374"/>
      <c r="I666" s="374"/>
      <c r="J666" s="374"/>
      <c r="K666" s="374"/>
      <c r="L666" s="374"/>
      <c r="M666" s="374"/>
      <c r="N666" s="374"/>
      <c r="O666" s="374"/>
      <c r="P666" s="374"/>
      <c r="Q666" s="374"/>
      <c r="R666" s="374"/>
      <c r="S666" s="374"/>
      <c r="T666" s="374"/>
      <c r="U666" s="374"/>
      <c r="V666" s="374"/>
      <c r="W666" s="374"/>
      <c r="X666" s="374"/>
      <c r="Y666" s="374"/>
      <c r="Z666" s="374"/>
    </row>
    <row r="667" ht="12.75" customHeight="1">
      <c r="A667" s="374"/>
      <c r="B667" s="374"/>
      <c r="C667" s="374"/>
      <c r="D667" s="374"/>
      <c r="E667" s="374"/>
      <c r="F667" s="374"/>
      <c r="G667" s="374"/>
      <c r="H667" s="374"/>
      <c r="I667" s="374"/>
      <c r="J667" s="374"/>
      <c r="K667" s="374"/>
      <c r="L667" s="374"/>
      <c r="M667" s="374"/>
      <c r="N667" s="374"/>
      <c r="O667" s="374"/>
      <c r="P667" s="374"/>
      <c r="Q667" s="374"/>
      <c r="R667" s="374"/>
      <c r="S667" s="374"/>
      <c r="T667" s="374"/>
      <c r="U667" s="374"/>
      <c r="V667" s="374"/>
      <c r="W667" s="374"/>
      <c r="X667" s="374"/>
      <c r="Y667" s="374"/>
      <c r="Z667" s="374"/>
    </row>
    <row r="668" ht="12.75" customHeight="1">
      <c r="A668" s="374"/>
      <c r="B668" s="374"/>
      <c r="C668" s="374"/>
      <c r="D668" s="374"/>
      <c r="E668" s="374"/>
      <c r="F668" s="374"/>
      <c r="G668" s="374"/>
      <c r="H668" s="374"/>
      <c r="I668" s="374"/>
      <c r="J668" s="374"/>
      <c r="K668" s="374"/>
      <c r="L668" s="374"/>
      <c r="M668" s="374"/>
      <c r="N668" s="374"/>
      <c r="O668" s="374"/>
      <c r="P668" s="374"/>
      <c r="Q668" s="374"/>
      <c r="R668" s="374"/>
      <c r="S668" s="374"/>
      <c r="T668" s="374"/>
      <c r="U668" s="374"/>
      <c r="V668" s="374"/>
      <c r="W668" s="374"/>
      <c r="X668" s="374"/>
      <c r="Y668" s="374"/>
      <c r="Z668" s="374"/>
    </row>
    <row r="669" ht="12.75" customHeight="1">
      <c r="A669" s="374"/>
      <c r="B669" s="374"/>
      <c r="C669" s="374"/>
      <c r="D669" s="374"/>
      <c r="E669" s="374"/>
      <c r="F669" s="374"/>
      <c r="G669" s="374"/>
      <c r="H669" s="374"/>
      <c r="I669" s="374"/>
      <c r="J669" s="374"/>
      <c r="K669" s="374"/>
      <c r="L669" s="374"/>
      <c r="M669" s="374"/>
      <c r="N669" s="374"/>
      <c r="O669" s="374"/>
      <c r="P669" s="374"/>
      <c r="Q669" s="374"/>
      <c r="R669" s="374"/>
      <c r="S669" s="374"/>
      <c r="T669" s="374"/>
      <c r="U669" s="374"/>
      <c r="V669" s="374"/>
      <c r="W669" s="374"/>
      <c r="X669" s="374"/>
      <c r="Y669" s="374"/>
      <c r="Z669" s="374"/>
    </row>
    <row r="670" ht="12.75" customHeight="1">
      <c r="A670" s="374"/>
      <c r="B670" s="374"/>
      <c r="C670" s="374"/>
      <c r="D670" s="374"/>
      <c r="E670" s="374"/>
      <c r="F670" s="374"/>
      <c r="G670" s="374"/>
      <c r="H670" s="374"/>
      <c r="I670" s="374"/>
      <c r="J670" s="374"/>
      <c r="K670" s="374"/>
      <c r="L670" s="374"/>
      <c r="M670" s="374"/>
      <c r="N670" s="374"/>
      <c r="O670" s="374"/>
      <c r="P670" s="374"/>
      <c r="Q670" s="374"/>
      <c r="R670" s="374"/>
      <c r="S670" s="374"/>
      <c r="T670" s="374"/>
      <c r="U670" s="374"/>
      <c r="V670" s="374"/>
      <c r="W670" s="374"/>
      <c r="X670" s="374"/>
      <c r="Y670" s="374"/>
      <c r="Z670" s="374"/>
    </row>
    <row r="671" ht="12.75" customHeight="1">
      <c r="A671" s="374"/>
      <c r="B671" s="374"/>
      <c r="C671" s="374"/>
      <c r="D671" s="374"/>
      <c r="E671" s="374"/>
      <c r="F671" s="374"/>
      <c r="G671" s="374"/>
      <c r="H671" s="374"/>
      <c r="I671" s="374"/>
      <c r="J671" s="374"/>
      <c r="K671" s="374"/>
      <c r="L671" s="374"/>
      <c r="M671" s="374"/>
      <c r="N671" s="374"/>
      <c r="O671" s="374"/>
      <c r="P671" s="374"/>
      <c r="Q671" s="374"/>
      <c r="R671" s="374"/>
      <c r="S671" s="374"/>
      <c r="T671" s="374"/>
      <c r="U671" s="374"/>
      <c r="V671" s="374"/>
      <c r="W671" s="374"/>
      <c r="X671" s="374"/>
      <c r="Y671" s="374"/>
      <c r="Z671" s="374"/>
    </row>
    <row r="672" ht="12.75" customHeight="1">
      <c r="A672" s="374"/>
      <c r="B672" s="374"/>
      <c r="C672" s="374"/>
      <c r="D672" s="374"/>
      <c r="E672" s="374"/>
      <c r="F672" s="374"/>
      <c r="G672" s="374"/>
      <c r="H672" s="374"/>
      <c r="I672" s="374"/>
      <c r="J672" s="374"/>
      <c r="K672" s="374"/>
      <c r="L672" s="374"/>
      <c r="M672" s="374"/>
      <c r="N672" s="374"/>
      <c r="O672" s="374"/>
      <c r="P672" s="374"/>
      <c r="Q672" s="374"/>
      <c r="R672" s="374"/>
      <c r="S672" s="374"/>
      <c r="T672" s="374"/>
      <c r="U672" s="374"/>
      <c r="V672" s="374"/>
      <c r="W672" s="374"/>
      <c r="X672" s="374"/>
      <c r="Y672" s="374"/>
      <c r="Z672" s="374"/>
    </row>
    <row r="673" ht="12.75" customHeight="1">
      <c r="A673" s="374"/>
      <c r="B673" s="374"/>
      <c r="C673" s="374"/>
      <c r="D673" s="374"/>
      <c r="E673" s="374"/>
      <c r="F673" s="374"/>
      <c r="G673" s="374"/>
      <c r="H673" s="374"/>
      <c r="I673" s="374"/>
      <c r="J673" s="374"/>
      <c r="K673" s="374"/>
      <c r="L673" s="374"/>
      <c r="M673" s="374"/>
      <c r="N673" s="374"/>
      <c r="O673" s="374"/>
      <c r="P673" s="374"/>
      <c r="Q673" s="374"/>
      <c r="R673" s="374"/>
      <c r="S673" s="374"/>
      <c r="T673" s="374"/>
      <c r="U673" s="374"/>
      <c r="V673" s="374"/>
      <c r="W673" s="374"/>
      <c r="X673" s="374"/>
      <c r="Y673" s="374"/>
      <c r="Z673" s="374"/>
    </row>
    <row r="674" ht="12.75" customHeight="1">
      <c r="A674" s="374"/>
      <c r="B674" s="374"/>
      <c r="C674" s="374"/>
      <c r="D674" s="374"/>
      <c r="E674" s="374"/>
      <c r="F674" s="374"/>
      <c r="G674" s="374"/>
      <c r="H674" s="374"/>
      <c r="I674" s="374"/>
      <c r="J674" s="374"/>
      <c r="K674" s="374"/>
      <c r="L674" s="374"/>
      <c r="M674" s="374"/>
      <c r="N674" s="374"/>
      <c r="O674" s="374"/>
      <c r="P674" s="374"/>
      <c r="Q674" s="374"/>
      <c r="R674" s="374"/>
      <c r="S674" s="374"/>
      <c r="T674" s="374"/>
      <c r="U674" s="374"/>
      <c r="V674" s="374"/>
      <c r="W674" s="374"/>
      <c r="X674" s="374"/>
      <c r="Y674" s="374"/>
      <c r="Z674" s="374"/>
    </row>
    <row r="675" ht="12.75" customHeight="1">
      <c r="A675" s="374"/>
      <c r="B675" s="374"/>
      <c r="C675" s="374"/>
      <c r="D675" s="374"/>
      <c r="E675" s="374"/>
      <c r="F675" s="374"/>
      <c r="G675" s="374"/>
      <c r="H675" s="374"/>
      <c r="I675" s="374"/>
      <c r="J675" s="374"/>
      <c r="K675" s="374"/>
      <c r="L675" s="374"/>
      <c r="M675" s="374"/>
      <c r="N675" s="374"/>
      <c r="O675" s="374"/>
      <c r="P675" s="374"/>
      <c r="Q675" s="374"/>
      <c r="R675" s="374"/>
      <c r="S675" s="374"/>
      <c r="T675" s="374"/>
      <c r="U675" s="374"/>
      <c r="V675" s="374"/>
      <c r="W675" s="374"/>
      <c r="X675" s="374"/>
      <c r="Y675" s="374"/>
      <c r="Z675" s="374"/>
    </row>
    <row r="676" ht="12.75" customHeight="1">
      <c r="A676" s="374"/>
      <c r="B676" s="374"/>
      <c r="C676" s="374"/>
      <c r="D676" s="374"/>
      <c r="E676" s="374"/>
      <c r="F676" s="374"/>
      <c r="G676" s="374"/>
      <c r="H676" s="374"/>
      <c r="I676" s="374"/>
      <c r="J676" s="374"/>
      <c r="K676" s="374"/>
      <c r="L676" s="374"/>
      <c r="M676" s="374"/>
      <c r="N676" s="374"/>
      <c r="O676" s="374"/>
      <c r="P676" s="374"/>
      <c r="Q676" s="374"/>
      <c r="R676" s="374"/>
      <c r="S676" s="374"/>
      <c r="T676" s="374"/>
      <c r="U676" s="374"/>
      <c r="V676" s="374"/>
      <c r="W676" s="374"/>
      <c r="X676" s="374"/>
      <c r="Y676" s="374"/>
      <c r="Z676" s="374"/>
    </row>
    <row r="677" ht="12.75" customHeight="1">
      <c r="A677" s="374"/>
      <c r="B677" s="374"/>
      <c r="C677" s="374"/>
      <c r="D677" s="374"/>
      <c r="E677" s="374"/>
      <c r="F677" s="374"/>
      <c r="G677" s="374"/>
      <c r="H677" s="374"/>
      <c r="I677" s="374"/>
      <c r="J677" s="374"/>
      <c r="K677" s="374"/>
      <c r="L677" s="374"/>
      <c r="M677" s="374"/>
      <c r="N677" s="374"/>
      <c r="O677" s="374"/>
      <c r="P677" s="374"/>
      <c r="Q677" s="374"/>
      <c r="R677" s="374"/>
      <c r="S677" s="374"/>
      <c r="T677" s="374"/>
      <c r="U677" s="374"/>
      <c r="V677" s="374"/>
      <c r="W677" s="374"/>
      <c r="X677" s="374"/>
      <c r="Y677" s="374"/>
      <c r="Z677" s="374"/>
    </row>
    <row r="678" ht="12.75" customHeight="1">
      <c r="A678" s="374"/>
      <c r="B678" s="374"/>
      <c r="C678" s="374"/>
      <c r="D678" s="374"/>
      <c r="E678" s="374"/>
      <c r="F678" s="374"/>
      <c r="G678" s="374"/>
      <c r="H678" s="374"/>
      <c r="I678" s="374"/>
      <c r="J678" s="374"/>
      <c r="K678" s="374"/>
      <c r="L678" s="374"/>
      <c r="M678" s="374"/>
      <c r="N678" s="374"/>
      <c r="O678" s="374"/>
      <c r="P678" s="374"/>
      <c r="Q678" s="374"/>
      <c r="R678" s="374"/>
      <c r="S678" s="374"/>
      <c r="T678" s="374"/>
      <c r="U678" s="374"/>
      <c r="V678" s="374"/>
      <c r="W678" s="374"/>
      <c r="X678" s="374"/>
      <c r="Y678" s="374"/>
      <c r="Z678" s="374"/>
    </row>
    <row r="679" ht="12.75" customHeight="1">
      <c r="A679" s="374"/>
      <c r="B679" s="374"/>
      <c r="C679" s="374"/>
      <c r="D679" s="374"/>
      <c r="E679" s="374"/>
      <c r="F679" s="374"/>
      <c r="G679" s="374"/>
      <c r="H679" s="374"/>
      <c r="I679" s="374"/>
      <c r="J679" s="374"/>
      <c r="K679" s="374"/>
      <c r="L679" s="374"/>
      <c r="M679" s="374"/>
      <c r="N679" s="374"/>
      <c r="O679" s="374"/>
      <c r="P679" s="374"/>
      <c r="Q679" s="374"/>
      <c r="R679" s="374"/>
      <c r="S679" s="374"/>
      <c r="T679" s="374"/>
      <c r="U679" s="374"/>
      <c r="V679" s="374"/>
      <c r="W679" s="374"/>
      <c r="X679" s="374"/>
      <c r="Y679" s="374"/>
      <c r="Z679" s="374"/>
    </row>
    <row r="680" ht="12.75" customHeight="1">
      <c r="A680" s="374"/>
      <c r="B680" s="374"/>
      <c r="C680" s="374"/>
      <c r="D680" s="374"/>
      <c r="E680" s="374"/>
      <c r="F680" s="374"/>
      <c r="G680" s="374"/>
      <c r="H680" s="374"/>
      <c r="I680" s="374"/>
      <c r="J680" s="374"/>
      <c r="K680" s="374"/>
      <c r="L680" s="374"/>
      <c r="M680" s="374"/>
      <c r="N680" s="374"/>
      <c r="O680" s="374"/>
      <c r="P680" s="374"/>
      <c r="Q680" s="374"/>
      <c r="R680" s="374"/>
      <c r="S680" s="374"/>
      <c r="T680" s="374"/>
      <c r="U680" s="374"/>
      <c r="V680" s="374"/>
      <c r="W680" s="374"/>
      <c r="X680" s="374"/>
      <c r="Y680" s="374"/>
      <c r="Z680" s="374"/>
    </row>
    <row r="681" ht="12.75" customHeight="1">
      <c r="A681" s="374"/>
      <c r="B681" s="374"/>
      <c r="C681" s="374"/>
      <c r="D681" s="374"/>
      <c r="E681" s="374"/>
      <c r="F681" s="374"/>
      <c r="G681" s="374"/>
      <c r="H681" s="374"/>
      <c r="I681" s="374"/>
      <c r="J681" s="374"/>
      <c r="K681" s="374"/>
      <c r="L681" s="374"/>
      <c r="M681" s="374"/>
      <c r="N681" s="374"/>
      <c r="O681" s="374"/>
      <c r="P681" s="374"/>
      <c r="Q681" s="374"/>
      <c r="R681" s="374"/>
      <c r="S681" s="374"/>
      <c r="T681" s="374"/>
      <c r="U681" s="374"/>
      <c r="V681" s="374"/>
      <c r="W681" s="374"/>
      <c r="X681" s="374"/>
      <c r="Y681" s="374"/>
      <c r="Z681" s="374"/>
    </row>
    <row r="682" ht="12.75" customHeight="1">
      <c r="A682" s="374"/>
      <c r="B682" s="374"/>
      <c r="C682" s="374"/>
      <c r="D682" s="374"/>
      <c r="E682" s="374"/>
      <c r="F682" s="374"/>
      <c r="G682" s="374"/>
      <c r="H682" s="374"/>
      <c r="I682" s="374"/>
      <c r="J682" s="374"/>
      <c r="K682" s="374"/>
      <c r="L682" s="374"/>
      <c r="M682" s="374"/>
      <c r="N682" s="374"/>
      <c r="O682" s="374"/>
      <c r="P682" s="374"/>
      <c r="Q682" s="374"/>
      <c r="R682" s="374"/>
      <c r="S682" s="374"/>
      <c r="T682" s="374"/>
      <c r="U682" s="374"/>
      <c r="V682" s="374"/>
      <c r="W682" s="374"/>
      <c r="X682" s="374"/>
      <c r="Y682" s="374"/>
      <c r="Z682" s="374"/>
    </row>
    <row r="683" ht="12.75" customHeight="1">
      <c r="A683" s="374"/>
      <c r="B683" s="374"/>
      <c r="C683" s="374"/>
      <c r="D683" s="374"/>
      <c r="E683" s="374"/>
      <c r="F683" s="374"/>
      <c r="G683" s="374"/>
      <c r="H683" s="374"/>
      <c r="I683" s="374"/>
      <c r="J683" s="374"/>
      <c r="K683" s="374"/>
      <c r="L683" s="374"/>
      <c r="M683" s="374"/>
      <c r="N683" s="374"/>
      <c r="O683" s="374"/>
      <c r="P683" s="374"/>
      <c r="Q683" s="374"/>
      <c r="R683" s="374"/>
      <c r="S683" s="374"/>
      <c r="T683" s="374"/>
      <c r="U683" s="374"/>
      <c r="V683" s="374"/>
      <c r="W683" s="374"/>
      <c r="X683" s="374"/>
      <c r="Y683" s="374"/>
      <c r="Z683" s="374"/>
    </row>
    <row r="684" ht="12.75" customHeight="1">
      <c r="A684" s="374"/>
      <c r="B684" s="374"/>
      <c r="C684" s="374"/>
      <c r="D684" s="374"/>
      <c r="E684" s="374"/>
      <c r="F684" s="374"/>
      <c r="G684" s="374"/>
      <c r="H684" s="374"/>
      <c r="I684" s="374"/>
      <c r="J684" s="374"/>
      <c r="K684" s="374"/>
      <c r="L684" s="374"/>
      <c r="M684" s="374"/>
      <c r="N684" s="374"/>
      <c r="O684" s="374"/>
      <c r="P684" s="374"/>
      <c r="Q684" s="374"/>
      <c r="R684" s="374"/>
      <c r="S684" s="374"/>
      <c r="T684" s="374"/>
      <c r="U684" s="374"/>
      <c r="V684" s="374"/>
      <c r="W684" s="374"/>
      <c r="X684" s="374"/>
      <c r="Y684" s="374"/>
      <c r="Z684" s="374"/>
    </row>
    <row r="685" ht="12.75" customHeight="1">
      <c r="A685" s="374"/>
      <c r="B685" s="374"/>
      <c r="C685" s="374"/>
      <c r="D685" s="374"/>
      <c r="E685" s="374"/>
      <c r="F685" s="374"/>
      <c r="G685" s="374"/>
      <c r="H685" s="374"/>
      <c r="I685" s="374"/>
      <c r="J685" s="374"/>
      <c r="K685" s="374"/>
      <c r="L685" s="374"/>
      <c r="M685" s="374"/>
      <c r="N685" s="374"/>
      <c r="O685" s="374"/>
      <c r="P685" s="374"/>
      <c r="Q685" s="374"/>
      <c r="R685" s="374"/>
      <c r="S685" s="374"/>
      <c r="T685" s="374"/>
      <c r="U685" s="374"/>
      <c r="V685" s="374"/>
      <c r="W685" s="374"/>
      <c r="X685" s="374"/>
      <c r="Y685" s="374"/>
      <c r="Z685" s="374"/>
    </row>
    <row r="686" ht="12.75" customHeight="1">
      <c r="A686" s="374"/>
      <c r="B686" s="374"/>
      <c r="C686" s="374"/>
      <c r="D686" s="374"/>
      <c r="E686" s="374"/>
      <c r="F686" s="374"/>
      <c r="G686" s="374"/>
      <c r="H686" s="374"/>
      <c r="I686" s="374"/>
      <c r="J686" s="374"/>
      <c r="K686" s="374"/>
      <c r="L686" s="374"/>
      <c r="M686" s="374"/>
      <c r="N686" s="374"/>
      <c r="O686" s="374"/>
      <c r="P686" s="374"/>
      <c r="Q686" s="374"/>
      <c r="R686" s="374"/>
      <c r="S686" s="374"/>
      <c r="T686" s="374"/>
      <c r="U686" s="374"/>
      <c r="V686" s="374"/>
      <c r="W686" s="374"/>
      <c r="X686" s="374"/>
      <c r="Y686" s="374"/>
      <c r="Z686" s="374"/>
    </row>
    <row r="687" ht="12.75" customHeight="1">
      <c r="A687" s="374"/>
      <c r="B687" s="374"/>
      <c r="C687" s="374"/>
      <c r="D687" s="374"/>
      <c r="E687" s="374"/>
      <c r="F687" s="374"/>
      <c r="G687" s="374"/>
      <c r="H687" s="374"/>
      <c r="I687" s="374"/>
      <c r="J687" s="374"/>
      <c r="K687" s="374"/>
      <c r="L687" s="374"/>
      <c r="M687" s="374"/>
      <c r="N687" s="374"/>
      <c r="O687" s="374"/>
      <c r="P687" s="374"/>
      <c r="Q687" s="374"/>
      <c r="R687" s="374"/>
      <c r="S687" s="374"/>
      <c r="T687" s="374"/>
      <c r="U687" s="374"/>
      <c r="V687" s="374"/>
      <c r="W687" s="374"/>
      <c r="X687" s="374"/>
      <c r="Y687" s="374"/>
      <c r="Z687" s="374"/>
    </row>
    <row r="688" ht="12.75" customHeight="1">
      <c r="A688" s="374"/>
      <c r="B688" s="374"/>
      <c r="C688" s="374"/>
      <c r="D688" s="374"/>
      <c r="E688" s="374"/>
      <c r="F688" s="374"/>
      <c r="G688" s="374"/>
      <c r="H688" s="374"/>
      <c r="I688" s="374"/>
      <c r="J688" s="374"/>
      <c r="K688" s="374"/>
      <c r="L688" s="374"/>
      <c r="M688" s="374"/>
      <c r="N688" s="374"/>
      <c r="O688" s="374"/>
      <c r="P688" s="374"/>
      <c r="Q688" s="374"/>
      <c r="R688" s="374"/>
      <c r="S688" s="374"/>
      <c r="T688" s="374"/>
      <c r="U688" s="374"/>
      <c r="V688" s="374"/>
      <c r="W688" s="374"/>
      <c r="X688" s="374"/>
      <c r="Y688" s="374"/>
      <c r="Z688" s="374"/>
    </row>
    <row r="689" ht="12.75" customHeight="1">
      <c r="A689" s="374"/>
      <c r="B689" s="374"/>
      <c r="C689" s="374"/>
      <c r="D689" s="374"/>
      <c r="E689" s="374"/>
      <c r="F689" s="374"/>
      <c r="G689" s="374"/>
      <c r="H689" s="374"/>
      <c r="I689" s="374"/>
      <c r="J689" s="374"/>
      <c r="K689" s="374"/>
      <c r="L689" s="374"/>
      <c r="M689" s="374"/>
      <c r="N689" s="374"/>
      <c r="O689" s="374"/>
      <c r="P689" s="374"/>
      <c r="Q689" s="374"/>
      <c r="R689" s="374"/>
      <c r="S689" s="374"/>
      <c r="T689" s="374"/>
      <c r="U689" s="374"/>
      <c r="V689" s="374"/>
      <c r="W689" s="374"/>
      <c r="X689" s="374"/>
      <c r="Y689" s="374"/>
      <c r="Z689" s="374"/>
    </row>
    <row r="690" ht="12.75" customHeight="1">
      <c r="A690" s="374"/>
      <c r="B690" s="374"/>
      <c r="C690" s="374"/>
      <c r="D690" s="374"/>
      <c r="E690" s="374"/>
      <c r="F690" s="374"/>
      <c r="G690" s="374"/>
      <c r="H690" s="374"/>
      <c r="I690" s="374"/>
      <c r="J690" s="374"/>
      <c r="K690" s="374"/>
      <c r="L690" s="374"/>
      <c r="M690" s="374"/>
      <c r="N690" s="374"/>
      <c r="O690" s="374"/>
      <c r="P690" s="374"/>
      <c r="Q690" s="374"/>
      <c r="R690" s="374"/>
      <c r="S690" s="374"/>
      <c r="T690" s="374"/>
      <c r="U690" s="374"/>
      <c r="V690" s="374"/>
      <c r="W690" s="374"/>
      <c r="X690" s="374"/>
      <c r="Y690" s="374"/>
      <c r="Z690" s="374"/>
    </row>
    <row r="691" ht="12.75" customHeight="1">
      <c r="A691" s="374"/>
      <c r="B691" s="374"/>
      <c r="C691" s="374"/>
      <c r="D691" s="374"/>
      <c r="E691" s="374"/>
      <c r="F691" s="374"/>
      <c r="G691" s="374"/>
      <c r="H691" s="374"/>
      <c r="I691" s="374"/>
      <c r="J691" s="374"/>
      <c r="K691" s="374"/>
      <c r="L691" s="374"/>
      <c r="M691" s="374"/>
      <c r="N691" s="374"/>
      <c r="O691" s="374"/>
      <c r="P691" s="374"/>
      <c r="Q691" s="374"/>
      <c r="R691" s="374"/>
      <c r="S691" s="374"/>
      <c r="T691" s="374"/>
      <c r="U691" s="374"/>
      <c r="V691" s="374"/>
      <c r="W691" s="374"/>
      <c r="X691" s="374"/>
      <c r="Y691" s="374"/>
      <c r="Z691" s="374"/>
    </row>
    <row r="692" ht="12.75" customHeight="1">
      <c r="A692" s="374"/>
      <c r="B692" s="374"/>
      <c r="C692" s="374"/>
      <c r="D692" s="374"/>
      <c r="E692" s="374"/>
      <c r="F692" s="374"/>
      <c r="G692" s="374"/>
      <c r="H692" s="374"/>
      <c r="I692" s="374"/>
      <c r="J692" s="374"/>
      <c r="K692" s="374"/>
      <c r="L692" s="374"/>
      <c r="M692" s="374"/>
      <c r="N692" s="374"/>
      <c r="O692" s="374"/>
      <c r="P692" s="374"/>
      <c r="Q692" s="374"/>
      <c r="R692" s="374"/>
      <c r="S692" s="374"/>
      <c r="T692" s="374"/>
      <c r="U692" s="374"/>
      <c r="V692" s="374"/>
      <c r="W692" s="374"/>
      <c r="X692" s="374"/>
      <c r="Y692" s="374"/>
      <c r="Z692" s="374"/>
    </row>
    <row r="693" ht="12.75" customHeight="1">
      <c r="A693" s="374"/>
      <c r="B693" s="374"/>
      <c r="C693" s="374"/>
      <c r="D693" s="374"/>
      <c r="E693" s="374"/>
      <c r="F693" s="374"/>
      <c r="G693" s="374"/>
      <c r="H693" s="374"/>
      <c r="I693" s="374"/>
      <c r="J693" s="374"/>
      <c r="K693" s="374"/>
      <c r="L693" s="374"/>
      <c r="M693" s="374"/>
      <c r="N693" s="374"/>
      <c r="O693" s="374"/>
      <c r="P693" s="374"/>
      <c r="Q693" s="374"/>
      <c r="R693" s="374"/>
      <c r="S693" s="374"/>
      <c r="T693" s="374"/>
      <c r="U693" s="374"/>
      <c r="V693" s="374"/>
      <c r="W693" s="374"/>
      <c r="X693" s="374"/>
      <c r="Y693" s="374"/>
      <c r="Z693" s="374"/>
    </row>
    <row r="694" ht="12.75" customHeight="1">
      <c r="A694" s="374"/>
      <c r="B694" s="374"/>
      <c r="C694" s="374"/>
      <c r="D694" s="374"/>
      <c r="E694" s="374"/>
      <c r="F694" s="374"/>
      <c r="G694" s="374"/>
      <c r="H694" s="374"/>
      <c r="I694" s="374"/>
      <c r="J694" s="374"/>
      <c r="K694" s="374"/>
      <c r="L694" s="374"/>
      <c r="M694" s="374"/>
      <c r="N694" s="374"/>
      <c r="O694" s="374"/>
      <c r="P694" s="374"/>
      <c r="Q694" s="374"/>
      <c r="R694" s="374"/>
      <c r="S694" s="374"/>
      <c r="T694" s="374"/>
      <c r="U694" s="374"/>
      <c r="V694" s="374"/>
      <c r="W694" s="374"/>
      <c r="X694" s="374"/>
      <c r="Y694" s="374"/>
      <c r="Z694" s="374"/>
    </row>
    <row r="695" ht="12.75" customHeight="1">
      <c r="A695" s="374"/>
      <c r="B695" s="374"/>
      <c r="C695" s="374"/>
      <c r="D695" s="374"/>
      <c r="E695" s="374"/>
      <c r="F695" s="374"/>
      <c r="G695" s="374"/>
      <c r="H695" s="374"/>
      <c r="I695" s="374"/>
      <c r="J695" s="374"/>
      <c r="K695" s="374"/>
      <c r="L695" s="374"/>
      <c r="M695" s="374"/>
      <c r="N695" s="374"/>
      <c r="O695" s="374"/>
      <c r="P695" s="374"/>
      <c r="Q695" s="374"/>
      <c r="R695" s="374"/>
      <c r="S695" s="374"/>
      <c r="T695" s="374"/>
      <c r="U695" s="374"/>
      <c r="V695" s="374"/>
      <c r="W695" s="374"/>
      <c r="X695" s="374"/>
      <c r="Y695" s="374"/>
      <c r="Z695" s="374"/>
    </row>
    <row r="696" ht="12.75" customHeight="1">
      <c r="A696" s="374"/>
      <c r="B696" s="374"/>
      <c r="C696" s="374"/>
      <c r="D696" s="374"/>
      <c r="E696" s="374"/>
      <c r="F696" s="374"/>
      <c r="G696" s="374"/>
      <c r="H696" s="374"/>
      <c r="I696" s="374"/>
      <c r="J696" s="374"/>
      <c r="K696" s="374"/>
      <c r="L696" s="374"/>
      <c r="M696" s="374"/>
      <c r="N696" s="374"/>
      <c r="O696" s="374"/>
      <c r="P696" s="374"/>
      <c r="Q696" s="374"/>
      <c r="R696" s="374"/>
      <c r="S696" s="374"/>
      <c r="T696" s="374"/>
      <c r="U696" s="374"/>
      <c r="V696" s="374"/>
      <c r="W696" s="374"/>
      <c r="X696" s="374"/>
      <c r="Y696" s="374"/>
      <c r="Z696" s="374"/>
    </row>
    <row r="697" ht="12.75" customHeight="1">
      <c r="A697" s="374"/>
      <c r="B697" s="374"/>
      <c r="C697" s="374"/>
      <c r="D697" s="374"/>
      <c r="E697" s="374"/>
      <c r="F697" s="374"/>
      <c r="G697" s="374"/>
      <c r="H697" s="374"/>
      <c r="I697" s="374"/>
      <c r="J697" s="374"/>
      <c r="K697" s="374"/>
      <c r="L697" s="374"/>
      <c r="M697" s="374"/>
      <c r="N697" s="374"/>
      <c r="O697" s="374"/>
      <c r="P697" s="374"/>
      <c r="Q697" s="374"/>
      <c r="R697" s="374"/>
      <c r="S697" s="374"/>
      <c r="T697" s="374"/>
      <c r="U697" s="374"/>
      <c r="V697" s="374"/>
      <c r="W697" s="374"/>
      <c r="X697" s="374"/>
      <c r="Y697" s="374"/>
      <c r="Z697" s="374"/>
    </row>
    <row r="698" ht="12.75" customHeight="1">
      <c r="A698" s="374"/>
      <c r="B698" s="374"/>
      <c r="C698" s="374"/>
      <c r="D698" s="374"/>
      <c r="E698" s="374"/>
      <c r="F698" s="374"/>
      <c r="G698" s="374"/>
      <c r="H698" s="374"/>
      <c r="I698" s="374"/>
      <c r="J698" s="374"/>
      <c r="K698" s="374"/>
      <c r="L698" s="374"/>
      <c r="M698" s="374"/>
      <c r="N698" s="374"/>
      <c r="O698" s="374"/>
      <c r="P698" s="374"/>
      <c r="Q698" s="374"/>
      <c r="R698" s="374"/>
      <c r="S698" s="374"/>
      <c r="T698" s="374"/>
      <c r="U698" s="374"/>
      <c r="V698" s="374"/>
      <c r="W698" s="374"/>
      <c r="X698" s="374"/>
      <c r="Y698" s="374"/>
      <c r="Z698" s="374"/>
    </row>
    <row r="699" ht="12.75" customHeight="1">
      <c r="A699" s="374"/>
      <c r="B699" s="374"/>
      <c r="C699" s="374"/>
      <c r="D699" s="374"/>
      <c r="E699" s="374"/>
      <c r="F699" s="374"/>
      <c r="G699" s="374"/>
      <c r="H699" s="374"/>
      <c r="I699" s="374"/>
      <c r="J699" s="374"/>
      <c r="K699" s="374"/>
      <c r="L699" s="374"/>
      <c r="M699" s="374"/>
      <c r="N699" s="374"/>
      <c r="O699" s="374"/>
      <c r="P699" s="374"/>
      <c r="Q699" s="374"/>
      <c r="R699" s="374"/>
      <c r="S699" s="374"/>
      <c r="T699" s="374"/>
      <c r="U699" s="374"/>
      <c r="V699" s="374"/>
      <c r="W699" s="374"/>
      <c r="X699" s="374"/>
      <c r="Y699" s="374"/>
      <c r="Z699" s="374"/>
    </row>
    <row r="700" ht="12.75" customHeight="1">
      <c r="A700" s="374"/>
      <c r="B700" s="374"/>
      <c r="C700" s="374"/>
      <c r="D700" s="374"/>
      <c r="E700" s="374"/>
      <c r="F700" s="374"/>
      <c r="G700" s="374"/>
      <c r="H700" s="374"/>
      <c r="I700" s="374"/>
      <c r="J700" s="374"/>
      <c r="K700" s="374"/>
      <c r="L700" s="374"/>
      <c r="M700" s="374"/>
      <c r="N700" s="374"/>
      <c r="O700" s="374"/>
      <c r="P700" s="374"/>
      <c r="Q700" s="374"/>
      <c r="R700" s="374"/>
      <c r="S700" s="374"/>
      <c r="T700" s="374"/>
      <c r="U700" s="374"/>
      <c r="V700" s="374"/>
      <c r="W700" s="374"/>
      <c r="X700" s="374"/>
      <c r="Y700" s="374"/>
      <c r="Z700" s="374"/>
    </row>
    <row r="701" ht="12.75" customHeight="1">
      <c r="A701" s="374"/>
      <c r="B701" s="374"/>
      <c r="C701" s="374"/>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row>
    <row r="702" ht="12.75" customHeight="1">
      <c r="A702" s="374"/>
      <c r="B702" s="374"/>
      <c r="C702" s="374"/>
      <c r="D702" s="374"/>
      <c r="E702" s="374"/>
      <c r="F702" s="374"/>
      <c r="G702" s="374"/>
      <c r="H702" s="374"/>
      <c r="I702" s="374"/>
      <c r="J702" s="374"/>
      <c r="K702" s="374"/>
      <c r="L702" s="374"/>
      <c r="M702" s="374"/>
      <c r="N702" s="374"/>
      <c r="O702" s="374"/>
      <c r="P702" s="374"/>
      <c r="Q702" s="374"/>
      <c r="R702" s="374"/>
      <c r="S702" s="374"/>
      <c r="T702" s="374"/>
      <c r="U702" s="374"/>
      <c r="V702" s="374"/>
      <c r="W702" s="374"/>
      <c r="X702" s="374"/>
      <c r="Y702" s="374"/>
      <c r="Z702" s="374"/>
    </row>
    <row r="703" ht="12.75" customHeight="1">
      <c r="A703" s="374"/>
      <c r="B703" s="374"/>
      <c r="C703" s="374"/>
      <c r="D703" s="374"/>
      <c r="E703" s="374"/>
      <c r="F703" s="374"/>
      <c r="G703" s="374"/>
      <c r="H703" s="374"/>
      <c r="I703" s="374"/>
      <c r="J703" s="374"/>
      <c r="K703" s="374"/>
      <c r="L703" s="374"/>
      <c r="M703" s="374"/>
      <c r="N703" s="374"/>
      <c r="O703" s="374"/>
      <c r="P703" s="374"/>
      <c r="Q703" s="374"/>
      <c r="R703" s="374"/>
      <c r="S703" s="374"/>
      <c r="T703" s="374"/>
      <c r="U703" s="374"/>
      <c r="V703" s="374"/>
      <c r="W703" s="374"/>
      <c r="X703" s="374"/>
      <c r="Y703" s="374"/>
      <c r="Z703" s="374"/>
    </row>
    <row r="704" ht="12.75" customHeight="1">
      <c r="A704" s="374"/>
      <c r="B704" s="374"/>
      <c r="C704" s="374"/>
      <c r="D704" s="374"/>
      <c r="E704" s="374"/>
      <c r="F704" s="374"/>
      <c r="G704" s="374"/>
      <c r="H704" s="374"/>
      <c r="I704" s="374"/>
      <c r="J704" s="374"/>
      <c r="K704" s="374"/>
      <c r="L704" s="374"/>
      <c r="M704" s="374"/>
      <c r="N704" s="374"/>
      <c r="O704" s="374"/>
      <c r="P704" s="374"/>
      <c r="Q704" s="374"/>
      <c r="R704" s="374"/>
      <c r="S704" s="374"/>
      <c r="T704" s="374"/>
      <c r="U704" s="374"/>
      <c r="V704" s="374"/>
      <c r="W704" s="374"/>
      <c r="X704" s="374"/>
      <c r="Y704" s="374"/>
      <c r="Z704" s="374"/>
    </row>
    <row r="705" ht="12.75" customHeight="1">
      <c r="A705" s="374"/>
      <c r="B705" s="374"/>
      <c r="C705" s="374"/>
      <c r="D705" s="374"/>
      <c r="E705" s="374"/>
      <c r="F705" s="374"/>
      <c r="G705" s="374"/>
      <c r="H705" s="374"/>
      <c r="I705" s="374"/>
      <c r="J705" s="374"/>
      <c r="K705" s="374"/>
      <c r="L705" s="374"/>
      <c r="M705" s="374"/>
      <c r="N705" s="374"/>
      <c r="O705" s="374"/>
      <c r="P705" s="374"/>
      <c r="Q705" s="374"/>
      <c r="R705" s="374"/>
      <c r="S705" s="374"/>
      <c r="T705" s="374"/>
      <c r="U705" s="374"/>
      <c r="V705" s="374"/>
      <c r="W705" s="374"/>
      <c r="X705" s="374"/>
      <c r="Y705" s="374"/>
      <c r="Z705" s="374"/>
    </row>
    <row r="706" ht="12.75" customHeight="1">
      <c r="A706" s="374"/>
      <c r="B706" s="374"/>
      <c r="C706" s="374"/>
      <c r="D706" s="374"/>
      <c r="E706" s="374"/>
      <c r="F706" s="374"/>
      <c r="G706" s="374"/>
      <c r="H706" s="374"/>
      <c r="I706" s="374"/>
      <c r="J706" s="374"/>
      <c r="K706" s="374"/>
      <c r="L706" s="374"/>
      <c r="M706" s="374"/>
      <c r="N706" s="374"/>
      <c r="O706" s="374"/>
      <c r="P706" s="374"/>
      <c r="Q706" s="374"/>
      <c r="R706" s="374"/>
      <c r="S706" s="374"/>
      <c r="T706" s="374"/>
      <c r="U706" s="374"/>
      <c r="V706" s="374"/>
      <c r="W706" s="374"/>
      <c r="X706" s="374"/>
      <c r="Y706" s="374"/>
      <c r="Z706" s="374"/>
    </row>
    <row r="707" ht="12.75" customHeight="1">
      <c r="A707" s="374"/>
      <c r="B707" s="374"/>
      <c r="C707" s="374"/>
      <c r="D707" s="374"/>
      <c r="E707" s="374"/>
      <c r="F707" s="374"/>
      <c r="G707" s="374"/>
      <c r="H707" s="374"/>
      <c r="I707" s="374"/>
      <c r="J707" s="374"/>
      <c r="K707" s="374"/>
      <c r="L707" s="374"/>
      <c r="M707" s="374"/>
      <c r="N707" s="374"/>
      <c r="O707" s="374"/>
      <c r="P707" s="374"/>
      <c r="Q707" s="374"/>
      <c r="R707" s="374"/>
      <c r="S707" s="374"/>
      <c r="T707" s="374"/>
      <c r="U707" s="374"/>
      <c r="V707" s="374"/>
      <c r="W707" s="374"/>
      <c r="X707" s="374"/>
      <c r="Y707" s="374"/>
      <c r="Z707" s="374"/>
    </row>
    <row r="708" ht="12.75" customHeight="1">
      <c r="A708" s="374"/>
      <c r="B708" s="374"/>
      <c r="C708" s="374"/>
      <c r="D708" s="374"/>
      <c r="E708" s="374"/>
      <c r="F708" s="374"/>
      <c r="G708" s="374"/>
      <c r="H708" s="374"/>
      <c r="I708" s="374"/>
      <c r="J708" s="374"/>
      <c r="K708" s="374"/>
      <c r="L708" s="374"/>
      <c r="M708" s="374"/>
      <c r="N708" s="374"/>
      <c r="O708" s="374"/>
      <c r="P708" s="374"/>
      <c r="Q708" s="374"/>
      <c r="R708" s="374"/>
      <c r="S708" s="374"/>
      <c r="T708" s="374"/>
      <c r="U708" s="374"/>
      <c r="V708" s="374"/>
      <c r="W708" s="374"/>
      <c r="X708" s="374"/>
      <c r="Y708" s="374"/>
      <c r="Z708" s="374"/>
    </row>
    <row r="709" ht="12.75" customHeight="1">
      <c r="A709" s="374"/>
      <c r="B709" s="374"/>
      <c r="C709" s="374"/>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row>
    <row r="710" ht="12.75" customHeight="1">
      <c r="A710" s="374"/>
      <c r="B710" s="374"/>
      <c r="C710" s="374"/>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row>
    <row r="711" ht="12.75" customHeight="1">
      <c r="A711" s="374"/>
      <c r="B711" s="374"/>
      <c r="C711" s="374"/>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row>
    <row r="712" ht="12.75" customHeight="1">
      <c r="A712" s="374"/>
      <c r="B712" s="374"/>
      <c r="C712" s="374"/>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row>
    <row r="713" ht="12.75" customHeight="1">
      <c r="A713" s="374"/>
      <c r="B713" s="374"/>
      <c r="C713" s="374"/>
      <c r="D713" s="374"/>
      <c r="E713" s="374"/>
      <c r="F713" s="374"/>
      <c r="G713" s="374"/>
      <c r="H713" s="374"/>
      <c r="I713" s="374"/>
      <c r="J713" s="374"/>
      <c r="K713" s="374"/>
      <c r="L713" s="374"/>
      <c r="M713" s="374"/>
      <c r="N713" s="374"/>
      <c r="O713" s="374"/>
      <c r="P713" s="374"/>
      <c r="Q713" s="374"/>
      <c r="R713" s="374"/>
      <c r="S713" s="374"/>
      <c r="T713" s="374"/>
      <c r="U713" s="374"/>
      <c r="V713" s="374"/>
      <c r="W713" s="374"/>
      <c r="X713" s="374"/>
      <c r="Y713" s="374"/>
      <c r="Z713" s="374"/>
    </row>
    <row r="714" ht="12.75" customHeight="1">
      <c r="A714" s="374"/>
      <c r="B714" s="374"/>
      <c r="C714" s="374"/>
      <c r="D714" s="374"/>
      <c r="E714" s="374"/>
      <c r="F714" s="374"/>
      <c r="G714" s="374"/>
      <c r="H714" s="374"/>
      <c r="I714" s="374"/>
      <c r="J714" s="374"/>
      <c r="K714" s="374"/>
      <c r="L714" s="374"/>
      <c r="M714" s="374"/>
      <c r="N714" s="374"/>
      <c r="O714" s="374"/>
      <c r="P714" s="374"/>
      <c r="Q714" s="374"/>
      <c r="R714" s="374"/>
      <c r="S714" s="374"/>
      <c r="T714" s="374"/>
      <c r="U714" s="374"/>
      <c r="V714" s="374"/>
      <c r="W714" s="374"/>
      <c r="X714" s="374"/>
      <c r="Y714" s="374"/>
      <c r="Z714" s="374"/>
    </row>
    <row r="715" ht="12.75" customHeight="1">
      <c r="A715" s="374"/>
      <c r="B715" s="374"/>
      <c r="C715" s="374"/>
      <c r="D715" s="374"/>
      <c r="E715" s="374"/>
      <c r="F715" s="374"/>
      <c r="G715" s="374"/>
      <c r="H715" s="374"/>
      <c r="I715" s="374"/>
      <c r="J715" s="374"/>
      <c r="K715" s="374"/>
      <c r="L715" s="374"/>
      <c r="M715" s="374"/>
      <c r="N715" s="374"/>
      <c r="O715" s="374"/>
      <c r="P715" s="374"/>
      <c r="Q715" s="374"/>
      <c r="R715" s="374"/>
      <c r="S715" s="374"/>
      <c r="T715" s="374"/>
      <c r="U715" s="374"/>
      <c r="V715" s="374"/>
      <c r="W715" s="374"/>
      <c r="X715" s="374"/>
      <c r="Y715" s="374"/>
      <c r="Z715" s="374"/>
    </row>
    <row r="716" ht="12.75" customHeight="1">
      <c r="A716" s="374"/>
      <c r="B716" s="374"/>
      <c r="C716" s="374"/>
      <c r="D716" s="374"/>
      <c r="E716" s="374"/>
      <c r="F716" s="374"/>
      <c r="G716" s="374"/>
      <c r="H716" s="374"/>
      <c r="I716" s="374"/>
      <c r="J716" s="374"/>
      <c r="K716" s="374"/>
      <c r="L716" s="374"/>
      <c r="M716" s="374"/>
      <c r="N716" s="374"/>
      <c r="O716" s="374"/>
      <c r="P716" s="374"/>
      <c r="Q716" s="374"/>
      <c r="R716" s="374"/>
      <c r="S716" s="374"/>
      <c r="T716" s="374"/>
      <c r="U716" s="374"/>
      <c r="V716" s="374"/>
      <c r="W716" s="374"/>
      <c r="X716" s="374"/>
      <c r="Y716" s="374"/>
      <c r="Z716" s="374"/>
    </row>
    <row r="717" ht="12.75" customHeight="1">
      <c r="A717" s="374"/>
      <c r="B717" s="374"/>
      <c r="C717" s="374"/>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row>
    <row r="718" ht="12.75" customHeight="1">
      <c r="A718" s="374"/>
      <c r="B718" s="374"/>
      <c r="C718" s="374"/>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row>
    <row r="719" ht="12.75" customHeight="1">
      <c r="A719" s="374"/>
      <c r="B719" s="374"/>
      <c r="C719" s="374"/>
      <c r="D719" s="374"/>
      <c r="E719" s="374"/>
      <c r="F719" s="374"/>
      <c r="G719" s="374"/>
      <c r="H719" s="374"/>
      <c r="I719" s="374"/>
      <c r="J719" s="374"/>
      <c r="K719" s="374"/>
      <c r="L719" s="374"/>
      <c r="M719" s="374"/>
      <c r="N719" s="374"/>
      <c r="O719" s="374"/>
      <c r="P719" s="374"/>
      <c r="Q719" s="374"/>
      <c r="R719" s="374"/>
      <c r="S719" s="374"/>
      <c r="T719" s="374"/>
      <c r="U719" s="374"/>
      <c r="V719" s="374"/>
      <c r="W719" s="374"/>
      <c r="X719" s="374"/>
      <c r="Y719" s="374"/>
      <c r="Z719" s="374"/>
    </row>
    <row r="720" ht="12.75" customHeight="1">
      <c r="A720" s="374"/>
      <c r="B720" s="374"/>
      <c r="C720" s="374"/>
      <c r="D720" s="374"/>
      <c r="E720" s="374"/>
      <c r="F720" s="374"/>
      <c r="G720" s="374"/>
      <c r="H720" s="374"/>
      <c r="I720" s="374"/>
      <c r="J720" s="374"/>
      <c r="K720" s="374"/>
      <c r="L720" s="374"/>
      <c r="M720" s="374"/>
      <c r="N720" s="374"/>
      <c r="O720" s="374"/>
      <c r="P720" s="374"/>
      <c r="Q720" s="374"/>
      <c r="R720" s="374"/>
      <c r="S720" s="374"/>
      <c r="T720" s="374"/>
      <c r="U720" s="374"/>
      <c r="V720" s="374"/>
      <c r="W720" s="374"/>
      <c r="X720" s="374"/>
      <c r="Y720" s="374"/>
      <c r="Z720" s="374"/>
    </row>
    <row r="721" ht="12.75" customHeight="1">
      <c r="A721" s="374"/>
      <c r="B721" s="374"/>
      <c r="C721" s="374"/>
      <c r="D721" s="374"/>
      <c r="E721" s="374"/>
      <c r="F721" s="374"/>
      <c r="G721" s="374"/>
      <c r="H721" s="374"/>
      <c r="I721" s="374"/>
      <c r="J721" s="374"/>
      <c r="K721" s="374"/>
      <c r="L721" s="374"/>
      <c r="M721" s="374"/>
      <c r="N721" s="374"/>
      <c r="O721" s="374"/>
      <c r="P721" s="374"/>
      <c r="Q721" s="374"/>
      <c r="R721" s="374"/>
      <c r="S721" s="374"/>
      <c r="T721" s="374"/>
      <c r="U721" s="374"/>
      <c r="V721" s="374"/>
      <c r="W721" s="374"/>
      <c r="X721" s="374"/>
      <c r="Y721" s="374"/>
      <c r="Z721" s="374"/>
    </row>
    <row r="722" ht="12.75" customHeight="1">
      <c r="A722" s="374"/>
      <c r="B722" s="374"/>
      <c r="C722" s="374"/>
      <c r="D722" s="374"/>
      <c r="E722" s="374"/>
      <c r="F722" s="374"/>
      <c r="G722" s="374"/>
      <c r="H722" s="374"/>
      <c r="I722" s="374"/>
      <c r="J722" s="374"/>
      <c r="K722" s="374"/>
      <c r="L722" s="374"/>
      <c r="M722" s="374"/>
      <c r="N722" s="374"/>
      <c r="O722" s="374"/>
      <c r="P722" s="374"/>
      <c r="Q722" s="374"/>
      <c r="R722" s="374"/>
      <c r="S722" s="374"/>
      <c r="T722" s="374"/>
      <c r="U722" s="374"/>
      <c r="V722" s="374"/>
      <c r="W722" s="374"/>
      <c r="X722" s="374"/>
      <c r="Y722" s="374"/>
      <c r="Z722" s="374"/>
    </row>
    <row r="723" ht="12.75" customHeight="1">
      <c r="A723" s="374"/>
      <c r="B723" s="374"/>
      <c r="C723" s="374"/>
      <c r="D723" s="374"/>
      <c r="E723" s="374"/>
      <c r="F723" s="374"/>
      <c r="G723" s="374"/>
      <c r="H723" s="374"/>
      <c r="I723" s="374"/>
      <c r="J723" s="374"/>
      <c r="K723" s="374"/>
      <c r="L723" s="374"/>
      <c r="M723" s="374"/>
      <c r="N723" s="374"/>
      <c r="O723" s="374"/>
      <c r="P723" s="374"/>
      <c r="Q723" s="374"/>
      <c r="R723" s="374"/>
      <c r="S723" s="374"/>
      <c r="T723" s="374"/>
      <c r="U723" s="374"/>
      <c r="V723" s="374"/>
      <c r="W723" s="374"/>
      <c r="X723" s="374"/>
      <c r="Y723" s="374"/>
      <c r="Z723" s="374"/>
    </row>
    <row r="724" ht="12.75" customHeight="1">
      <c r="A724" s="374"/>
      <c r="B724" s="374"/>
      <c r="C724" s="374"/>
      <c r="D724" s="374"/>
      <c r="E724" s="374"/>
      <c r="F724" s="374"/>
      <c r="G724" s="374"/>
      <c r="H724" s="374"/>
      <c r="I724" s="374"/>
      <c r="J724" s="374"/>
      <c r="K724" s="374"/>
      <c r="L724" s="374"/>
      <c r="M724" s="374"/>
      <c r="N724" s="374"/>
      <c r="O724" s="374"/>
      <c r="P724" s="374"/>
      <c r="Q724" s="374"/>
      <c r="R724" s="374"/>
      <c r="S724" s="374"/>
      <c r="T724" s="374"/>
      <c r="U724" s="374"/>
      <c r="V724" s="374"/>
      <c r="W724" s="374"/>
      <c r="X724" s="374"/>
      <c r="Y724" s="374"/>
      <c r="Z724" s="374"/>
    </row>
    <row r="725" ht="12.75" customHeight="1">
      <c r="A725" s="374"/>
      <c r="B725" s="374"/>
      <c r="C725" s="374"/>
      <c r="D725" s="374"/>
      <c r="E725" s="374"/>
      <c r="F725" s="374"/>
      <c r="G725" s="374"/>
      <c r="H725" s="374"/>
      <c r="I725" s="374"/>
      <c r="J725" s="374"/>
      <c r="K725" s="374"/>
      <c r="L725" s="374"/>
      <c r="M725" s="374"/>
      <c r="N725" s="374"/>
      <c r="O725" s="374"/>
      <c r="P725" s="374"/>
      <c r="Q725" s="374"/>
      <c r="R725" s="374"/>
      <c r="S725" s="374"/>
      <c r="T725" s="374"/>
      <c r="U725" s="374"/>
      <c r="V725" s="374"/>
      <c r="W725" s="374"/>
      <c r="X725" s="374"/>
      <c r="Y725" s="374"/>
      <c r="Z725" s="374"/>
    </row>
    <row r="726" ht="12.75" customHeight="1">
      <c r="A726" s="374"/>
      <c r="B726" s="374"/>
      <c r="C726" s="374"/>
      <c r="D726" s="374"/>
      <c r="E726" s="374"/>
      <c r="F726" s="374"/>
      <c r="G726" s="374"/>
      <c r="H726" s="374"/>
      <c r="I726" s="374"/>
      <c r="J726" s="374"/>
      <c r="K726" s="374"/>
      <c r="L726" s="374"/>
      <c r="M726" s="374"/>
      <c r="N726" s="374"/>
      <c r="O726" s="374"/>
      <c r="P726" s="374"/>
      <c r="Q726" s="374"/>
      <c r="R726" s="374"/>
      <c r="S726" s="374"/>
      <c r="T726" s="374"/>
      <c r="U726" s="374"/>
      <c r="V726" s="374"/>
      <c r="W726" s="374"/>
      <c r="X726" s="374"/>
      <c r="Y726" s="374"/>
      <c r="Z726" s="374"/>
    </row>
    <row r="727" ht="12.75" customHeight="1">
      <c r="A727" s="374"/>
      <c r="B727" s="374"/>
      <c r="C727" s="374"/>
      <c r="D727" s="374"/>
      <c r="E727" s="374"/>
      <c r="F727" s="374"/>
      <c r="G727" s="374"/>
      <c r="H727" s="374"/>
      <c r="I727" s="374"/>
      <c r="J727" s="374"/>
      <c r="K727" s="374"/>
      <c r="L727" s="374"/>
      <c r="M727" s="374"/>
      <c r="N727" s="374"/>
      <c r="O727" s="374"/>
      <c r="P727" s="374"/>
      <c r="Q727" s="374"/>
      <c r="R727" s="374"/>
      <c r="S727" s="374"/>
      <c r="T727" s="374"/>
      <c r="U727" s="374"/>
      <c r="V727" s="374"/>
      <c r="W727" s="374"/>
      <c r="X727" s="374"/>
      <c r="Y727" s="374"/>
      <c r="Z727" s="374"/>
    </row>
    <row r="728" ht="12.75" customHeight="1">
      <c r="A728" s="374"/>
      <c r="B728" s="374"/>
      <c r="C728" s="374"/>
      <c r="D728" s="374"/>
      <c r="E728" s="374"/>
      <c r="F728" s="374"/>
      <c r="G728" s="374"/>
      <c r="H728" s="374"/>
      <c r="I728" s="374"/>
      <c r="J728" s="374"/>
      <c r="K728" s="374"/>
      <c r="L728" s="374"/>
      <c r="M728" s="374"/>
      <c r="N728" s="374"/>
      <c r="O728" s="374"/>
      <c r="P728" s="374"/>
      <c r="Q728" s="374"/>
      <c r="R728" s="374"/>
      <c r="S728" s="374"/>
      <c r="T728" s="374"/>
      <c r="U728" s="374"/>
      <c r="V728" s="374"/>
      <c r="W728" s="374"/>
      <c r="X728" s="374"/>
      <c r="Y728" s="374"/>
      <c r="Z728" s="374"/>
    </row>
    <row r="729" ht="12.75" customHeight="1">
      <c r="A729" s="374"/>
      <c r="B729" s="374"/>
      <c r="C729" s="374"/>
      <c r="D729" s="374"/>
      <c r="E729" s="374"/>
      <c r="F729" s="374"/>
      <c r="G729" s="374"/>
      <c r="H729" s="374"/>
      <c r="I729" s="374"/>
      <c r="J729" s="374"/>
      <c r="K729" s="374"/>
      <c r="L729" s="374"/>
      <c r="M729" s="374"/>
      <c r="N729" s="374"/>
      <c r="O729" s="374"/>
      <c r="P729" s="374"/>
      <c r="Q729" s="374"/>
      <c r="R729" s="374"/>
      <c r="S729" s="374"/>
      <c r="T729" s="374"/>
      <c r="U729" s="374"/>
      <c r="V729" s="374"/>
      <c r="W729" s="374"/>
      <c r="X729" s="374"/>
      <c r="Y729" s="374"/>
      <c r="Z729" s="374"/>
    </row>
    <row r="730" ht="12.75" customHeight="1">
      <c r="A730" s="374"/>
      <c r="B730" s="374"/>
      <c r="C730" s="374"/>
      <c r="D730" s="374"/>
      <c r="E730" s="374"/>
      <c r="F730" s="374"/>
      <c r="G730" s="374"/>
      <c r="H730" s="374"/>
      <c r="I730" s="374"/>
      <c r="J730" s="374"/>
      <c r="K730" s="374"/>
      <c r="L730" s="374"/>
      <c r="M730" s="374"/>
      <c r="N730" s="374"/>
      <c r="O730" s="374"/>
      <c r="P730" s="374"/>
      <c r="Q730" s="374"/>
      <c r="R730" s="374"/>
      <c r="S730" s="374"/>
      <c r="T730" s="374"/>
      <c r="U730" s="374"/>
      <c r="V730" s="374"/>
      <c r="W730" s="374"/>
      <c r="X730" s="374"/>
      <c r="Y730" s="374"/>
      <c r="Z730" s="374"/>
    </row>
    <row r="731" ht="12.75" customHeight="1">
      <c r="A731" s="374"/>
      <c r="B731" s="374"/>
      <c r="C731" s="374"/>
      <c r="D731" s="374"/>
      <c r="E731" s="374"/>
      <c r="F731" s="374"/>
      <c r="G731" s="374"/>
      <c r="H731" s="374"/>
      <c r="I731" s="374"/>
      <c r="J731" s="374"/>
      <c r="K731" s="374"/>
      <c r="L731" s="374"/>
      <c r="M731" s="374"/>
      <c r="N731" s="374"/>
      <c r="O731" s="374"/>
      <c r="P731" s="374"/>
      <c r="Q731" s="374"/>
      <c r="R731" s="374"/>
      <c r="S731" s="374"/>
      <c r="T731" s="374"/>
      <c r="U731" s="374"/>
      <c r="V731" s="374"/>
      <c r="W731" s="374"/>
      <c r="X731" s="374"/>
      <c r="Y731" s="374"/>
      <c r="Z731" s="374"/>
    </row>
    <row r="732" ht="12.75" customHeight="1">
      <c r="A732" s="374"/>
      <c r="B732" s="374"/>
      <c r="C732" s="374"/>
      <c r="D732" s="374"/>
      <c r="E732" s="374"/>
      <c r="F732" s="374"/>
      <c r="G732" s="374"/>
      <c r="H732" s="374"/>
      <c r="I732" s="374"/>
      <c r="J732" s="374"/>
      <c r="K732" s="374"/>
      <c r="L732" s="374"/>
      <c r="M732" s="374"/>
      <c r="N732" s="374"/>
      <c r="O732" s="374"/>
      <c r="P732" s="374"/>
      <c r="Q732" s="374"/>
      <c r="R732" s="374"/>
      <c r="S732" s="374"/>
      <c r="T732" s="374"/>
      <c r="U732" s="374"/>
      <c r="V732" s="374"/>
      <c r="W732" s="374"/>
      <c r="X732" s="374"/>
      <c r="Y732" s="374"/>
      <c r="Z732" s="374"/>
    </row>
    <row r="733" ht="12.75" customHeight="1">
      <c r="A733" s="374"/>
      <c r="B733" s="374"/>
      <c r="C733" s="374"/>
      <c r="D733" s="374"/>
      <c r="E733" s="374"/>
      <c r="F733" s="374"/>
      <c r="G733" s="374"/>
      <c r="H733" s="374"/>
      <c r="I733" s="374"/>
      <c r="J733" s="374"/>
      <c r="K733" s="374"/>
      <c r="L733" s="374"/>
      <c r="M733" s="374"/>
      <c r="N733" s="374"/>
      <c r="O733" s="374"/>
      <c r="P733" s="374"/>
      <c r="Q733" s="374"/>
      <c r="R733" s="374"/>
      <c r="S733" s="374"/>
      <c r="T733" s="374"/>
      <c r="U733" s="374"/>
      <c r="V733" s="374"/>
      <c r="W733" s="374"/>
      <c r="X733" s="374"/>
      <c r="Y733" s="374"/>
      <c r="Z733" s="374"/>
    </row>
    <row r="734" ht="12.75" customHeight="1">
      <c r="A734" s="374"/>
      <c r="B734" s="374"/>
      <c r="C734" s="374"/>
      <c r="D734" s="374"/>
      <c r="E734" s="374"/>
      <c r="F734" s="374"/>
      <c r="G734" s="374"/>
      <c r="H734" s="374"/>
      <c r="I734" s="374"/>
      <c r="J734" s="374"/>
      <c r="K734" s="374"/>
      <c r="L734" s="374"/>
      <c r="M734" s="374"/>
      <c r="N734" s="374"/>
      <c r="O734" s="374"/>
      <c r="P734" s="374"/>
      <c r="Q734" s="374"/>
      <c r="R734" s="374"/>
      <c r="S734" s="374"/>
      <c r="T734" s="374"/>
      <c r="U734" s="374"/>
      <c r="V734" s="374"/>
      <c r="W734" s="374"/>
      <c r="X734" s="374"/>
      <c r="Y734" s="374"/>
      <c r="Z734" s="374"/>
    </row>
    <row r="735" ht="12.75" customHeight="1">
      <c r="A735" s="374"/>
      <c r="B735" s="374"/>
      <c r="C735" s="374"/>
      <c r="D735" s="374"/>
      <c r="E735" s="374"/>
      <c r="F735" s="374"/>
      <c r="G735" s="374"/>
      <c r="H735" s="374"/>
      <c r="I735" s="374"/>
      <c r="J735" s="374"/>
      <c r="K735" s="374"/>
      <c r="L735" s="374"/>
      <c r="M735" s="374"/>
      <c r="N735" s="374"/>
      <c r="O735" s="374"/>
      <c r="P735" s="374"/>
      <c r="Q735" s="374"/>
      <c r="R735" s="374"/>
      <c r="S735" s="374"/>
      <c r="T735" s="374"/>
      <c r="U735" s="374"/>
      <c r="V735" s="374"/>
      <c r="W735" s="374"/>
      <c r="X735" s="374"/>
      <c r="Y735" s="374"/>
      <c r="Z735" s="374"/>
    </row>
    <row r="736" ht="12.75" customHeight="1">
      <c r="A736" s="374"/>
      <c r="B736" s="374"/>
      <c r="C736" s="374"/>
      <c r="D736" s="374"/>
      <c r="E736" s="374"/>
      <c r="F736" s="374"/>
      <c r="G736" s="374"/>
      <c r="H736" s="374"/>
      <c r="I736" s="374"/>
      <c r="J736" s="374"/>
      <c r="K736" s="374"/>
      <c r="L736" s="374"/>
      <c r="M736" s="374"/>
      <c r="N736" s="374"/>
      <c r="O736" s="374"/>
      <c r="P736" s="374"/>
      <c r="Q736" s="374"/>
      <c r="R736" s="374"/>
      <c r="S736" s="374"/>
      <c r="T736" s="374"/>
      <c r="U736" s="374"/>
      <c r="V736" s="374"/>
      <c r="W736" s="374"/>
      <c r="X736" s="374"/>
      <c r="Y736" s="374"/>
      <c r="Z736" s="374"/>
    </row>
    <row r="737" ht="12.75" customHeight="1">
      <c r="A737" s="374"/>
      <c r="B737" s="374"/>
      <c r="C737" s="374"/>
      <c r="D737" s="374"/>
      <c r="E737" s="374"/>
      <c r="F737" s="374"/>
      <c r="G737" s="374"/>
      <c r="H737" s="374"/>
      <c r="I737" s="374"/>
      <c r="J737" s="374"/>
      <c r="K737" s="374"/>
      <c r="L737" s="374"/>
      <c r="M737" s="374"/>
      <c r="N737" s="374"/>
      <c r="O737" s="374"/>
      <c r="P737" s="374"/>
      <c r="Q737" s="374"/>
      <c r="R737" s="374"/>
      <c r="S737" s="374"/>
      <c r="T737" s="374"/>
      <c r="U737" s="374"/>
      <c r="V737" s="374"/>
      <c r="W737" s="374"/>
      <c r="X737" s="374"/>
      <c r="Y737" s="374"/>
      <c r="Z737" s="374"/>
    </row>
    <row r="738" ht="12.75" customHeight="1">
      <c r="A738" s="374"/>
      <c r="B738" s="374"/>
      <c r="C738" s="374"/>
      <c r="D738" s="374"/>
      <c r="E738" s="374"/>
      <c r="F738" s="374"/>
      <c r="G738" s="374"/>
      <c r="H738" s="374"/>
      <c r="I738" s="374"/>
      <c r="J738" s="374"/>
      <c r="K738" s="374"/>
      <c r="L738" s="374"/>
      <c r="M738" s="374"/>
      <c r="N738" s="374"/>
      <c r="O738" s="374"/>
      <c r="P738" s="374"/>
      <c r="Q738" s="374"/>
      <c r="R738" s="374"/>
      <c r="S738" s="374"/>
      <c r="T738" s="374"/>
      <c r="U738" s="374"/>
      <c r="V738" s="374"/>
      <c r="W738" s="374"/>
      <c r="X738" s="374"/>
      <c r="Y738" s="374"/>
      <c r="Z738" s="374"/>
    </row>
    <row r="739" ht="12.75" customHeight="1">
      <c r="A739" s="374"/>
      <c r="B739" s="374"/>
      <c r="C739" s="374"/>
      <c r="D739" s="374"/>
      <c r="E739" s="374"/>
      <c r="F739" s="374"/>
      <c r="G739" s="374"/>
      <c r="H739" s="374"/>
      <c r="I739" s="374"/>
      <c r="J739" s="374"/>
      <c r="K739" s="374"/>
      <c r="L739" s="374"/>
      <c r="M739" s="374"/>
      <c r="N739" s="374"/>
      <c r="O739" s="374"/>
      <c r="P739" s="374"/>
      <c r="Q739" s="374"/>
      <c r="R739" s="374"/>
      <c r="S739" s="374"/>
      <c r="T739" s="374"/>
      <c r="U739" s="374"/>
      <c r="V739" s="374"/>
      <c r="W739" s="374"/>
      <c r="X739" s="374"/>
      <c r="Y739" s="374"/>
      <c r="Z739" s="374"/>
    </row>
    <row r="740" ht="12.75" customHeight="1">
      <c r="A740" s="374"/>
      <c r="B740" s="374"/>
      <c r="C740" s="374"/>
      <c r="D740" s="374"/>
      <c r="E740" s="374"/>
      <c r="F740" s="374"/>
      <c r="G740" s="374"/>
      <c r="H740" s="374"/>
      <c r="I740" s="374"/>
      <c r="J740" s="374"/>
      <c r="K740" s="374"/>
      <c r="L740" s="374"/>
      <c r="M740" s="374"/>
      <c r="N740" s="374"/>
      <c r="O740" s="374"/>
      <c r="P740" s="374"/>
      <c r="Q740" s="374"/>
      <c r="R740" s="374"/>
      <c r="S740" s="374"/>
      <c r="T740" s="374"/>
      <c r="U740" s="374"/>
      <c r="V740" s="374"/>
      <c r="W740" s="374"/>
      <c r="X740" s="374"/>
      <c r="Y740" s="374"/>
      <c r="Z740" s="374"/>
    </row>
    <row r="741" ht="12.75" customHeight="1">
      <c r="A741" s="374"/>
      <c r="B741" s="374"/>
      <c r="C741" s="374"/>
      <c r="D741" s="374"/>
      <c r="E741" s="374"/>
      <c r="F741" s="374"/>
      <c r="G741" s="374"/>
      <c r="H741" s="374"/>
      <c r="I741" s="374"/>
      <c r="J741" s="374"/>
      <c r="K741" s="374"/>
      <c r="L741" s="374"/>
      <c r="M741" s="374"/>
      <c r="N741" s="374"/>
      <c r="O741" s="374"/>
      <c r="P741" s="374"/>
      <c r="Q741" s="374"/>
      <c r="R741" s="374"/>
      <c r="S741" s="374"/>
      <c r="T741" s="374"/>
      <c r="U741" s="374"/>
      <c r="V741" s="374"/>
      <c r="W741" s="374"/>
      <c r="X741" s="374"/>
      <c r="Y741" s="374"/>
      <c r="Z741" s="374"/>
    </row>
    <row r="742" ht="12.75" customHeight="1">
      <c r="A742" s="374"/>
      <c r="B742" s="374"/>
      <c r="C742" s="374"/>
      <c r="D742" s="374"/>
      <c r="E742" s="374"/>
      <c r="F742" s="374"/>
      <c r="G742" s="374"/>
      <c r="H742" s="374"/>
      <c r="I742" s="374"/>
      <c r="J742" s="374"/>
      <c r="K742" s="374"/>
      <c r="L742" s="374"/>
      <c r="M742" s="374"/>
      <c r="N742" s="374"/>
      <c r="O742" s="374"/>
      <c r="P742" s="374"/>
      <c r="Q742" s="374"/>
      <c r="R742" s="374"/>
      <c r="S742" s="374"/>
      <c r="T742" s="374"/>
      <c r="U742" s="374"/>
      <c r="V742" s="374"/>
      <c r="W742" s="374"/>
      <c r="X742" s="374"/>
      <c r="Y742" s="374"/>
      <c r="Z742" s="374"/>
    </row>
    <row r="743" ht="12.75" customHeight="1">
      <c r="A743" s="374"/>
      <c r="B743" s="374"/>
      <c r="C743" s="374"/>
      <c r="D743" s="374"/>
      <c r="E743" s="374"/>
      <c r="F743" s="374"/>
      <c r="G743" s="374"/>
      <c r="H743" s="374"/>
      <c r="I743" s="374"/>
      <c r="J743" s="374"/>
      <c r="K743" s="374"/>
      <c r="L743" s="374"/>
      <c r="M743" s="374"/>
      <c r="N743" s="374"/>
      <c r="O743" s="374"/>
      <c r="P743" s="374"/>
      <c r="Q743" s="374"/>
      <c r="R743" s="374"/>
      <c r="S743" s="374"/>
      <c r="T743" s="374"/>
      <c r="U743" s="374"/>
      <c r="V743" s="374"/>
      <c r="W743" s="374"/>
      <c r="X743" s="374"/>
      <c r="Y743" s="374"/>
      <c r="Z743" s="374"/>
    </row>
    <row r="744" ht="12.75" customHeight="1">
      <c r="A744" s="374"/>
      <c r="B744" s="374"/>
      <c r="C744" s="374"/>
      <c r="D744" s="374"/>
      <c r="E744" s="374"/>
      <c r="F744" s="374"/>
      <c r="G744" s="374"/>
      <c r="H744" s="374"/>
      <c r="I744" s="374"/>
      <c r="J744" s="374"/>
      <c r="K744" s="374"/>
      <c r="L744" s="374"/>
      <c r="M744" s="374"/>
      <c r="N744" s="374"/>
      <c r="O744" s="374"/>
      <c r="P744" s="374"/>
      <c r="Q744" s="374"/>
      <c r="R744" s="374"/>
      <c r="S744" s="374"/>
      <c r="T744" s="374"/>
      <c r="U744" s="374"/>
      <c r="V744" s="374"/>
      <c r="W744" s="374"/>
      <c r="X744" s="374"/>
      <c r="Y744" s="374"/>
      <c r="Z744" s="374"/>
    </row>
    <row r="745" ht="12.75" customHeight="1">
      <c r="A745" s="374"/>
      <c r="B745" s="374"/>
      <c r="C745" s="374"/>
      <c r="D745" s="374"/>
      <c r="E745" s="374"/>
      <c r="F745" s="374"/>
      <c r="G745" s="374"/>
      <c r="H745" s="374"/>
      <c r="I745" s="374"/>
      <c r="J745" s="374"/>
      <c r="K745" s="374"/>
      <c r="L745" s="374"/>
      <c r="M745" s="374"/>
      <c r="N745" s="374"/>
      <c r="O745" s="374"/>
      <c r="P745" s="374"/>
      <c r="Q745" s="374"/>
      <c r="R745" s="374"/>
      <c r="S745" s="374"/>
      <c r="T745" s="374"/>
      <c r="U745" s="374"/>
      <c r="V745" s="374"/>
      <c r="W745" s="374"/>
      <c r="X745" s="374"/>
      <c r="Y745" s="374"/>
      <c r="Z745" s="374"/>
    </row>
    <row r="746" ht="12.75" customHeight="1">
      <c r="A746" s="374"/>
      <c r="B746" s="374"/>
      <c r="C746" s="374"/>
      <c r="D746" s="374"/>
      <c r="E746" s="374"/>
      <c r="F746" s="374"/>
      <c r="G746" s="374"/>
      <c r="H746" s="374"/>
      <c r="I746" s="374"/>
      <c r="J746" s="374"/>
      <c r="K746" s="374"/>
      <c r="L746" s="374"/>
      <c r="M746" s="374"/>
      <c r="N746" s="374"/>
      <c r="O746" s="374"/>
      <c r="P746" s="374"/>
      <c r="Q746" s="374"/>
      <c r="R746" s="374"/>
      <c r="S746" s="374"/>
      <c r="T746" s="374"/>
      <c r="U746" s="374"/>
      <c r="V746" s="374"/>
      <c r="W746" s="374"/>
      <c r="X746" s="374"/>
      <c r="Y746" s="374"/>
      <c r="Z746" s="374"/>
    </row>
    <row r="747" ht="12.75" customHeight="1">
      <c r="A747" s="374"/>
      <c r="B747" s="374"/>
      <c r="C747" s="374"/>
      <c r="D747" s="374"/>
      <c r="E747" s="374"/>
      <c r="F747" s="374"/>
      <c r="G747" s="374"/>
      <c r="H747" s="374"/>
      <c r="I747" s="374"/>
      <c r="J747" s="374"/>
      <c r="K747" s="374"/>
      <c r="L747" s="374"/>
      <c r="M747" s="374"/>
      <c r="N747" s="374"/>
      <c r="O747" s="374"/>
      <c r="P747" s="374"/>
      <c r="Q747" s="374"/>
      <c r="R747" s="374"/>
      <c r="S747" s="374"/>
      <c r="T747" s="374"/>
      <c r="U747" s="374"/>
      <c r="V747" s="374"/>
      <c r="W747" s="374"/>
      <c r="X747" s="374"/>
      <c r="Y747" s="374"/>
      <c r="Z747" s="374"/>
    </row>
    <row r="748" ht="12.75" customHeight="1">
      <c r="A748" s="374"/>
      <c r="B748" s="374"/>
      <c r="C748" s="374"/>
      <c r="D748" s="374"/>
      <c r="E748" s="374"/>
      <c r="F748" s="374"/>
      <c r="G748" s="374"/>
      <c r="H748" s="374"/>
      <c r="I748" s="374"/>
      <c r="J748" s="374"/>
      <c r="K748" s="374"/>
      <c r="L748" s="374"/>
      <c r="M748" s="374"/>
      <c r="N748" s="374"/>
      <c r="O748" s="374"/>
      <c r="P748" s="374"/>
      <c r="Q748" s="374"/>
      <c r="R748" s="374"/>
      <c r="S748" s="374"/>
      <c r="T748" s="374"/>
      <c r="U748" s="374"/>
      <c r="V748" s="374"/>
      <c r="W748" s="374"/>
      <c r="X748" s="374"/>
      <c r="Y748" s="374"/>
      <c r="Z748" s="374"/>
    </row>
    <row r="749" ht="12.75" customHeight="1">
      <c r="A749" s="374"/>
      <c r="B749" s="374"/>
      <c r="C749" s="374"/>
      <c r="D749" s="374"/>
      <c r="E749" s="374"/>
      <c r="F749" s="374"/>
      <c r="G749" s="374"/>
      <c r="H749" s="374"/>
      <c r="I749" s="374"/>
      <c r="J749" s="374"/>
      <c r="K749" s="374"/>
      <c r="L749" s="374"/>
      <c r="M749" s="374"/>
      <c r="N749" s="374"/>
      <c r="O749" s="374"/>
      <c r="P749" s="374"/>
      <c r="Q749" s="374"/>
      <c r="R749" s="374"/>
      <c r="S749" s="374"/>
      <c r="T749" s="374"/>
      <c r="U749" s="374"/>
      <c r="V749" s="374"/>
      <c r="W749" s="374"/>
      <c r="X749" s="374"/>
      <c r="Y749" s="374"/>
      <c r="Z749" s="374"/>
    </row>
    <row r="750" ht="12.75" customHeight="1">
      <c r="A750" s="374"/>
      <c r="B750" s="374"/>
      <c r="C750" s="374"/>
      <c r="D750" s="374"/>
      <c r="E750" s="374"/>
      <c r="F750" s="374"/>
      <c r="G750" s="374"/>
      <c r="H750" s="374"/>
      <c r="I750" s="374"/>
      <c r="J750" s="374"/>
      <c r="K750" s="374"/>
      <c r="L750" s="374"/>
      <c r="M750" s="374"/>
      <c r="N750" s="374"/>
      <c r="O750" s="374"/>
      <c r="P750" s="374"/>
      <c r="Q750" s="374"/>
      <c r="R750" s="374"/>
      <c r="S750" s="374"/>
      <c r="T750" s="374"/>
      <c r="U750" s="374"/>
      <c r="V750" s="374"/>
      <c r="W750" s="374"/>
      <c r="X750" s="374"/>
      <c r="Y750" s="374"/>
      <c r="Z750" s="374"/>
    </row>
    <row r="751" ht="12.75" customHeight="1">
      <c r="A751" s="374"/>
      <c r="B751" s="374"/>
      <c r="C751" s="374"/>
      <c r="D751" s="374"/>
      <c r="E751" s="374"/>
      <c r="F751" s="374"/>
      <c r="G751" s="374"/>
      <c r="H751" s="374"/>
      <c r="I751" s="374"/>
      <c r="J751" s="374"/>
      <c r="K751" s="374"/>
      <c r="L751" s="374"/>
      <c r="M751" s="374"/>
      <c r="N751" s="374"/>
      <c r="O751" s="374"/>
      <c r="P751" s="374"/>
      <c r="Q751" s="374"/>
      <c r="R751" s="374"/>
      <c r="S751" s="374"/>
      <c r="T751" s="374"/>
      <c r="U751" s="374"/>
      <c r="V751" s="374"/>
      <c r="W751" s="374"/>
      <c r="X751" s="374"/>
      <c r="Y751" s="374"/>
      <c r="Z751" s="374"/>
    </row>
    <row r="752" ht="12.75" customHeight="1">
      <c r="A752" s="374"/>
      <c r="B752" s="374"/>
      <c r="C752" s="374"/>
      <c r="D752" s="374"/>
      <c r="E752" s="374"/>
      <c r="F752" s="374"/>
      <c r="G752" s="374"/>
      <c r="H752" s="374"/>
      <c r="I752" s="374"/>
      <c r="J752" s="374"/>
      <c r="K752" s="374"/>
      <c r="L752" s="374"/>
      <c r="M752" s="374"/>
      <c r="N752" s="374"/>
      <c r="O752" s="374"/>
      <c r="P752" s="374"/>
      <c r="Q752" s="374"/>
      <c r="R752" s="374"/>
      <c r="S752" s="374"/>
      <c r="T752" s="374"/>
      <c r="U752" s="374"/>
      <c r="V752" s="374"/>
      <c r="W752" s="374"/>
      <c r="X752" s="374"/>
      <c r="Y752" s="374"/>
      <c r="Z752" s="374"/>
    </row>
    <row r="753" ht="12.75" customHeight="1">
      <c r="A753" s="374"/>
      <c r="B753" s="374"/>
      <c r="C753" s="374"/>
      <c r="D753" s="374"/>
      <c r="E753" s="374"/>
      <c r="F753" s="374"/>
      <c r="G753" s="374"/>
      <c r="H753" s="374"/>
      <c r="I753" s="374"/>
      <c r="J753" s="374"/>
      <c r="K753" s="374"/>
      <c r="L753" s="374"/>
      <c r="M753" s="374"/>
      <c r="N753" s="374"/>
      <c r="O753" s="374"/>
      <c r="P753" s="374"/>
      <c r="Q753" s="374"/>
      <c r="R753" s="374"/>
      <c r="S753" s="374"/>
      <c r="T753" s="374"/>
      <c r="U753" s="374"/>
      <c r="V753" s="374"/>
      <c r="W753" s="374"/>
      <c r="X753" s="374"/>
      <c r="Y753" s="374"/>
      <c r="Z753" s="374"/>
    </row>
    <row r="754" ht="12.75" customHeight="1">
      <c r="A754" s="374"/>
      <c r="B754" s="374"/>
      <c r="C754" s="374"/>
      <c r="D754" s="374"/>
      <c r="E754" s="374"/>
      <c r="F754" s="374"/>
      <c r="G754" s="374"/>
      <c r="H754" s="374"/>
      <c r="I754" s="374"/>
      <c r="J754" s="374"/>
      <c r="K754" s="374"/>
      <c r="L754" s="374"/>
      <c r="M754" s="374"/>
      <c r="N754" s="374"/>
      <c r="O754" s="374"/>
      <c r="P754" s="374"/>
      <c r="Q754" s="374"/>
      <c r="R754" s="374"/>
      <c r="S754" s="374"/>
      <c r="T754" s="374"/>
      <c r="U754" s="374"/>
      <c r="V754" s="374"/>
      <c r="W754" s="374"/>
      <c r="X754" s="374"/>
      <c r="Y754" s="374"/>
      <c r="Z754" s="374"/>
    </row>
    <row r="755" ht="12.75" customHeight="1">
      <c r="A755" s="374"/>
      <c r="B755" s="374"/>
      <c r="C755" s="374"/>
      <c r="D755" s="374"/>
      <c r="E755" s="374"/>
      <c r="F755" s="374"/>
      <c r="G755" s="374"/>
      <c r="H755" s="374"/>
      <c r="I755" s="374"/>
      <c r="J755" s="374"/>
      <c r="K755" s="374"/>
      <c r="L755" s="374"/>
      <c r="M755" s="374"/>
      <c r="N755" s="374"/>
      <c r="O755" s="374"/>
      <c r="P755" s="374"/>
      <c r="Q755" s="374"/>
      <c r="R755" s="374"/>
      <c r="S755" s="374"/>
      <c r="T755" s="374"/>
      <c r="U755" s="374"/>
      <c r="V755" s="374"/>
      <c r="W755" s="374"/>
      <c r="X755" s="374"/>
      <c r="Y755" s="374"/>
      <c r="Z755" s="374"/>
    </row>
    <row r="756" ht="12.75" customHeight="1">
      <c r="A756" s="374"/>
      <c r="B756" s="374"/>
      <c r="C756" s="374"/>
      <c r="D756" s="374"/>
      <c r="E756" s="374"/>
      <c r="F756" s="374"/>
      <c r="G756" s="374"/>
      <c r="H756" s="374"/>
      <c r="I756" s="374"/>
      <c r="J756" s="374"/>
      <c r="K756" s="374"/>
      <c r="L756" s="374"/>
      <c r="M756" s="374"/>
      <c r="N756" s="374"/>
      <c r="O756" s="374"/>
      <c r="P756" s="374"/>
      <c r="Q756" s="374"/>
      <c r="R756" s="374"/>
      <c r="S756" s="374"/>
      <c r="T756" s="374"/>
      <c r="U756" s="374"/>
      <c r="V756" s="374"/>
      <c r="W756" s="374"/>
      <c r="X756" s="374"/>
      <c r="Y756" s="374"/>
      <c r="Z756" s="374"/>
    </row>
    <row r="757" ht="12.75" customHeight="1">
      <c r="A757" s="374"/>
      <c r="B757" s="374"/>
      <c r="C757" s="374"/>
      <c r="D757" s="374"/>
      <c r="E757" s="374"/>
      <c r="F757" s="374"/>
      <c r="G757" s="374"/>
      <c r="H757" s="374"/>
      <c r="I757" s="374"/>
      <c r="J757" s="374"/>
      <c r="K757" s="374"/>
      <c r="L757" s="374"/>
      <c r="M757" s="374"/>
      <c r="N757" s="374"/>
      <c r="O757" s="374"/>
      <c r="P757" s="374"/>
      <c r="Q757" s="374"/>
      <c r="R757" s="374"/>
      <c r="S757" s="374"/>
      <c r="T757" s="374"/>
      <c r="U757" s="374"/>
      <c r="V757" s="374"/>
      <c r="W757" s="374"/>
      <c r="X757" s="374"/>
      <c r="Y757" s="374"/>
      <c r="Z757" s="374"/>
    </row>
    <row r="758" ht="12.75" customHeight="1">
      <c r="A758" s="374"/>
      <c r="B758" s="374"/>
      <c r="C758" s="374"/>
      <c r="D758" s="374"/>
      <c r="E758" s="374"/>
      <c r="F758" s="374"/>
      <c r="G758" s="374"/>
      <c r="H758" s="374"/>
      <c r="I758" s="374"/>
      <c r="J758" s="374"/>
      <c r="K758" s="374"/>
      <c r="L758" s="374"/>
      <c r="M758" s="374"/>
      <c r="N758" s="374"/>
      <c r="O758" s="374"/>
      <c r="P758" s="374"/>
      <c r="Q758" s="374"/>
      <c r="R758" s="374"/>
      <c r="S758" s="374"/>
      <c r="T758" s="374"/>
      <c r="U758" s="374"/>
      <c r="V758" s="374"/>
      <c r="W758" s="374"/>
      <c r="X758" s="374"/>
      <c r="Y758" s="374"/>
      <c r="Z758" s="374"/>
    </row>
    <row r="759" ht="12.75" customHeight="1">
      <c r="A759" s="374"/>
      <c r="B759" s="374"/>
      <c r="C759" s="374"/>
      <c r="D759" s="374"/>
      <c r="E759" s="374"/>
      <c r="F759" s="374"/>
      <c r="G759" s="374"/>
      <c r="H759" s="374"/>
      <c r="I759" s="374"/>
      <c r="J759" s="374"/>
      <c r="K759" s="374"/>
      <c r="L759" s="374"/>
      <c r="M759" s="374"/>
      <c r="N759" s="374"/>
      <c r="O759" s="374"/>
      <c r="P759" s="374"/>
      <c r="Q759" s="374"/>
      <c r="R759" s="374"/>
      <c r="S759" s="374"/>
      <c r="T759" s="374"/>
      <c r="U759" s="374"/>
      <c r="V759" s="374"/>
      <c r="W759" s="374"/>
      <c r="X759" s="374"/>
      <c r="Y759" s="374"/>
      <c r="Z759" s="374"/>
    </row>
    <row r="760" ht="12.75" customHeight="1">
      <c r="A760" s="374"/>
      <c r="B760" s="374"/>
      <c r="C760" s="374"/>
      <c r="D760" s="374"/>
      <c r="E760" s="374"/>
      <c r="F760" s="374"/>
      <c r="G760" s="374"/>
      <c r="H760" s="374"/>
      <c r="I760" s="374"/>
      <c r="J760" s="374"/>
      <c r="K760" s="374"/>
      <c r="L760" s="374"/>
      <c r="M760" s="374"/>
      <c r="N760" s="374"/>
      <c r="O760" s="374"/>
      <c r="P760" s="374"/>
      <c r="Q760" s="374"/>
      <c r="R760" s="374"/>
      <c r="S760" s="374"/>
      <c r="T760" s="374"/>
      <c r="U760" s="374"/>
      <c r="V760" s="374"/>
      <c r="W760" s="374"/>
      <c r="X760" s="374"/>
      <c r="Y760" s="374"/>
      <c r="Z760" s="374"/>
    </row>
    <row r="761" ht="12.75" customHeight="1">
      <c r="A761" s="374"/>
      <c r="B761" s="374"/>
      <c r="C761" s="374"/>
      <c r="D761" s="374"/>
      <c r="E761" s="374"/>
      <c r="F761" s="374"/>
      <c r="G761" s="374"/>
      <c r="H761" s="374"/>
      <c r="I761" s="374"/>
      <c r="J761" s="374"/>
      <c r="K761" s="374"/>
      <c r="L761" s="374"/>
      <c r="M761" s="374"/>
      <c r="N761" s="374"/>
      <c r="O761" s="374"/>
      <c r="P761" s="374"/>
      <c r="Q761" s="374"/>
      <c r="R761" s="374"/>
      <c r="S761" s="374"/>
      <c r="T761" s="374"/>
      <c r="U761" s="374"/>
      <c r="V761" s="374"/>
      <c r="W761" s="374"/>
      <c r="X761" s="374"/>
      <c r="Y761" s="374"/>
      <c r="Z761" s="374"/>
    </row>
    <row r="762" ht="12.75" customHeight="1">
      <c r="A762" s="374"/>
      <c r="B762" s="374"/>
      <c r="C762" s="374"/>
      <c r="D762" s="374"/>
      <c r="E762" s="374"/>
      <c r="F762" s="374"/>
      <c r="G762" s="374"/>
      <c r="H762" s="374"/>
      <c r="I762" s="374"/>
      <c r="J762" s="374"/>
      <c r="K762" s="374"/>
      <c r="L762" s="374"/>
      <c r="M762" s="374"/>
      <c r="N762" s="374"/>
      <c r="O762" s="374"/>
      <c r="P762" s="374"/>
      <c r="Q762" s="374"/>
      <c r="R762" s="374"/>
      <c r="S762" s="374"/>
      <c r="T762" s="374"/>
      <c r="U762" s="374"/>
      <c r="V762" s="374"/>
      <c r="W762" s="374"/>
      <c r="X762" s="374"/>
      <c r="Y762" s="374"/>
      <c r="Z762" s="374"/>
    </row>
    <row r="763" ht="12.75" customHeight="1">
      <c r="A763" s="374"/>
      <c r="B763" s="374"/>
      <c r="C763" s="374"/>
      <c r="D763" s="374"/>
      <c r="E763" s="374"/>
      <c r="F763" s="374"/>
      <c r="G763" s="374"/>
      <c r="H763" s="374"/>
      <c r="I763" s="374"/>
      <c r="J763" s="374"/>
      <c r="K763" s="374"/>
      <c r="L763" s="374"/>
      <c r="M763" s="374"/>
      <c r="N763" s="374"/>
      <c r="O763" s="374"/>
      <c r="P763" s="374"/>
      <c r="Q763" s="374"/>
      <c r="R763" s="374"/>
      <c r="S763" s="374"/>
      <c r="T763" s="374"/>
      <c r="U763" s="374"/>
      <c r="V763" s="374"/>
      <c r="W763" s="374"/>
      <c r="X763" s="374"/>
      <c r="Y763" s="374"/>
      <c r="Z763" s="374"/>
    </row>
    <row r="764" ht="12.75" customHeight="1">
      <c r="A764" s="374"/>
      <c r="B764" s="374"/>
      <c r="C764" s="374"/>
      <c r="D764" s="374"/>
      <c r="E764" s="374"/>
      <c r="F764" s="374"/>
      <c r="G764" s="374"/>
      <c r="H764" s="374"/>
      <c r="I764" s="374"/>
      <c r="J764" s="374"/>
      <c r="K764" s="374"/>
      <c r="L764" s="374"/>
      <c r="M764" s="374"/>
      <c r="N764" s="374"/>
      <c r="O764" s="374"/>
      <c r="P764" s="374"/>
      <c r="Q764" s="374"/>
      <c r="R764" s="374"/>
      <c r="S764" s="374"/>
      <c r="T764" s="374"/>
      <c r="U764" s="374"/>
      <c r="V764" s="374"/>
      <c r="W764" s="374"/>
      <c r="X764" s="374"/>
      <c r="Y764" s="374"/>
      <c r="Z764" s="374"/>
    </row>
    <row r="765" ht="12.75" customHeight="1">
      <c r="A765" s="374"/>
      <c r="B765" s="374"/>
      <c r="C765" s="374"/>
      <c r="D765" s="374"/>
      <c r="E765" s="374"/>
      <c r="F765" s="374"/>
      <c r="G765" s="374"/>
      <c r="H765" s="374"/>
      <c r="I765" s="374"/>
      <c r="J765" s="374"/>
      <c r="K765" s="374"/>
      <c r="L765" s="374"/>
      <c r="M765" s="374"/>
      <c r="N765" s="374"/>
      <c r="O765" s="374"/>
      <c r="P765" s="374"/>
      <c r="Q765" s="374"/>
      <c r="R765" s="374"/>
      <c r="S765" s="374"/>
      <c r="T765" s="374"/>
      <c r="U765" s="374"/>
      <c r="V765" s="374"/>
      <c r="W765" s="374"/>
      <c r="X765" s="374"/>
      <c r="Y765" s="374"/>
      <c r="Z765" s="374"/>
    </row>
    <row r="766" ht="12.75" customHeight="1">
      <c r="A766" s="374"/>
      <c r="B766" s="374"/>
      <c r="C766" s="374"/>
      <c r="D766" s="374"/>
      <c r="E766" s="374"/>
      <c r="F766" s="374"/>
      <c r="G766" s="374"/>
      <c r="H766" s="374"/>
      <c r="I766" s="374"/>
      <c r="J766" s="374"/>
      <c r="K766" s="374"/>
      <c r="L766" s="374"/>
      <c r="M766" s="374"/>
      <c r="N766" s="374"/>
      <c r="O766" s="374"/>
      <c r="P766" s="374"/>
      <c r="Q766" s="374"/>
      <c r="R766" s="374"/>
      <c r="S766" s="374"/>
      <c r="T766" s="374"/>
      <c r="U766" s="374"/>
      <c r="V766" s="374"/>
      <c r="W766" s="374"/>
      <c r="X766" s="374"/>
      <c r="Y766" s="374"/>
      <c r="Z766" s="374"/>
    </row>
    <row r="767" ht="12.75" customHeight="1">
      <c r="A767" s="374"/>
      <c r="B767" s="374"/>
      <c r="C767" s="374"/>
      <c r="D767" s="374"/>
      <c r="E767" s="374"/>
      <c r="F767" s="374"/>
      <c r="G767" s="374"/>
      <c r="H767" s="374"/>
      <c r="I767" s="374"/>
      <c r="J767" s="374"/>
      <c r="K767" s="374"/>
      <c r="L767" s="374"/>
      <c r="M767" s="374"/>
      <c r="N767" s="374"/>
      <c r="O767" s="374"/>
      <c r="P767" s="374"/>
      <c r="Q767" s="374"/>
      <c r="R767" s="374"/>
      <c r="S767" s="374"/>
      <c r="T767" s="374"/>
      <c r="U767" s="374"/>
      <c r="V767" s="374"/>
      <c r="W767" s="374"/>
      <c r="X767" s="374"/>
      <c r="Y767" s="374"/>
      <c r="Z767" s="374"/>
    </row>
    <row r="768" ht="12.75" customHeight="1">
      <c r="A768" s="374"/>
      <c r="B768" s="374"/>
      <c r="C768" s="374"/>
      <c r="D768" s="374"/>
      <c r="E768" s="374"/>
      <c r="F768" s="374"/>
      <c r="G768" s="374"/>
      <c r="H768" s="374"/>
      <c r="I768" s="374"/>
      <c r="J768" s="374"/>
      <c r="K768" s="374"/>
      <c r="L768" s="374"/>
      <c r="M768" s="374"/>
      <c r="N768" s="374"/>
      <c r="O768" s="374"/>
      <c r="P768" s="374"/>
      <c r="Q768" s="374"/>
      <c r="R768" s="374"/>
      <c r="S768" s="374"/>
      <c r="T768" s="374"/>
      <c r="U768" s="374"/>
      <c r="V768" s="374"/>
      <c r="W768" s="374"/>
      <c r="X768" s="374"/>
      <c r="Y768" s="374"/>
      <c r="Z768" s="374"/>
    </row>
    <row r="769" ht="12.75" customHeight="1">
      <c r="A769" s="374"/>
      <c r="B769" s="374"/>
      <c r="C769" s="374"/>
      <c r="D769" s="374"/>
      <c r="E769" s="374"/>
      <c r="F769" s="374"/>
      <c r="G769" s="374"/>
      <c r="H769" s="374"/>
      <c r="I769" s="374"/>
      <c r="J769" s="374"/>
      <c r="K769" s="374"/>
      <c r="L769" s="374"/>
      <c r="M769" s="374"/>
      <c r="N769" s="374"/>
      <c r="O769" s="374"/>
      <c r="P769" s="374"/>
      <c r="Q769" s="374"/>
      <c r="R769" s="374"/>
      <c r="S769" s="374"/>
      <c r="T769" s="374"/>
      <c r="U769" s="374"/>
      <c r="V769" s="374"/>
      <c r="W769" s="374"/>
      <c r="X769" s="374"/>
      <c r="Y769" s="374"/>
      <c r="Z769" s="374"/>
    </row>
    <row r="770" ht="12.75" customHeight="1">
      <c r="A770" s="374"/>
      <c r="B770" s="374"/>
      <c r="C770" s="374"/>
      <c r="D770" s="374"/>
      <c r="E770" s="374"/>
      <c r="F770" s="374"/>
      <c r="G770" s="374"/>
      <c r="H770" s="374"/>
      <c r="I770" s="374"/>
      <c r="J770" s="374"/>
      <c r="K770" s="374"/>
      <c r="L770" s="374"/>
      <c r="M770" s="374"/>
      <c r="N770" s="374"/>
      <c r="O770" s="374"/>
      <c r="P770" s="374"/>
      <c r="Q770" s="374"/>
      <c r="R770" s="374"/>
      <c r="S770" s="374"/>
      <c r="T770" s="374"/>
      <c r="U770" s="374"/>
      <c r="V770" s="374"/>
      <c r="W770" s="374"/>
      <c r="X770" s="374"/>
      <c r="Y770" s="374"/>
      <c r="Z770" s="374"/>
    </row>
    <row r="771" ht="12.75" customHeight="1">
      <c r="A771" s="374"/>
      <c r="B771" s="374"/>
      <c r="C771" s="374"/>
      <c r="D771" s="374"/>
      <c r="E771" s="374"/>
      <c r="F771" s="374"/>
      <c r="G771" s="374"/>
      <c r="H771" s="374"/>
      <c r="I771" s="374"/>
      <c r="J771" s="374"/>
      <c r="K771" s="374"/>
      <c r="L771" s="374"/>
      <c r="M771" s="374"/>
      <c r="N771" s="374"/>
      <c r="O771" s="374"/>
      <c r="P771" s="374"/>
      <c r="Q771" s="374"/>
      <c r="R771" s="374"/>
      <c r="S771" s="374"/>
      <c r="T771" s="374"/>
      <c r="U771" s="374"/>
      <c r="V771" s="374"/>
      <c r="W771" s="374"/>
      <c r="X771" s="374"/>
      <c r="Y771" s="374"/>
      <c r="Z771" s="374"/>
    </row>
    <row r="772" ht="12.75" customHeight="1">
      <c r="A772" s="374"/>
      <c r="B772" s="374"/>
      <c r="C772" s="374"/>
      <c r="D772" s="374"/>
      <c r="E772" s="374"/>
      <c r="F772" s="374"/>
      <c r="G772" s="374"/>
      <c r="H772" s="374"/>
      <c r="I772" s="374"/>
      <c r="J772" s="374"/>
      <c r="K772" s="374"/>
      <c r="L772" s="374"/>
      <c r="M772" s="374"/>
      <c r="N772" s="374"/>
      <c r="O772" s="374"/>
      <c r="P772" s="374"/>
      <c r="Q772" s="374"/>
      <c r="R772" s="374"/>
      <c r="S772" s="374"/>
      <c r="T772" s="374"/>
      <c r="U772" s="374"/>
      <c r="V772" s="374"/>
      <c r="W772" s="374"/>
      <c r="X772" s="374"/>
      <c r="Y772" s="374"/>
      <c r="Z772" s="374"/>
    </row>
    <row r="773" ht="12.75" customHeight="1">
      <c r="A773" s="374"/>
      <c r="B773" s="374"/>
      <c r="C773" s="374"/>
      <c r="D773" s="374"/>
      <c r="E773" s="374"/>
      <c r="F773" s="374"/>
      <c r="G773" s="374"/>
      <c r="H773" s="374"/>
      <c r="I773" s="374"/>
      <c r="J773" s="374"/>
      <c r="K773" s="374"/>
      <c r="L773" s="374"/>
      <c r="M773" s="374"/>
      <c r="N773" s="374"/>
      <c r="O773" s="374"/>
      <c r="P773" s="374"/>
      <c r="Q773" s="374"/>
      <c r="R773" s="374"/>
      <c r="S773" s="374"/>
      <c r="T773" s="374"/>
      <c r="U773" s="374"/>
      <c r="V773" s="374"/>
      <c r="W773" s="374"/>
      <c r="X773" s="374"/>
      <c r="Y773" s="374"/>
      <c r="Z773" s="374"/>
    </row>
    <row r="774" ht="12.75" customHeight="1">
      <c r="A774" s="374"/>
      <c r="B774" s="374"/>
      <c r="C774" s="374"/>
      <c r="D774" s="374"/>
      <c r="E774" s="374"/>
      <c r="F774" s="374"/>
      <c r="G774" s="374"/>
      <c r="H774" s="374"/>
      <c r="I774" s="374"/>
      <c r="J774" s="374"/>
      <c r="K774" s="374"/>
      <c r="L774" s="374"/>
      <c r="M774" s="374"/>
      <c r="N774" s="374"/>
      <c r="O774" s="374"/>
      <c r="P774" s="374"/>
      <c r="Q774" s="374"/>
      <c r="R774" s="374"/>
      <c r="S774" s="374"/>
      <c r="T774" s="374"/>
      <c r="U774" s="374"/>
      <c r="V774" s="374"/>
      <c r="W774" s="374"/>
      <c r="X774" s="374"/>
      <c r="Y774" s="374"/>
      <c r="Z774" s="374"/>
    </row>
    <row r="775" ht="12.75" customHeight="1">
      <c r="A775" s="374"/>
      <c r="B775" s="374"/>
      <c r="C775" s="374"/>
      <c r="D775" s="374"/>
      <c r="E775" s="374"/>
      <c r="F775" s="374"/>
      <c r="G775" s="374"/>
      <c r="H775" s="374"/>
      <c r="I775" s="374"/>
      <c r="J775" s="374"/>
      <c r="K775" s="374"/>
      <c r="L775" s="374"/>
      <c r="M775" s="374"/>
      <c r="N775" s="374"/>
      <c r="O775" s="374"/>
      <c r="P775" s="374"/>
      <c r="Q775" s="374"/>
      <c r="R775" s="374"/>
      <c r="S775" s="374"/>
      <c r="T775" s="374"/>
      <c r="U775" s="374"/>
      <c r="V775" s="374"/>
      <c r="W775" s="374"/>
      <c r="X775" s="374"/>
      <c r="Y775" s="374"/>
      <c r="Z775" s="374"/>
    </row>
    <row r="776" ht="12.75" customHeight="1">
      <c r="A776" s="374"/>
      <c r="B776" s="374"/>
      <c r="C776" s="374"/>
      <c r="D776" s="374"/>
      <c r="E776" s="374"/>
      <c r="F776" s="374"/>
      <c r="G776" s="374"/>
      <c r="H776" s="374"/>
      <c r="I776" s="374"/>
      <c r="J776" s="374"/>
      <c r="K776" s="374"/>
      <c r="L776" s="374"/>
      <c r="M776" s="374"/>
      <c r="N776" s="374"/>
      <c r="O776" s="374"/>
      <c r="P776" s="374"/>
      <c r="Q776" s="374"/>
      <c r="R776" s="374"/>
      <c r="S776" s="374"/>
      <c r="T776" s="374"/>
      <c r="U776" s="374"/>
      <c r="V776" s="374"/>
      <c r="W776" s="374"/>
      <c r="X776" s="374"/>
      <c r="Y776" s="374"/>
      <c r="Z776" s="374"/>
    </row>
    <row r="777" ht="12.75" customHeight="1">
      <c r="A777" s="374"/>
      <c r="B777" s="374"/>
      <c r="C777" s="374"/>
      <c r="D777" s="374"/>
      <c r="E777" s="374"/>
      <c r="F777" s="374"/>
      <c r="G777" s="374"/>
      <c r="H777" s="374"/>
      <c r="I777" s="374"/>
      <c r="J777" s="374"/>
      <c r="K777" s="374"/>
      <c r="L777" s="374"/>
      <c r="M777" s="374"/>
      <c r="N777" s="374"/>
      <c r="O777" s="374"/>
      <c r="P777" s="374"/>
      <c r="Q777" s="374"/>
      <c r="R777" s="374"/>
      <c r="S777" s="374"/>
      <c r="T777" s="374"/>
      <c r="U777" s="374"/>
      <c r="V777" s="374"/>
      <c r="W777" s="374"/>
      <c r="X777" s="374"/>
      <c r="Y777" s="374"/>
      <c r="Z777" s="374"/>
    </row>
    <row r="778" ht="12.75" customHeight="1">
      <c r="A778" s="374"/>
      <c r="B778" s="374"/>
      <c r="C778" s="374"/>
      <c r="D778" s="374"/>
      <c r="E778" s="374"/>
      <c r="F778" s="374"/>
      <c r="G778" s="374"/>
      <c r="H778" s="374"/>
      <c r="I778" s="374"/>
      <c r="J778" s="374"/>
      <c r="K778" s="374"/>
      <c r="L778" s="374"/>
      <c r="M778" s="374"/>
      <c r="N778" s="374"/>
      <c r="O778" s="374"/>
      <c r="P778" s="374"/>
      <c r="Q778" s="374"/>
      <c r="R778" s="374"/>
      <c r="S778" s="374"/>
      <c r="T778" s="374"/>
      <c r="U778" s="374"/>
      <c r="V778" s="374"/>
      <c r="W778" s="374"/>
      <c r="X778" s="374"/>
      <c r="Y778" s="374"/>
      <c r="Z778" s="374"/>
    </row>
    <row r="779" ht="12.75" customHeight="1">
      <c r="A779" s="374"/>
      <c r="B779" s="374"/>
      <c r="C779" s="374"/>
      <c r="D779" s="374"/>
      <c r="E779" s="374"/>
      <c r="F779" s="374"/>
      <c r="G779" s="374"/>
      <c r="H779" s="374"/>
      <c r="I779" s="374"/>
      <c r="J779" s="374"/>
      <c r="K779" s="374"/>
      <c r="L779" s="374"/>
      <c r="M779" s="374"/>
      <c r="N779" s="374"/>
      <c r="O779" s="374"/>
      <c r="P779" s="374"/>
      <c r="Q779" s="374"/>
      <c r="R779" s="374"/>
      <c r="S779" s="374"/>
      <c r="T779" s="374"/>
      <c r="U779" s="374"/>
      <c r="V779" s="374"/>
      <c r="W779" s="374"/>
      <c r="X779" s="374"/>
      <c r="Y779" s="374"/>
      <c r="Z779" s="374"/>
    </row>
    <row r="780" ht="12.75" customHeight="1">
      <c r="A780" s="374"/>
      <c r="B780" s="374"/>
      <c r="C780" s="374"/>
      <c r="D780" s="374"/>
      <c r="E780" s="374"/>
      <c r="F780" s="374"/>
      <c r="G780" s="374"/>
      <c r="H780" s="374"/>
      <c r="I780" s="374"/>
      <c r="J780" s="374"/>
      <c r="K780" s="374"/>
      <c r="L780" s="374"/>
      <c r="M780" s="374"/>
      <c r="N780" s="374"/>
      <c r="O780" s="374"/>
      <c r="P780" s="374"/>
      <c r="Q780" s="374"/>
      <c r="R780" s="374"/>
      <c r="S780" s="374"/>
      <c r="T780" s="374"/>
      <c r="U780" s="374"/>
      <c r="V780" s="374"/>
      <c r="W780" s="374"/>
      <c r="X780" s="374"/>
      <c r="Y780" s="374"/>
      <c r="Z780" s="374"/>
    </row>
    <row r="781" ht="12.75" customHeight="1">
      <c r="A781" s="374"/>
      <c r="B781" s="374"/>
      <c r="C781" s="374"/>
      <c r="D781" s="374"/>
      <c r="E781" s="374"/>
      <c r="F781" s="374"/>
      <c r="G781" s="374"/>
      <c r="H781" s="374"/>
      <c r="I781" s="374"/>
      <c r="J781" s="374"/>
      <c r="K781" s="374"/>
      <c r="L781" s="374"/>
      <c r="M781" s="374"/>
      <c r="N781" s="374"/>
      <c r="O781" s="374"/>
      <c r="P781" s="374"/>
      <c r="Q781" s="374"/>
      <c r="R781" s="374"/>
      <c r="S781" s="374"/>
      <c r="T781" s="374"/>
      <c r="U781" s="374"/>
      <c r="V781" s="374"/>
      <c r="W781" s="374"/>
      <c r="X781" s="374"/>
      <c r="Y781" s="374"/>
      <c r="Z781" s="374"/>
    </row>
    <row r="782" ht="12.75" customHeight="1">
      <c r="A782" s="374"/>
      <c r="B782" s="374"/>
      <c r="C782" s="374"/>
      <c r="D782" s="374"/>
      <c r="E782" s="374"/>
      <c r="F782" s="374"/>
      <c r="G782" s="374"/>
      <c r="H782" s="374"/>
      <c r="I782" s="374"/>
      <c r="J782" s="374"/>
      <c r="K782" s="374"/>
      <c r="L782" s="374"/>
      <c r="M782" s="374"/>
      <c r="N782" s="374"/>
      <c r="O782" s="374"/>
      <c r="P782" s="374"/>
      <c r="Q782" s="374"/>
      <c r="R782" s="374"/>
      <c r="S782" s="374"/>
      <c r="T782" s="374"/>
      <c r="U782" s="374"/>
      <c r="V782" s="374"/>
      <c r="W782" s="374"/>
      <c r="X782" s="374"/>
      <c r="Y782" s="374"/>
      <c r="Z782" s="374"/>
    </row>
    <row r="783" ht="12.75" customHeight="1">
      <c r="A783" s="374"/>
      <c r="B783" s="374"/>
      <c r="C783" s="374"/>
      <c r="D783" s="374"/>
      <c r="E783" s="374"/>
      <c r="F783" s="374"/>
      <c r="G783" s="374"/>
      <c r="H783" s="374"/>
      <c r="I783" s="374"/>
      <c r="J783" s="374"/>
      <c r="K783" s="374"/>
      <c r="L783" s="374"/>
      <c r="M783" s="374"/>
      <c r="N783" s="374"/>
      <c r="O783" s="374"/>
      <c r="P783" s="374"/>
      <c r="Q783" s="374"/>
      <c r="R783" s="374"/>
      <c r="S783" s="374"/>
      <c r="T783" s="374"/>
      <c r="U783" s="374"/>
      <c r="V783" s="374"/>
      <c r="W783" s="374"/>
      <c r="X783" s="374"/>
      <c r="Y783" s="374"/>
      <c r="Z783" s="374"/>
    </row>
    <row r="784" ht="12.75" customHeight="1">
      <c r="A784" s="374"/>
      <c r="B784" s="374"/>
      <c r="C784" s="374"/>
      <c r="D784" s="374"/>
      <c r="E784" s="374"/>
      <c r="F784" s="374"/>
      <c r="G784" s="374"/>
      <c r="H784" s="374"/>
      <c r="I784" s="374"/>
      <c r="J784" s="374"/>
      <c r="K784" s="374"/>
      <c r="L784" s="374"/>
      <c r="M784" s="374"/>
      <c r="N784" s="374"/>
      <c r="O784" s="374"/>
      <c r="P784" s="374"/>
      <c r="Q784" s="374"/>
      <c r="R784" s="374"/>
      <c r="S784" s="374"/>
      <c r="T784" s="374"/>
      <c r="U784" s="374"/>
      <c r="V784" s="374"/>
      <c r="W784" s="374"/>
      <c r="X784" s="374"/>
      <c r="Y784" s="374"/>
      <c r="Z784" s="374"/>
    </row>
    <row r="785" ht="12.75" customHeight="1">
      <c r="A785" s="374"/>
      <c r="B785" s="374"/>
      <c r="C785" s="374"/>
      <c r="D785" s="374"/>
      <c r="E785" s="374"/>
      <c r="F785" s="374"/>
      <c r="G785" s="374"/>
      <c r="H785" s="374"/>
      <c r="I785" s="374"/>
      <c r="J785" s="374"/>
      <c r="K785" s="374"/>
      <c r="L785" s="374"/>
      <c r="M785" s="374"/>
      <c r="N785" s="374"/>
      <c r="O785" s="374"/>
      <c r="P785" s="374"/>
      <c r="Q785" s="374"/>
      <c r="R785" s="374"/>
      <c r="S785" s="374"/>
      <c r="T785" s="374"/>
      <c r="U785" s="374"/>
      <c r="V785" s="374"/>
      <c r="W785" s="374"/>
      <c r="X785" s="374"/>
      <c r="Y785" s="374"/>
      <c r="Z785" s="374"/>
    </row>
    <row r="786" ht="12.75" customHeight="1">
      <c r="A786" s="374"/>
      <c r="B786" s="374"/>
      <c r="C786" s="374"/>
      <c r="D786" s="374"/>
      <c r="E786" s="374"/>
      <c r="F786" s="374"/>
      <c r="G786" s="374"/>
      <c r="H786" s="374"/>
      <c r="I786" s="374"/>
      <c r="J786" s="374"/>
      <c r="K786" s="374"/>
      <c r="L786" s="374"/>
      <c r="M786" s="374"/>
      <c r="N786" s="374"/>
      <c r="O786" s="374"/>
      <c r="P786" s="374"/>
      <c r="Q786" s="374"/>
      <c r="R786" s="374"/>
      <c r="S786" s="374"/>
      <c r="T786" s="374"/>
      <c r="U786" s="374"/>
      <c r="V786" s="374"/>
      <c r="W786" s="374"/>
      <c r="X786" s="374"/>
      <c r="Y786" s="374"/>
      <c r="Z786" s="374"/>
    </row>
    <row r="787" ht="12.75" customHeight="1">
      <c r="A787" s="374"/>
      <c r="B787" s="374"/>
      <c r="C787" s="374"/>
      <c r="D787" s="374"/>
      <c r="E787" s="374"/>
      <c r="F787" s="374"/>
      <c r="G787" s="374"/>
      <c r="H787" s="374"/>
      <c r="I787" s="374"/>
      <c r="J787" s="374"/>
      <c r="K787" s="374"/>
      <c r="L787" s="374"/>
      <c r="M787" s="374"/>
      <c r="N787" s="374"/>
      <c r="O787" s="374"/>
      <c r="P787" s="374"/>
      <c r="Q787" s="374"/>
      <c r="R787" s="374"/>
      <c r="S787" s="374"/>
      <c r="T787" s="374"/>
      <c r="U787" s="374"/>
      <c r="V787" s="374"/>
      <c r="W787" s="374"/>
      <c r="X787" s="374"/>
      <c r="Y787" s="374"/>
      <c r="Z787" s="374"/>
    </row>
    <row r="788" ht="12.75" customHeight="1">
      <c r="A788" s="374"/>
      <c r="B788" s="374"/>
      <c r="C788" s="374"/>
      <c r="D788" s="374"/>
      <c r="E788" s="374"/>
      <c r="F788" s="374"/>
      <c r="G788" s="374"/>
      <c r="H788" s="374"/>
      <c r="I788" s="374"/>
      <c r="J788" s="374"/>
      <c r="K788" s="374"/>
      <c r="L788" s="374"/>
      <c r="M788" s="374"/>
      <c r="N788" s="374"/>
      <c r="O788" s="374"/>
      <c r="P788" s="374"/>
      <c r="Q788" s="374"/>
      <c r="R788" s="374"/>
      <c r="S788" s="374"/>
      <c r="T788" s="374"/>
      <c r="U788" s="374"/>
      <c r="V788" s="374"/>
      <c r="W788" s="374"/>
      <c r="X788" s="374"/>
      <c r="Y788" s="374"/>
      <c r="Z788" s="374"/>
    </row>
    <row r="789" ht="12.75" customHeight="1">
      <c r="A789" s="374"/>
      <c r="B789" s="374"/>
      <c r="C789" s="374"/>
      <c r="D789" s="374"/>
      <c r="E789" s="374"/>
      <c r="F789" s="374"/>
      <c r="G789" s="374"/>
      <c r="H789" s="374"/>
      <c r="I789" s="374"/>
      <c r="J789" s="374"/>
      <c r="K789" s="374"/>
      <c r="L789" s="374"/>
      <c r="M789" s="374"/>
      <c r="N789" s="374"/>
      <c r="O789" s="374"/>
      <c r="P789" s="374"/>
      <c r="Q789" s="374"/>
      <c r="R789" s="374"/>
      <c r="S789" s="374"/>
      <c r="T789" s="374"/>
      <c r="U789" s="374"/>
      <c r="V789" s="374"/>
      <c r="W789" s="374"/>
      <c r="X789" s="374"/>
      <c r="Y789" s="374"/>
      <c r="Z789" s="374"/>
    </row>
    <row r="790" ht="12.75" customHeight="1">
      <c r="A790" s="374"/>
      <c r="B790" s="374"/>
      <c r="C790" s="374"/>
      <c r="D790" s="374"/>
      <c r="E790" s="374"/>
      <c r="F790" s="374"/>
      <c r="G790" s="374"/>
      <c r="H790" s="374"/>
      <c r="I790" s="374"/>
      <c r="J790" s="374"/>
      <c r="K790" s="374"/>
      <c r="L790" s="374"/>
      <c r="M790" s="374"/>
      <c r="N790" s="374"/>
      <c r="O790" s="374"/>
      <c r="P790" s="374"/>
      <c r="Q790" s="374"/>
      <c r="R790" s="374"/>
      <c r="S790" s="374"/>
      <c r="T790" s="374"/>
      <c r="U790" s="374"/>
      <c r="V790" s="374"/>
      <c r="W790" s="374"/>
      <c r="X790" s="374"/>
      <c r="Y790" s="374"/>
      <c r="Z790" s="374"/>
    </row>
    <row r="791" ht="12.75" customHeight="1">
      <c r="A791" s="374"/>
      <c r="B791" s="374"/>
      <c r="C791" s="374"/>
      <c r="D791" s="374"/>
      <c r="E791" s="374"/>
      <c r="F791" s="374"/>
      <c r="G791" s="374"/>
      <c r="H791" s="374"/>
      <c r="I791" s="374"/>
      <c r="J791" s="374"/>
      <c r="K791" s="374"/>
      <c r="L791" s="374"/>
      <c r="M791" s="374"/>
      <c r="N791" s="374"/>
      <c r="O791" s="374"/>
      <c r="P791" s="374"/>
      <c r="Q791" s="374"/>
      <c r="R791" s="374"/>
      <c r="S791" s="374"/>
      <c r="T791" s="374"/>
      <c r="U791" s="374"/>
      <c r="V791" s="374"/>
      <c r="W791" s="374"/>
      <c r="X791" s="374"/>
      <c r="Y791" s="374"/>
      <c r="Z791" s="374"/>
    </row>
    <row r="792" ht="12.75" customHeight="1">
      <c r="A792" s="374"/>
      <c r="B792" s="374"/>
      <c r="C792" s="374"/>
      <c r="D792" s="374"/>
      <c r="E792" s="374"/>
      <c r="F792" s="374"/>
      <c r="G792" s="374"/>
      <c r="H792" s="374"/>
      <c r="I792" s="374"/>
      <c r="J792" s="374"/>
      <c r="K792" s="374"/>
      <c r="L792" s="374"/>
      <c r="M792" s="374"/>
      <c r="N792" s="374"/>
      <c r="O792" s="374"/>
      <c r="P792" s="374"/>
      <c r="Q792" s="374"/>
      <c r="R792" s="374"/>
      <c r="S792" s="374"/>
      <c r="T792" s="374"/>
      <c r="U792" s="374"/>
      <c r="V792" s="374"/>
      <c r="W792" s="374"/>
      <c r="X792" s="374"/>
      <c r="Y792" s="374"/>
      <c r="Z792" s="374"/>
    </row>
    <row r="793" ht="12.75" customHeight="1">
      <c r="A793" s="374"/>
      <c r="B793" s="374"/>
      <c r="C793" s="374"/>
      <c r="D793" s="374"/>
      <c r="E793" s="374"/>
      <c r="F793" s="374"/>
      <c r="G793" s="374"/>
      <c r="H793" s="374"/>
      <c r="I793" s="374"/>
      <c r="J793" s="374"/>
      <c r="K793" s="374"/>
      <c r="L793" s="374"/>
      <c r="M793" s="374"/>
      <c r="N793" s="374"/>
      <c r="O793" s="374"/>
      <c r="P793" s="374"/>
      <c r="Q793" s="374"/>
      <c r="R793" s="374"/>
      <c r="S793" s="374"/>
      <c r="T793" s="374"/>
      <c r="U793" s="374"/>
      <c r="V793" s="374"/>
      <c r="W793" s="374"/>
      <c r="X793" s="374"/>
      <c r="Y793" s="374"/>
      <c r="Z793" s="374"/>
    </row>
    <row r="794" ht="12.75" customHeight="1">
      <c r="A794" s="374"/>
      <c r="B794" s="374"/>
      <c r="C794" s="374"/>
      <c r="D794" s="374"/>
      <c r="E794" s="374"/>
      <c r="F794" s="374"/>
      <c r="G794" s="374"/>
      <c r="H794" s="374"/>
      <c r="I794" s="374"/>
      <c r="J794" s="374"/>
      <c r="K794" s="374"/>
      <c r="L794" s="374"/>
      <c r="M794" s="374"/>
      <c r="N794" s="374"/>
      <c r="O794" s="374"/>
      <c r="P794" s="374"/>
      <c r="Q794" s="374"/>
      <c r="R794" s="374"/>
      <c r="S794" s="374"/>
      <c r="T794" s="374"/>
      <c r="U794" s="374"/>
      <c r="V794" s="374"/>
      <c r="W794" s="374"/>
      <c r="X794" s="374"/>
      <c r="Y794" s="374"/>
      <c r="Z794" s="374"/>
    </row>
    <row r="795" ht="12.75" customHeight="1">
      <c r="A795" s="374"/>
      <c r="B795" s="374"/>
      <c r="C795" s="374"/>
      <c r="D795" s="374"/>
      <c r="E795" s="374"/>
      <c r="F795" s="374"/>
      <c r="G795" s="374"/>
      <c r="H795" s="374"/>
      <c r="I795" s="374"/>
      <c r="J795" s="374"/>
      <c r="K795" s="374"/>
      <c r="L795" s="374"/>
      <c r="M795" s="374"/>
      <c r="N795" s="374"/>
      <c r="O795" s="374"/>
      <c r="P795" s="374"/>
      <c r="Q795" s="374"/>
      <c r="R795" s="374"/>
      <c r="S795" s="374"/>
      <c r="T795" s="374"/>
      <c r="U795" s="374"/>
      <c r="V795" s="374"/>
      <c r="W795" s="374"/>
      <c r="X795" s="374"/>
      <c r="Y795" s="374"/>
      <c r="Z795" s="374"/>
    </row>
    <row r="796" ht="12.75" customHeight="1">
      <c r="A796" s="374"/>
      <c r="B796" s="374"/>
      <c r="C796" s="374"/>
      <c r="D796" s="374"/>
      <c r="E796" s="374"/>
      <c r="F796" s="374"/>
      <c r="G796" s="374"/>
      <c r="H796" s="374"/>
      <c r="I796" s="374"/>
      <c r="J796" s="374"/>
      <c r="K796" s="374"/>
      <c r="L796" s="374"/>
      <c r="M796" s="374"/>
      <c r="N796" s="374"/>
      <c r="O796" s="374"/>
      <c r="P796" s="374"/>
      <c r="Q796" s="374"/>
      <c r="R796" s="374"/>
      <c r="S796" s="374"/>
      <c r="T796" s="374"/>
      <c r="U796" s="374"/>
      <c r="V796" s="374"/>
      <c r="W796" s="374"/>
      <c r="X796" s="374"/>
      <c r="Y796" s="374"/>
      <c r="Z796" s="374"/>
    </row>
    <row r="797" ht="12.75" customHeight="1">
      <c r="A797" s="374"/>
      <c r="B797" s="374"/>
      <c r="C797" s="374"/>
      <c r="D797" s="374"/>
      <c r="E797" s="374"/>
      <c r="F797" s="374"/>
      <c r="G797" s="374"/>
      <c r="H797" s="374"/>
      <c r="I797" s="374"/>
      <c r="J797" s="374"/>
      <c r="K797" s="374"/>
      <c r="L797" s="374"/>
      <c r="M797" s="374"/>
      <c r="N797" s="374"/>
      <c r="O797" s="374"/>
      <c r="P797" s="374"/>
      <c r="Q797" s="374"/>
      <c r="R797" s="374"/>
      <c r="S797" s="374"/>
      <c r="T797" s="374"/>
      <c r="U797" s="374"/>
      <c r="V797" s="374"/>
      <c r="W797" s="374"/>
      <c r="X797" s="374"/>
      <c r="Y797" s="374"/>
      <c r="Z797" s="374"/>
    </row>
    <row r="798" ht="12.75" customHeight="1">
      <c r="A798" s="374"/>
      <c r="B798" s="374"/>
      <c r="C798" s="374"/>
      <c r="D798" s="374"/>
      <c r="E798" s="374"/>
      <c r="F798" s="374"/>
      <c r="G798" s="374"/>
      <c r="H798" s="374"/>
      <c r="I798" s="374"/>
      <c r="J798" s="374"/>
      <c r="K798" s="374"/>
      <c r="L798" s="374"/>
      <c r="M798" s="374"/>
      <c r="N798" s="374"/>
      <c r="O798" s="374"/>
      <c r="P798" s="374"/>
      <c r="Q798" s="374"/>
      <c r="R798" s="374"/>
      <c r="S798" s="374"/>
      <c r="T798" s="374"/>
      <c r="U798" s="374"/>
      <c r="V798" s="374"/>
      <c r="W798" s="374"/>
      <c r="X798" s="374"/>
      <c r="Y798" s="374"/>
      <c r="Z798" s="374"/>
    </row>
    <row r="799" ht="12.75" customHeight="1">
      <c r="A799" s="374"/>
      <c r="B799" s="374"/>
      <c r="C799" s="374"/>
      <c r="D799" s="374"/>
      <c r="E799" s="374"/>
      <c r="F799" s="374"/>
      <c r="G799" s="374"/>
      <c r="H799" s="374"/>
      <c r="I799" s="374"/>
      <c r="J799" s="374"/>
      <c r="K799" s="374"/>
      <c r="L799" s="374"/>
      <c r="M799" s="374"/>
      <c r="N799" s="374"/>
      <c r="O799" s="374"/>
      <c r="P799" s="374"/>
      <c r="Q799" s="374"/>
      <c r="R799" s="374"/>
      <c r="S799" s="374"/>
      <c r="T799" s="374"/>
      <c r="U799" s="374"/>
      <c r="V799" s="374"/>
      <c r="W799" s="374"/>
      <c r="X799" s="374"/>
      <c r="Y799" s="374"/>
      <c r="Z799" s="374"/>
    </row>
    <row r="800" ht="12.75" customHeight="1">
      <c r="A800" s="374"/>
      <c r="B800" s="374"/>
      <c r="C800" s="374"/>
      <c r="D800" s="374"/>
      <c r="E800" s="374"/>
      <c r="F800" s="374"/>
      <c r="G800" s="374"/>
      <c r="H800" s="374"/>
      <c r="I800" s="374"/>
      <c r="J800" s="374"/>
      <c r="K800" s="374"/>
      <c r="L800" s="374"/>
      <c r="M800" s="374"/>
      <c r="N800" s="374"/>
      <c r="O800" s="374"/>
      <c r="P800" s="374"/>
      <c r="Q800" s="374"/>
      <c r="R800" s="374"/>
      <c r="S800" s="374"/>
      <c r="T800" s="374"/>
      <c r="U800" s="374"/>
      <c r="V800" s="374"/>
      <c r="W800" s="374"/>
      <c r="X800" s="374"/>
      <c r="Y800" s="374"/>
      <c r="Z800" s="374"/>
    </row>
    <row r="801" ht="12.75" customHeight="1">
      <c r="A801" s="374"/>
      <c r="B801" s="374"/>
      <c r="C801" s="374"/>
      <c r="D801" s="374"/>
      <c r="E801" s="374"/>
      <c r="F801" s="374"/>
      <c r="G801" s="374"/>
      <c r="H801" s="374"/>
      <c r="I801" s="374"/>
      <c r="J801" s="374"/>
      <c r="K801" s="374"/>
      <c r="L801" s="374"/>
      <c r="M801" s="374"/>
      <c r="N801" s="374"/>
      <c r="O801" s="374"/>
      <c r="P801" s="374"/>
      <c r="Q801" s="374"/>
      <c r="R801" s="374"/>
      <c r="S801" s="374"/>
      <c r="T801" s="374"/>
      <c r="U801" s="374"/>
      <c r="V801" s="374"/>
      <c r="W801" s="374"/>
      <c r="X801" s="374"/>
      <c r="Y801" s="374"/>
      <c r="Z801" s="374"/>
    </row>
    <row r="802" ht="12.75" customHeight="1">
      <c r="A802" s="374"/>
      <c r="B802" s="374"/>
      <c r="C802" s="374"/>
      <c r="D802" s="374"/>
      <c r="E802" s="374"/>
      <c r="F802" s="374"/>
      <c r="G802" s="374"/>
      <c r="H802" s="374"/>
      <c r="I802" s="374"/>
      <c r="J802" s="374"/>
      <c r="K802" s="374"/>
      <c r="L802" s="374"/>
      <c r="M802" s="374"/>
      <c r="N802" s="374"/>
      <c r="O802" s="374"/>
      <c r="P802" s="374"/>
      <c r="Q802" s="374"/>
      <c r="R802" s="374"/>
      <c r="S802" s="374"/>
      <c r="T802" s="374"/>
      <c r="U802" s="374"/>
      <c r="V802" s="374"/>
      <c r="W802" s="374"/>
      <c r="X802" s="374"/>
      <c r="Y802" s="374"/>
      <c r="Z802" s="374"/>
    </row>
    <row r="803" ht="12.75" customHeight="1">
      <c r="A803" s="374"/>
      <c r="B803" s="374"/>
      <c r="C803" s="374"/>
      <c r="D803" s="374"/>
      <c r="E803" s="374"/>
      <c r="F803" s="374"/>
      <c r="G803" s="374"/>
      <c r="H803" s="374"/>
      <c r="I803" s="374"/>
      <c r="J803" s="374"/>
      <c r="K803" s="374"/>
      <c r="L803" s="374"/>
      <c r="M803" s="374"/>
      <c r="N803" s="374"/>
      <c r="O803" s="374"/>
      <c r="P803" s="374"/>
      <c r="Q803" s="374"/>
      <c r="R803" s="374"/>
      <c r="S803" s="374"/>
      <c r="T803" s="374"/>
      <c r="U803" s="374"/>
      <c r="V803" s="374"/>
      <c r="W803" s="374"/>
      <c r="X803" s="374"/>
      <c r="Y803" s="374"/>
      <c r="Z803" s="374"/>
    </row>
    <row r="804" ht="12.75" customHeight="1">
      <c r="A804" s="374"/>
      <c r="B804" s="374"/>
      <c r="C804" s="374"/>
      <c r="D804" s="374"/>
      <c r="E804" s="374"/>
      <c r="F804" s="374"/>
      <c r="G804" s="374"/>
      <c r="H804" s="374"/>
      <c r="I804" s="374"/>
      <c r="J804" s="374"/>
      <c r="K804" s="374"/>
      <c r="L804" s="374"/>
      <c r="M804" s="374"/>
      <c r="N804" s="374"/>
      <c r="O804" s="374"/>
      <c r="P804" s="374"/>
      <c r="Q804" s="374"/>
      <c r="R804" s="374"/>
      <c r="S804" s="374"/>
      <c r="T804" s="374"/>
      <c r="U804" s="374"/>
      <c r="V804" s="374"/>
      <c r="W804" s="374"/>
      <c r="X804" s="374"/>
      <c r="Y804" s="374"/>
      <c r="Z804" s="374"/>
    </row>
    <row r="805" ht="12.75" customHeight="1">
      <c r="A805" s="374"/>
      <c r="B805" s="374"/>
      <c r="C805" s="374"/>
      <c r="D805" s="374"/>
      <c r="E805" s="374"/>
      <c r="F805" s="374"/>
      <c r="G805" s="374"/>
      <c r="H805" s="374"/>
      <c r="I805" s="374"/>
      <c r="J805" s="374"/>
      <c r="K805" s="374"/>
      <c r="L805" s="374"/>
      <c r="M805" s="374"/>
      <c r="N805" s="374"/>
      <c r="O805" s="374"/>
      <c r="P805" s="374"/>
      <c r="Q805" s="374"/>
      <c r="R805" s="374"/>
      <c r="S805" s="374"/>
      <c r="T805" s="374"/>
      <c r="U805" s="374"/>
      <c r="V805" s="374"/>
      <c r="W805" s="374"/>
      <c r="X805" s="374"/>
      <c r="Y805" s="374"/>
      <c r="Z805" s="374"/>
    </row>
    <row r="806" ht="12.75" customHeight="1">
      <c r="A806" s="374"/>
      <c r="B806" s="374"/>
      <c r="C806" s="374"/>
      <c r="D806" s="374"/>
      <c r="E806" s="374"/>
      <c r="F806" s="374"/>
      <c r="G806" s="374"/>
      <c r="H806" s="374"/>
      <c r="I806" s="374"/>
      <c r="J806" s="374"/>
      <c r="K806" s="374"/>
      <c r="L806" s="374"/>
      <c r="M806" s="374"/>
      <c r="N806" s="374"/>
      <c r="O806" s="374"/>
      <c r="P806" s="374"/>
      <c r="Q806" s="374"/>
      <c r="R806" s="374"/>
      <c r="S806" s="374"/>
      <c r="T806" s="374"/>
      <c r="U806" s="374"/>
      <c r="V806" s="374"/>
      <c r="W806" s="374"/>
      <c r="X806" s="374"/>
      <c r="Y806" s="374"/>
      <c r="Z806" s="374"/>
    </row>
    <row r="807" ht="12.75" customHeight="1">
      <c r="A807" s="374"/>
      <c r="B807" s="374"/>
      <c r="C807" s="374"/>
      <c r="D807" s="374"/>
      <c r="E807" s="374"/>
      <c r="F807" s="374"/>
      <c r="G807" s="374"/>
      <c r="H807" s="374"/>
      <c r="I807" s="374"/>
      <c r="J807" s="374"/>
      <c r="K807" s="374"/>
      <c r="L807" s="374"/>
      <c r="M807" s="374"/>
      <c r="N807" s="374"/>
      <c r="O807" s="374"/>
      <c r="P807" s="374"/>
      <c r="Q807" s="374"/>
      <c r="R807" s="374"/>
      <c r="S807" s="374"/>
      <c r="T807" s="374"/>
      <c r="U807" s="374"/>
      <c r="V807" s="374"/>
      <c r="W807" s="374"/>
      <c r="X807" s="374"/>
      <c r="Y807" s="374"/>
      <c r="Z807" s="374"/>
    </row>
    <row r="808" ht="12.75" customHeight="1">
      <c r="A808" s="374"/>
      <c r="B808" s="374"/>
      <c r="C808" s="374"/>
      <c r="D808" s="374"/>
      <c r="E808" s="374"/>
      <c r="F808" s="374"/>
      <c r="G808" s="374"/>
      <c r="H808" s="374"/>
      <c r="I808" s="374"/>
      <c r="J808" s="374"/>
      <c r="K808" s="374"/>
      <c r="L808" s="374"/>
      <c r="M808" s="374"/>
      <c r="N808" s="374"/>
      <c r="O808" s="374"/>
      <c r="P808" s="374"/>
      <c r="Q808" s="374"/>
      <c r="R808" s="374"/>
      <c r="S808" s="374"/>
      <c r="T808" s="374"/>
      <c r="U808" s="374"/>
      <c r="V808" s="374"/>
      <c r="W808" s="374"/>
      <c r="X808" s="374"/>
      <c r="Y808" s="374"/>
      <c r="Z808" s="374"/>
    </row>
    <row r="809" ht="12.75" customHeight="1">
      <c r="A809" s="374"/>
      <c r="B809" s="374"/>
      <c r="C809" s="374"/>
      <c r="D809" s="374"/>
      <c r="E809" s="374"/>
      <c r="F809" s="374"/>
      <c r="G809" s="374"/>
      <c r="H809" s="374"/>
      <c r="I809" s="374"/>
      <c r="J809" s="374"/>
      <c r="K809" s="374"/>
      <c r="L809" s="374"/>
      <c r="M809" s="374"/>
      <c r="N809" s="374"/>
      <c r="O809" s="374"/>
      <c r="P809" s="374"/>
      <c r="Q809" s="374"/>
      <c r="R809" s="374"/>
      <c r="S809" s="374"/>
      <c r="T809" s="374"/>
      <c r="U809" s="374"/>
      <c r="V809" s="374"/>
      <c r="W809" s="374"/>
      <c r="X809" s="374"/>
      <c r="Y809" s="374"/>
      <c r="Z809" s="374"/>
    </row>
    <row r="810" ht="12.75" customHeight="1">
      <c r="A810" s="374"/>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row>
    <row r="811" ht="12.75" customHeight="1">
      <c r="A811" s="374"/>
      <c r="B811" s="374"/>
      <c r="C811" s="374"/>
      <c r="D811" s="374"/>
      <c r="E811" s="374"/>
      <c r="F811" s="374"/>
      <c r="G811" s="374"/>
      <c r="H811" s="374"/>
      <c r="I811" s="374"/>
      <c r="J811" s="374"/>
      <c r="K811" s="374"/>
      <c r="L811" s="374"/>
      <c r="M811" s="374"/>
      <c r="N811" s="374"/>
      <c r="O811" s="374"/>
      <c r="P811" s="374"/>
      <c r="Q811" s="374"/>
      <c r="R811" s="374"/>
      <c r="S811" s="374"/>
      <c r="T811" s="374"/>
      <c r="U811" s="374"/>
      <c r="V811" s="374"/>
      <c r="W811" s="374"/>
      <c r="X811" s="374"/>
      <c r="Y811" s="374"/>
      <c r="Z811" s="374"/>
    </row>
    <row r="812" ht="12.75" customHeight="1">
      <c r="A812" s="374"/>
      <c r="B812" s="374"/>
      <c r="C812" s="374"/>
      <c r="D812" s="374"/>
      <c r="E812" s="374"/>
      <c r="F812" s="374"/>
      <c r="G812" s="374"/>
      <c r="H812" s="374"/>
      <c r="I812" s="374"/>
      <c r="J812" s="374"/>
      <c r="K812" s="374"/>
      <c r="L812" s="374"/>
      <c r="M812" s="374"/>
      <c r="N812" s="374"/>
      <c r="O812" s="374"/>
      <c r="P812" s="374"/>
      <c r="Q812" s="374"/>
      <c r="R812" s="374"/>
      <c r="S812" s="374"/>
      <c r="T812" s="374"/>
      <c r="U812" s="374"/>
      <c r="V812" s="374"/>
      <c r="W812" s="374"/>
      <c r="X812" s="374"/>
      <c r="Y812" s="374"/>
      <c r="Z812" s="374"/>
    </row>
    <row r="813" ht="12.75" customHeight="1">
      <c r="A813" s="374"/>
      <c r="B813" s="374"/>
      <c r="C813" s="374"/>
      <c r="D813" s="374"/>
      <c r="E813" s="374"/>
      <c r="F813" s="374"/>
      <c r="G813" s="374"/>
      <c r="H813" s="374"/>
      <c r="I813" s="374"/>
      <c r="J813" s="374"/>
      <c r="K813" s="374"/>
      <c r="L813" s="374"/>
      <c r="M813" s="374"/>
      <c r="N813" s="374"/>
      <c r="O813" s="374"/>
      <c r="P813" s="374"/>
      <c r="Q813" s="374"/>
      <c r="R813" s="374"/>
      <c r="S813" s="374"/>
      <c r="T813" s="374"/>
      <c r="U813" s="374"/>
      <c r="V813" s="374"/>
      <c r="W813" s="374"/>
      <c r="X813" s="374"/>
      <c r="Y813" s="374"/>
      <c r="Z813" s="374"/>
    </row>
    <row r="814" ht="12.75" customHeight="1">
      <c r="A814" s="374"/>
      <c r="B814" s="374"/>
      <c r="C814" s="374"/>
      <c r="D814" s="374"/>
      <c r="E814" s="374"/>
      <c r="F814" s="374"/>
      <c r="G814" s="374"/>
      <c r="H814" s="374"/>
      <c r="I814" s="374"/>
      <c r="J814" s="374"/>
      <c r="K814" s="374"/>
      <c r="L814" s="374"/>
      <c r="M814" s="374"/>
      <c r="N814" s="374"/>
      <c r="O814" s="374"/>
      <c r="P814" s="374"/>
      <c r="Q814" s="374"/>
      <c r="R814" s="374"/>
      <c r="S814" s="374"/>
      <c r="T814" s="374"/>
      <c r="U814" s="374"/>
      <c r="V814" s="374"/>
      <c r="W814" s="374"/>
      <c r="X814" s="374"/>
      <c r="Y814" s="374"/>
      <c r="Z814" s="374"/>
    </row>
    <row r="815" ht="12.75" customHeight="1">
      <c r="A815" s="374"/>
      <c r="B815" s="374"/>
      <c r="C815" s="374"/>
      <c r="D815" s="374"/>
      <c r="E815" s="374"/>
      <c r="F815" s="374"/>
      <c r="G815" s="374"/>
      <c r="H815" s="374"/>
      <c r="I815" s="374"/>
      <c r="J815" s="374"/>
      <c r="K815" s="374"/>
      <c r="L815" s="374"/>
      <c r="M815" s="374"/>
      <c r="N815" s="374"/>
      <c r="O815" s="374"/>
      <c r="P815" s="374"/>
      <c r="Q815" s="374"/>
      <c r="R815" s="374"/>
      <c r="S815" s="374"/>
      <c r="T815" s="374"/>
      <c r="U815" s="374"/>
      <c r="V815" s="374"/>
      <c r="W815" s="374"/>
      <c r="X815" s="374"/>
      <c r="Y815" s="374"/>
      <c r="Z815" s="374"/>
    </row>
    <row r="816" ht="12.75" customHeight="1">
      <c r="A816" s="374"/>
      <c r="B816" s="374"/>
      <c r="C816" s="374"/>
      <c r="D816" s="374"/>
      <c r="E816" s="374"/>
      <c r="F816" s="374"/>
      <c r="G816" s="374"/>
      <c r="H816" s="374"/>
      <c r="I816" s="374"/>
      <c r="J816" s="374"/>
      <c r="K816" s="374"/>
      <c r="L816" s="374"/>
      <c r="M816" s="374"/>
      <c r="N816" s="374"/>
      <c r="O816" s="374"/>
      <c r="P816" s="374"/>
      <c r="Q816" s="374"/>
      <c r="R816" s="374"/>
      <c r="S816" s="374"/>
      <c r="T816" s="374"/>
      <c r="U816" s="374"/>
      <c r="V816" s="374"/>
      <c r="W816" s="374"/>
      <c r="X816" s="374"/>
      <c r="Y816" s="374"/>
      <c r="Z816" s="374"/>
    </row>
    <row r="817" ht="12.75" customHeight="1">
      <c r="A817" s="374"/>
      <c r="B817" s="374"/>
      <c r="C817" s="374"/>
      <c r="D817" s="374"/>
      <c r="E817" s="374"/>
      <c r="F817" s="374"/>
      <c r="G817" s="374"/>
      <c r="H817" s="374"/>
      <c r="I817" s="374"/>
      <c r="J817" s="374"/>
      <c r="K817" s="374"/>
      <c r="L817" s="374"/>
      <c r="M817" s="374"/>
      <c r="N817" s="374"/>
      <c r="O817" s="374"/>
      <c r="P817" s="374"/>
      <c r="Q817" s="374"/>
      <c r="R817" s="374"/>
      <c r="S817" s="374"/>
      <c r="T817" s="374"/>
      <c r="U817" s="374"/>
      <c r="V817" s="374"/>
      <c r="W817" s="374"/>
      <c r="X817" s="374"/>
      <c r="Y817" s="374"/>
      <c r="Z817" s="374"/>
    </row>
    <row r="818" ht="12.75" customHeight="1">
      <c r="A818" s="374"/>
      <c r="B818" s="374"/>
      <c r="C818" s="374"/>
      <c r="D818" s="374"/>
      <c r="E818" s="374"/>
      <c r="F818" s="374"/>
      <c r="G818" s="374"/>
      <c r="H818" s="374"/>
      <c r="I818" s="374"/>
      <c r="J818" s="374"/>
      <c r="K818" s="374"/>
      <c r="L818" s="374"/>
      <c r="M818" s="374"/>
      <c r="N818" s="374"/>
      <c r="O818" s="374"/>
      <c r="P818" s="374"/>
      <c r="Q818" s="374"/>
      <c r="R818" s="374"/>
      <c r="S818" s="374"/>
      <c r="T818" s="374"/>
      <c r="U818" s="374"/>
      <c r="V818" s="374"/>
      <c r="W818" s="374"/>
      <c r="X818" s="374"/>
      <c r="Y818" s="374"/>
      <c r="Z818" s="374"/>
    </row>
    <row r="819" ht="12.75" customHeight="1">
      <c r="A819" s="374"/>
      <c r="B819" s="374"/>
      <c r="C819" s="374"/>
      <c r="D819" s="374"/>
      <c r="E819" s="374"/>
      <c r="F819" s="374"/>
      <c r="G819" s="374"/>
      <c r="H819" s="374"/>
      <c r="I819" s="374"/>
      <c r="J819" s="374"/>
      <c r="K819" s="374"/>
      <c r="L819" s="374"/>
      <c r="M819" s="374"/>
      <c r="N819" s="374"/>
      <c r="O819" s="374"/>
      <c r="P819" s="374"/>
      <c r="Q819" s="374"/>
      <c r="R819" s="374"/>
      <c r="S819" s="374"/>
      <c r="T819" s="374"/>
      <c r="U819" s="374"/>
      <c r="V819" s="374"/>
      <c r="W819" s="374"/>
      <c r="X819" s="374"/>
      <c r="Y819" s="374"/>
      <c r="Z819" s="374"/>
    </row>
    <row r="820" ht="12.75" customHeight="1">
      <c r="A820" s="374"/>
      <c r="B820" s="374"/>
      <c r="C820" s="374"/>
      <c r="D820" s="374"/>
      <c r="E820" s="374"/>
      <c r="F820" s="374"/>
      <c r="G820" s="374"/>
      <c r="H820" s="374"/>
      <c r="I820" s="374"/>
      <c r="J820" s="374"/>
      <c r="K820" s="374"/>
      <c r="L820" s="374"/>
      <c r="M820" s="374"/>
      <c r="N820" s="374"/>
      <c r="O820" s="374"/>
      <c r="P820" s="374"/>
      <c r="Q820" s="374"/>
      <c r="R820" s="374"/>
      <c r="S820" s="374"/>
      <c r="T820" s="374"/>
      <c r="U820" s="374"/>
      <c r="V820" s="374"/>
      <c r="W820" s="374"/>
      <c r="X820" s="374"/>
      <c r="Y820" s="374"/>
      <c r="Z820" s="374"/>
    </row>
    <row r="821" ht="12.75" customHeight="1">
      <c r="A821" s="374"/>
      <c r="B821" s="374"/>
      <c r="C821" s="374"/>
      <c r="D821" s="374"/>
      <c r="E821" s="374"/>
      <c r="F821" s="374"/>
      <c r="G821" s="374"/>
      <c r="H821" s="374"/>
      <c r="I821" s="374"/>
      <c r="J821" s="374"/>
      <c r="K821" s="374"/>
      <c r="L821" s="374"/>
      <c r="M821" s="374"/>
      <c r="N821" s="374"/>
      <c r="O821" s="374"/>
      <c r="P821" s="374"/>
      <c r="Q821" s="374"/>
      <c r="R821" s="374"/>
      <c r="S821" s="374"/>
      <c r="T821" s="374"/>
      <c r="U821" s="374"/>
      <c r="V821" s="374"/>
      <c r="W821" s="374"/>
      <c r="X821" s="374"/>
      <c r="Y821" s="374"/>
      <c r="Z821" s="374"/>
    </row>
    <row r="822" ht="12.75" customHeight="1">
      <c r="A822" s="374"/>
      <c r="B822" s="374"/>
      <c r="C822" s="374"/>
      <c r="D822" s="374"/>
      <c r="E822" s="374"/>
      <c r="F822" s="374"/>
      <c r="G822" s="374"/>
      <c r="H822" s="374"/>
      <c r="I822" s="374"/>
      <c r="J822" s="374"/>
      <c r="K822" s="374"/>
      <c r="L822" s="374"/>
      <c r="M822" s="374"/>
      <c r="N822" s="374"/>
      <c r="O822" s="374"/>
      <c r="P822" s="374"/>
      <c r="Q822" s="374"/>
      <c r="R822" s="374"/>
      <c r="S822" s="374"/>
      <c r="T822" s="374"/>
      <c r="U822" s="374"/>
      <c r="V822" s="374"/>
      <c r="W822" s="374"/>
      <c r="X822" s="374"/>
      <c r="Y822" s="374"/>
      <c r="Z822" s="374"/>
    </row>
    <row r="823" ht="12.75" customHeight="1">
      <c r="A823" s="374"/>
      <c r="B823" s="374"/>
      <c r="C823" s="374"/>
      <c r="D823" s="374"/>
      <c r="E823" s="374"/>
      <c r="F823" s="374"/>
      <c r="G823" s="374"/>
      <c r="H823" s="374"/>
      <c r="I823" s="374"/>
      <c r="J823" s="374"/>
      <c r="K823" s="374"/>
      <c r="L823" s="374"/>
      <c r="M823" s="374"/>
      <c r="N823" s="374"/>
      <c r="O823" s="374"/>
      <c r="P823" s="374"/>
      <c r="Q823" s="374"/>
      <c r="R823" s="374"/>
      <c r="S823" s="374"/>
      <c r="T823" s="374"/>
      <c r="U823" s="374"/>
      <c r="V823" s="374"/>
      <c r="W823" s="374"/>
      <c r="X823" s="374"/>
      <c r="Y823" s="374"/>
      <c r="Z823" s="374"/>
    </row>
    <row r="824" ht="12.75" customHeight="1">
      <c r="A824" s="374"/>
      <c r="B824" s="374"/>
      <c r="C824" s="374"/>
      <c r="D824" s="374"/>
      <c r="E824" s="374"/>
      <c r="F824" s="374"/>
      <c r="G824" s="374"/>
      <c r="H824" s="374"/>
      <c r="I824" s="374"/>
      <c r="J824" s="374"/>
      <c r="K824" s="374"/>
      <c r="L824" s="374"/>
      <c r="M824" s="374"/>
      <c r="N824" s="374"/>
      <c r="O824" s="374"/>
      <c r="P824" s="374"/>
      <c r="Q824" s="374"/>
      <c r="R824" s="374"/>
      <c r="S824" s="374"/>
      <c r="T824" s="374"/>
      <c r="U824" s="374"/>
      <c r="V824" s="374"/>
      <c r="W824" s="374"/>
      <c r="X824" s="374"/>
      <c r="Y824" s="374"/>
      <c r="Z824" s="374"/>
    </row>
    <row r="825" ht="12.75" customHeight="1">
      <c r="A825" s="374"/>
      <c r="B825" s="374"/>
      <c r="C825" s="374"/>
      <c r="D825" s="374"/>
      <c r="E825" s="374"/>
      <c r="F825" s="374"/>
      <c r="G825" s="374"/>
      <c r="H825" s="374"/>
      <c r="I825" s="374"/>
      <c r="J825" s="374"/>
      <c r="K825" s="374"/>
      <c r="L825" s="374"/>
      <c r="M825" s="374"/>
      <c r="N825" s="374"/>
      <c r="O825" s="374"/>
      <c r="P825" s="374"/>
      <c r="Q825" s="374"/>
      <c r="R825" s="374"/>
      <c r="S825" s="374"/>
      <c r="T825" s="374"/>
      <c r="U825" s="374"/>
      <c r="V825" s="374"/>
      <c r="W825" s="374"/>
      <c r="X825" s="374"/>
      <c r="Y825" s="374"/>
      <c r="Z825" s="374"/>
    </row>
    <row r="826" ht="12.75" customHeight="1">
      <c r="A826" s="374"/>
      <c r="B826" s="374"/>
      <c r="C826" s="374"/>
      <c r="D826" s="374"/>
      <c r="E826" s="374"/>
      <c r="F826" s="374"/>
      <c r="G826" s="374"/>
      <c r="H826" s="374"/>
      <c r="I826" s="374"/>
      <c r="J826" s="374"/>
      <c r="K826" s="374"/>
      <c r="L826" s="374"/>
      <c r="M826" s="374"/>
      <c r="N826" s="374"/>
      <c r="O826" s="374"/>
      <c r="P826" s="374"/>
      <c r="Q826" s="374"/>
      <c r="R826" s="374"/>
      <c r="S826" s="374"/>
      <c r="T826" s="374"/>
      <c r="U826" s="374"/>
      <c r="V826" s="374"/>
      <c r="W826" s="374"/>
      <c r="X826" s="374"/>
      <c r="Y826" s="374"/>
      <c r="Z826" s="374"/>
    </row>
    <row r="827" ht="12.75" customHeight="1">
      <c r="A827" s="374"/>
      <c r="B827" s="374"/>
      <c r="C827" s="374"/>
      <c r="D827" s="374"/>
      <c r="E827" s="374"/>
      <c r="F827" s="374"/>
      <c r="G827" s="374"/>
      <c r="H827" s="374"/>
      <c r="I827" s="374"/>
      <c r="J827" s="374"/>
      <c r="K827" s="374"/>
      <c r="L827" s="374"/>
      <c r="M827" s="374"/>
      <c r="N827" s="374"/>
      <c r="O827" s="374"/>
      <c r="P827" s="374"/>
      <c r="Q827" s="374"/>
      <c r="R827" s="374"/>
      <c r="S827" s="374"/>
      <c r="T827" s="374"/>
      <c r="U827" s="374"/>
      <c r="V827" s="374"/>
      <c r="W827" s="374"/>
      <c r="X827" s="374"/>
      <c r="Y827" s="374"/>
      <c r="Z827" s="374"/>
    </row>
    <row r="828" ht="12.75" customHeight="1">
      <c r="A828" s="374"/>
      <c r="B828" s="374"/>
      <c r="C828" s="374"/>
      <c r="D828" s="374"/>
      <c r="E828" s="374"/>
      <c r="F828" s="374"/>
      <c r="G828" s="374"/>
      <c r="H828" s="374"/>
      <c r="I828" s="374"/>
      <c r="J828" s="374"/>
      <c r="K828" s="374"/>
      <c r="L828" s="374"/>
      <c r="M828" s="374"/>
      <c r="N828" s="374"/>
      <c r="O828" s="374"/>
      <c r="P828" s="374"/>
      <c r="Q828" s="374"/>
      <c r="R828" s="374"/>
      <c r="S828" s="374"/>
      <c r="T828" s="374"/>
      <c r="U828" s="374"/>
      <c r="V828" s="374"/>
      <c r="W828" s="374"/>
      <c r="X828" s="374"/>
      <c r="Y828" s="374"/>
      <c r="Z828" s="374"/>
    </row>
    <row r="829" ht="12.75" customHeight="1">
      <c r="A829" s="374"/>
      <c r="B829" s="374"/>
      <c r="C829" s="374"/>
      <c r="D829" s="374"/>
      <c r="E829" s="374"/>
      <c r="F829" s="374"/>
      <c r="G829" s="374"/>
      <c r="H829" s="374"/>
      <c r="I829" s="374"/>
      <c r="J829" s="374"/>
      <c r="K829" s="374"/>
      <c r="L829" s="374"/>
      <c r="M829" s="374"/>
      <c r="N829" s="374"/>
      <c r="O829" s="374"/>
      <c r="P829" s="374"/>
      <c r="Q829" s="374"/>
      <c r="R829" s="374"/>
      <c r="S829" s="374"/>
      <c r="T829" s="374"/>
      <c r="U829" s="374"/>
      <c r="V829" s="374"/>
      <c r="W829" s="374"/>
      <c r="X829" s="374"/>
      <c r="Y829" s="374"/>
      <c r="Z829" s="374"/>
    </row>
    <row r="830" ht="12.75" customHeight="1">
      <c r="A830" s="374"/>
      <c r="B830" s="374"/>
      <c r="C830" s="374"/>
      <c r="D830" s="374"/>
      <c r="E830" s="374"/>
      <c r="F830" s="374"/>
      <c r="G830" s="374"/>
      <c r="H830" s="374"/>
      <c r="I830" s="374"/>
      <c r="J830" s="374"/>
      <c r="K830" s="374"/>
      <c r="L830" s="374"/>
      <c r="M830" s="374"/>
      <c r="N830" s="374"/>
      <c r="O830" s="374"/>
      <c r="P830" s="374"/>
      <c r="Q830" s="374"/>
      <c r="R830" s="374"/>
      <c r="S830" s="374"/>
      <c r="T830" s="374"/>
      <c r="U830" s="374"/>
      <c r="V830" s="374"/>
      <c r="W830" s="374"/>
      <c r="X830" s="374"/>
      <c r="Y830" s="374"/>
      <c r="Z830" s="374"/>
    </row>
    <row r="831" ht="12.75" customHeight="1">
      <c r="A831" s="374"/>
      <c r="B831" s="374"/>
      <c r="C831" s="374"/>
      <c r="D831" s="374"/>
      <c r="E831" s="374"/>
      <c r="F831" s="374"/>
      <c r="G831" s="374"/>
      <c r="H831" s="374"/>
      <c r="I831" s="374"/>
      <c r="J831" s="374"/>
      <c r="K831" s="374"/>
      <c r="L831" s="374"/>
      <c r="M831" s="374"/>
      <c r="N831" s="374"/>
      <c r="O831" s="374"/>
      <c r="P831" s="374"/>
      <c r="Q831" s="374"/>
      <c r="R831" s="374"/>
      <c r="S831" s="374"/>
      <c r="T831" s="374"/>
      <c r="U831" s="374"/>
      <c r="V831" s="374"/>
      <c r="W831" s="374"/>
      <c r="X831" s="374"/>
      <c r="Y831" s="374"/>
      <c r="Z831" s="374"/>
    </row>
    <row r="832" ht="12.75" customHeight="1">
      <c r="A832" s="374"/>
      <c r="B832" s="374"/>
      <c r="C832" s="374"/>
      <c r="D832" s="374"/>
      <c r="E832" s="374"/>
      <c r="F832" s="374"/>
      <c r="G832" s="374"/>
      <c r="H832" s="374"/>
      <c r="I832" s="374"/>
      <c r="J832" s="374"/>
      <c r="K832" s="374"/>
      <c r="L832" s="374"/>
      <c r="M832" s="374"/>
      <c r="N832" s="374"/>
      <c r="O832" s="374"/>
      <c r="P832" s="374"/>
      <c r="Q832" s="374"/>
      <c r="R832" s="374"/>
      <c r="S832" s="374"/>
      <c r="T832" s="374"/>
      <c r="U832" s="374"/>
      <c r="V832" s="374"/>
      <c r="W832" s="374"/>
      <c r="X832" s="374"/>
      <c r="Y832" s="374"/>
      <c r="Z832" s="374"/>
    </row>
    <row r="833" ht="12.75" customHeight="1">
      <c r="A833" s="374"/>
      <c r="B833" s="374"/>
      <c r="C833" s="374"/>
      <c r="D833" s="374"/>
      <c r="E833" s="374"/>
      <c r="F833" s="374"/>
      <c r="G833" s="374"/>
      <c r="H833" s="374"/>
      <c r="I833" s="374"/>
      <c r="J833" s="374"/>
      <c r="K833" s="374"/>
      <c r="L833" s="374"/>
      <c r="M833" s="374"/>
      <c r="N833" s="374"/>
      <c r="O833" s="374"/>
      <c r="P833" s="374"/>
      <c r="Q833" s="374"/>
      <c r="R833" s="374"/>
      <c r="S833" s="374"/>
      <c r="T833" s="374"/>
      <c r="U833" s="374"/>
      <c r="V833" s="374"/>
      <c r="W833" s="374"/>
      <c r="X833" s="374"/>
      <c r="Y833" s="374"/>
      <c r="Z833" s="374"/>
    </row>
    <row r="834" ht="12.75" customHeight="1">
      <c r="A834" s="374"/>
      <c r="B834" s="374"/>
      <c r="C834" s="374"/>
      <c r="D834" s="374"/>
      <c r="E834" s="374"/>
      <c r="F834" s="374"/>
      <c r="G834" s="374"/>
      <c r="H834" s="374"/>
      <c r="I834" s="374"/>
      <c r="J834" s="374"/>
      <c r="K834" s="374"/>
      <c r="L834" s="374"/>
      <c r="M834" s="374"/>
      <c r="N834" s="374"/>
      <c r="O834" s="374"/>
      <c r="P834" s="374"/>
      <c r="Q834" s="374"/>
      <c r="R834" s="374"/>
      <c r="S834" s="374"/>
      <c r="T834" s="374"/>
      <c r="U834" s="374"/>
      <c r="V834" s="374"/>
      <c r="W834" s="374"/>
      <c r="X834" s="374"/>
      <c r="Y834" s="374"/>
      <c r="Z834" s="374"/>
    </row>
    <row r="835" ht="12.75" customHeight="1">
      <c r="A835" s="374"/>
      <c r="B835" s="374"/>
      <c r="C835" s="374"/>
      <c r="D835" s="374"/>
      <c r="E835" s="374"/>
      <c r="F835" s="374"/>
      <c r="G835" s="374"/>
      <c r="H835" s="374"/>
      <c r="I835" s="374"/>
      <c r="J835" s="374"/>
      <c r="K835" s="374"/>
      <c r="L835" s="374"/>
      <c r="M835" s="374"/>
      <c r="N835" s="374"/>
      <c r="O835" s="374"/>
      <c r="P835" s="374"/>
      <c r="Q835" s="374"/>
      <c r="R835" s="374"/>
      <c r="S835" s="374"/>
      <c r="T835" s="374"/>
      <c r="U835" s="374"/>
      <c r="V835" s="374"/>
      <c r="W835" s="374"/>
      <c r="X835" s="374"/>
      <c r="Y835" s="374"/>
      <c r="Z835" s="374"/>
    </row>
    <row r="836" ht="12.75" customHeight="1">
      <c r="A836" s="374"/>
      <c r="B836" s="374"/>
      <c r="C836" s="374"/>
      <c r="D836" s="374"/>
      <c r="E836" s="374"/>
      <c r="F836" s="374"/>
      <c r="G836" s="374"/>
      <c r="H836" s="374"/>
      <c r="I836" s="374"/>
      <c r="J836" s="374"/>
      <c r="K836" s="374"/>
      <c r="L836" s="374"/>
      <c r="M836" s="374"/>
      <c r="N836" s="374"/>
      <c r="O836" s="374"/>
      <c r="P836" s="374"/>
      <c r="Q836" s="374"/>
      <c r="R836" s="374"/>
      <c r="S836" s="374"/>
      <c r="T836" s="374"/>
      <c r="U836" s="374"/>
      <c r="V836" s="374"/>
      <c r="W836" s="374"/>
      <c r="X836" s="374"/>
      <c r="Y836" s="374"/>
      <c r="Z836" s="374"/>
    </row>
    <row r="837" ht="12.75" customHeight="1">
      <c r="A837" s="374"/>
      <c r="B837" s="374"/>
      <c r="C837" s="374"/>
      <c r="D837" s="374"/>
      <c r="E837" s="374"/>
      <c r="F837" s="374"/>
      <c r="G837" s="374"/>
      <c r="H837" s="374"/>
      <c r="I837" s="374"/>
      <c r="J837" s="374"/>
      <c r="K837" s="374"/>
      <c r="L837" s="374"/>
      <c r="M837" s="374"/>
      <c r="N837" s="374"/>
      <c r="O837" s="374"/>
      <c r="P837" s="374"/>
      <c r="Q837" s="374"/>
      <c r="R837" s="374"/>
      <c r="S837" s="374"/>
      <c r="T837" s="374"/>
      <c r="U837" s="374"/>
      <c r="V837" s="374"/>
      <c r="W837" s="374"/>
      <c r="X837" s="374"/>
      <c r="Y837" s="374"/>
      <c r="Z837" s="374"/>
    </row>
    <row r="838" ht="12.75" customHeight="1">
      <c r="A838" s="374"/>
      <c r="B838" s="374"/>
      <c r="C838" s="374"/>
      <c r="D838" s="374"/>
      <c r="E838" s="374"/>
      <c r="F838" s="374"/>
      <c r="G838" s="374"/>
      <c r="H838" s="374"/>
      <c r="I838" s="374"/>
      <c r="J838" s="374"/>
      <c r="K838" s="374"/>
      <c r="L838" s="374"/>
      <c r="M838" s="374"/>
      <c r="N838" s="374"/>
      <c r="O838" s="374"/>
      <c r="P838" s="374"/>
      <c r="Q838" s="374"/>
      <c r="R838" s="374"/>
      <c r="S838" s="374"/>
      <c r="T838" s="374"/>
      <c r="U838" s="374"/>
      <c r="V838" s="374"/>
      <c r="W838" s="374"/>
      <c r="X838" s="374"/>
      <c r="Y838" s="374"/>
      <c r="Z838" s="374"/>
    </row>
    <row r="839" ht="12.75" customHeight="1">
      <c r="A839" s="374"/>
      <c r="B839" s="374"/>
      <c r="C839" s="374"/>
      <c r="D839" s="374"/>
      <c r="E839" s="374"/>
      <c r="F839" s="374"/>
      <c r="G839" s="374"/>
      <c r="H839" s="374"/>
      <c r="I839" s="374"/>
      <c r="J839" s="374"/>
      <c r="K839" s="374"/>
      <c r="L839" s="374"/>
      <c r="M839" s="374"/>
      <c r="N839" s="374"/>
      <c r="O839" s="374"/>
      <c r="P839" s="374"/>
      <c r="Q839" s="374"/>
      <c r="R839" s="374"/>
      <c r="S839" s="374"/>
      <c r="T839" s="374"/>
      <c r="U839" s="374"/>
      <c r="V839" s="374"/>
      <c r="W839" s="374"/>
      <c r="X839" s="374"/>
      <c r="Y839" s="374"/>
      <c r="Z839" s="374"/>
    </row>
    <row r="840" ht="12.75" customHeight="1">
      <c r="A840" s="374"/>
      <c r="B840" s="374"/>
      <c r="C840" s="374"/>
      <c r="D840" s="374"/>
      <c r="E840" s="374"/>
      <c r="F840" s="374"/>
      <c r="G840" s="374"/>
      <c r="H840" s="374"/>
      <c r="I840" s="374"/>
      <c r="J840" s="374"/>
      <c r="K840" s="374"/>
      <c r="L840" s="374"/>
      <c r="M840" s="374"/>
      <c r="N840" s="374"/>
      <c r="O840" s="374"/>
      <c r="P840" s="374"/>
      <c r="Q840" s="374"/>
      <c r="R840" s="374"/>
      <c r="S840" s="374"/>
      <c r="T840" s="374"/>
      <c r="U840" s="374"/>
      <c r="V840" s="374"/>
      <c r="W840" s="374"/>
      <c r="X840" s="374"/>
      <c r="Y840" s="374"/>
      <c r="Z840" s="374"/>
    </row>
    <row r="841" ht="12.75" customHeight="1">
      <c r="A841" s="374"/>
      <c r="B841" s="374"/>
      <c r="C841" s="374"/>
      <c r="D841" s="374"/>
      <c r="E841" s="374"/>
      <c r="F841" s="374"/>
      <c r="G841" s="374"/>
      <c r="H841" s="374"/>
      <c r="I841" s="374"/>
      <c r="J841" s="374"/>
      <c r="K841" s="374"/>
      <c r="L841" s="374"/>
      <c r="M841" s="374"/>
      <c r="N841" s="374"/>
      <c r="O841" s="374"/>
      <c r="P841" s="374"/>
      <c r="Q841" s="374"/>
      <c r="R841" s="374"/>
      <c r="S841" s="374"/>
      <c r="T841" s="374"/>
      <c r="U841" s="374"/>
      <c r="V841" s="374"/>
      <c r="W841" s="374"/>
      <c r="X841" s="374"/>
      <c r="Y841" s="374"/>
      <c r="Z841" s="374"/>
    </row>
    <row r="842" ht="12.75" customHeight="1">
      <c r="A842" s="374"/>
      <c r="B842" s="374"/>
      <c r="C842" s="374"/>
      <c r="D842" s="374"/>
      <c r="E842" s="374"/>
      <c r="F842" s="374"/>
      <c r="G842" s="374"/>
      <c r="H842" s="374"/>
      <c r="I842" s="374"/>
      <c r="J842" s="374"/>
      <c r="K842" s="374"/>
      <c r="L842" s="374"/>
      <c r="M842" s="374"/>
      <c r="N842" s="374"/>
      <c r="O842" s="374"/>
      <c r="P842" s="374"/>
      <c r="Q842" s="374"/>
      <c r="R842" s="374"/>
      <c r="S842" s="374"/>
      <c r="T842" s="374"/>
      <c r="U842" s="374"/>
      <c r="V842" s="374"/>
      <c r="W842" s="374"/>
      <c r="X842" s="374"/>
      <c r="Y842" s="374"/>
      <c r="Z842" s="374"/>
    </row>
    <row r="843" ht="12.75" customHeight="1">
      <c r="A843" s="374"/>
      <c r="B843" s="374"/>
      <c r="C843" s="374"/>
      <c r="D843" s="374"/>
      <c r="E843" s="374"/>
      <c r="F843" s="374"/>
      <c r="G843" s="374"/>
      <c r="H843" s="374"/>
      <c r="I843" s="374"/>
      <c r="J843" s="374"/>
      <c r="K843" s="374"/>
      <c r="L843" s="374"/>
      <c r="M843" s="374"/>
      <c r="N843" s="374"/>
      <c r="O843" s="374"/>
      <c r="P843" s="374"/>
      <c r="Q843" s="374"/>
      <c r="R843" s="374"/>
      <c r="S843" s="374"/>
      <c r="T843" s="374"/>
      <c r="U843" s="374"/>
      <c r="V843" s="374"/>
      <c r="W843" s="374"/>
      <c r="X843" s="374"/>
      <c r="Y843" s="374"/>
      <c r="Z843" s="374"/>
    </row>
    <row r="844" ht="12.75" customHeight="1">
      <c r="A844" s="374"/>
      <c r="B844" s="374"/>
      <c r="C844" s="374"/>
      <c r="D844" s="374"/>
      <c r="E844" s="374"/>
      <c r="F844" s="374"/>
      <c r="G844" s="374"/>
      <c r="H844" s="374"/>
      <c r="I844" s="374"/>
      <c r="J844" s="374"/>
      <c r="K844" s="374"/>
      <c r="L844" s="374"/>
      <c r="M844" s="374"/>
      <c r="N844" s="374"/>
      <c r="O844" s="374"/>
      <c r="P844" s="374"/>
      <c r="Q844" s="374"/>
      <c r="R844" s="374"/>
      <c r="S844" s="374"/>
      <c r="T844" s="374"/>
      <c r="U844" s="374"/>
      <c r="V844" s="374"/>
      <c r="W844" s="374"/>
      <c r="X844" s="374"/>
      <c r="Y844" s="374"/>
      <c r="Z844" s="374"/>
    </row>
    <row r="845" ht="12.75" customHeight="1">
      <c r="A845" s="374"/>
      <c r="B845" s="374"/>
      <c r="C845" s="374"/>
      <c r="D845" s="374"/>
      <c r="E845" s="374"/>
      <c r="F845" s="374"/>
      <c r="G845" s="374"/>
      <c r="H845" s="374"/>
      <c r="I845" s="374"/>
      <c r="J845" s="374"/>
      <c r="K845" s="374"/>
      <c r="L845" s="374"/>
      <c r="M845" s="374"/>
      <c r="N845" s="374"/>
      <c r="O845" s="374"/>
      <c r="P845" s="374"/>
      <c r="Q845" s="374"/>
      <c r="R845" s="374"/>
      <c r="S845" s="374"/>
      <c r="T845" s="374"/>
      <c r="U845" s="374"/>
      <c r="V845" s="374"/>
      <c r="W845" s="374"/>
      <c r="X845" s="374"/>
      <c r="Y845" s="374"/>
      <c r="Z845" s="374"/>
    </row>
    <row r="846" ht="12.75" customHeight="1">
      <c r="A846" s="374"/>
      <c r="B846" s="374"/>
      <c r="C846" s="374"/>
      <c r="D846" s="374"/>
      <c r="E846" s="374"/>
      <c r="F846" s="374"/>
      <c r="G846" s="374"/>
      <c r="H846" s="374"/>
      <c r="I846" s="374"/>
      <c r="J846" s="374"/>
      <c r="K846" s="374"/>
      <c r="L846" s="374"/>
      <c r="M846" s="374"/>
      <c r="N846" s="374"/>
      <c r="O846" s="374"/>
      <c r="P846" s="374"/>
      <c r="Q846" s="374"/>
      <c r="R846" s="374"/>
      <c r="S846" s="374"/>
      <c r="T846" s="374"/>
      <c r="U846" s="374"/>
      <c r="V846" s="374"/>
      <c r="W846" s="374"/>
      <c r="X846" s="374"/>
      <c r="Y846" s="374"/>
      <c r="Z846" s="374"/>
    </row>
    <row r="847" ht="12.75" customHeight="1">
      <c r="A847" s="374"/>
      <c r="B847" s="374"/>
      <c r="C847" s="374"/>
      <c r="D847" s="374"/>
      <c r="E847" s="374"/>
      <c r="F847" s="374"/>
      <c r="G847" s="374"/>
      <c r="H847" s="374"/>
      <c r="I847" s="374"/>
      <c r="J847" s="374"/>
      <c r="K847" s="374"/>
      <c r="L847" s="374"/>
      <c r="M847" s="374"/>
      <c r="N847" s="374"/>
      <c r="O847" s="374"/>
      <c r="P847" s="374"/>
      <c r="Q847" s="374"/>
      <c r="R847" s="374"/>
      <c r="S847" s="374"/>
      <c r="T847" s="374"/>
      <c r="U847" s="374"/>
      <c r="V847" s="374"/>
      <c r="W847" s="374"/>
      <c r="X847" s="374"/>
      <c r="Y847" s="374"/>
      <c r="Z847" s="374"/>
    </row>
    <row r="848" ht="12.75" customHeight="1">
      <c r="A848" s="374"/>
      <c r="B848" s="374"/>
      <c r="C848" s="374"/>
      <c r="D848" s="374"/>
      <c r="E848" s="374"/>
      <c r="F848" s="374"/>
      <c r="G848" s="374"/>
      <c r="H848" s="374"/>
      <c r="I848" s="374"/>
      <c r="J848" s="374"/>
      <c r="K848" s="374"/>
      <c r="L848" s="374"/>
      <c r="M848" s="374"/>
      <c r="N848" s="374"/>
      <c r="O848" s="374"/>
      <c r="P848" s="374"/>
      <c r="Q848" s="374"/>
      <c r="R848" s="374"/>
      <c r="S848" s="374"/>
      <c r="T848" s="374"/>
      <c r="U848" s="374"/>
      <c r="V848" s="374"/>
      <c r="W848" s="374"/>
      <c r="X848" s="374"/>
      <c r="Y848" s="374"/>
      <c r="Z848" s="374"/>
    </row>
    <row r="849" ht="12.75" customHeight="1">
      <c r="A849" s="374"/>
      <c r="B849" s="374"/>
      <c r="C849" s="374"/>
      <c r="D849" s="374"/>
      <c r="E849" s="374"/>
      <c r="F849" s="374"/>
      <c r="G849" s="374"/>
      <c r="H849" s="374"/>
      <c r="I849" s="374"/>
      <c r="J849" s="374"/>
      <c r="K849" s="374"/>
      <c r="L849" s="374"/>
      <c r="M849" s="374"/>
      <c r="N849" s="374"/>
      <c r="O849" s="374"/>
      <c r="P849" s="374"/>
      <c r="Q849" s="374"/>
      <c r="R849" s="374"/>
      <c r="S849" s="374"/>
      <c r="T849" s="374"/>
      <c r="U849" s="374"/>
      <c r="V849" s="374"/>
      <c r="W849" s="374"/>
      <c r="X849" s="374"/>
      <c r="Y849" s="374"/>
      <c r="Z849" s="374"/>
    </row>
    <row r="850" ht="12.75" customHeight="1">
      <c r="A850" s="374"/>
      <c r="B850" s="374"/>
      <c r="C850" s="374"/>
      <c r="D850" s="374"/>
      <c r="E850" s="374"/>
      <c r="F850" s="374"/>
      <c r="G850" s="374"/>
      <c r="H850" s="374"/>
      <c r="I850" s="374"/>
      <c r="J850" s="374"/>
      <c r="K850" s="374"/>
      <c r="L850" s="374"/>
      <c r="M850" s="374"/>
      <c r="N850" s="374"/>
      <c r="O850" s="374"/>
      <c r="P850" s="374"/>
      <c r="Q850" s="374"/>
      <c r="R850" s="374"/>
      <c r="S850" s="374"/>
      <c r="T850" s="374"/>
      <c r="U850" s="374"/>
      <c r="V850" s="374"/>
      <c r="W850" s="374"/>
      <c r="X850" s="374"/>
      <c r="Y850" s="374"/>
      <c r="Z850" s="374"/>
    </row>
    <row r="851" ht="12.75" customHeight="1">
      <c r="A851" s="374"/>
      <c r="B851" s="374"/>
      <c r="C851" s="374"/>
      <c r="D851" s="374"/>
      <c r="E851" s="374"/>
      <c r="F851" s="374"/>
      <c r="G851" s="374"/>
      <c r="H851" s="374"/>
      <c r="I851" s="374"/>
      <c r="J851" s="374"/>
      <c r="K851" s="374"/>
      <c r="L851" s="374"/>
      <c r="M851" s="374"/>
      <c r="N851" s="374"/>
      <c r="O851" s="374"/>
      <c r="P851" s="374"/>
      <c r="Q851" s="374"/>
      <c r="R851" s="374"/>
      <c r="S851" s="374"/>
      <c r="T851" s="374"/>
      <c r="U851" s="374"/>
      <c r="V851" s="374"/>
      <c r="W851" s="374"/>
      <c r="X851" s="374"/>
      <c r="Y851" s="374"/>
      <c r="Z851" s="374"/>
    </row>
    <row r="852" ht="12.75" customHeight="1">
      <c r="A852" s="374"/>
      <c r="B852" s="374"/>
      <c r="C852" s="374"/>
      <c r="D852" s="374"/>
      <c r="E852" s="374"/>
      <c r="F852" s="374"/>
      <c r="G852" s="374"/>
      <c r="H852" s="374"/>
      <c r="I852" s="374"/>
      <c r="J852" s="374"/>
      <c r="K852" s="374"/>
      <c r="L852" s="374"/>
      <c r="M852" s="374"/>
      <c r="N852" s="374"/>
      <c r="O852" s="374"/>
      <c r="P852" s="374"/>
      <c r="Q852" s="374"/>
      <c r="R852" s="374"/>
      <c r="S852" s="374"/>
      <c r="T852" s="374"/>
      <c r="U852" s="374"/>
      <c r="V852" s="374"/>
      <c r="W852" s="374"/>
      <c r="X852" s="374"/>
      <c r="Y852" s="374"/>
      <c r="Z852" s="374"/>
    </row>
    <row r="853" ht="12.75" customHeight="1">
      <c r="A853" s="374"/>
      <c r="B853" s="374"/>
      <c r="C853" s="374"/>
      <c r="D853" s="374"/>
      <c r="E853" s="374"/>
      <c r="F853" s="374"/>
      <c r="G853" s="374"/>
      <c r="H853" s="374"/>
      <c r="I853" s="374"/>
      <c r="J853" s="374"/>
      <c r="K853" s="374"/>
      <c r="L853" s="374"/>
      <c r="M853" s="374"/>
      <c r="N853" s="374"/>
      <c r="O853" s="374"/>
      <c r="P853" s="374"/>
      <c r="Q853" s="374"/>
      <c r="R853" s="374"/>
      <c r="S853" s="374"/>
      <c r="T853" s="374"/>
      <c r="U853" s="374"/>
      <c r="V853" s="374"/>
      <c r="W853" s="374"/>
      <c r="X853" s="374"/>
      <c r="Y853" s="374"/>
      <c r="Z853" s="374"/>
    </row>
    <row r="854" ht="12.75" customHeight="1">
      <c r="A854" s="374"/>
      <c r="B854" s="374"/>
      <c r="C854" s="374"/>
      <c r="D854" s="374"/>
      <c r="E854" s="374"/>
      <c r="F854" s="374"/>
      <c r="G854" s="374"/>
      <c r="H854" s="374"/>
      <c r="I854" s="374"/>
      <c r="J854" s="374"/>
      <c r="K854" s="374"/>
      <c r="L854" s="374"/>
      <c r="M854" s="374"/>
      <c r="N854" s="374"/>
      <c r="O854" s="374"/>
      <c r="P854" s="374"/>
      <c r="Q854" s="374"/>
      <c r="R854" s="374"/>
      <c r="S854" s="374"/>
      <c r="T854" s="374"/>
      <c r="U854" s="374"/>
      <c r="V854" s="374"/>
      <c r="W854" s="374"/>
      <c r="X854" s="374"/>
      <c r="Y854" s="374"/>
      <c r="Z854" s="374"/>
    </row>
    <row r="855" ht="12.75" customHeight="1">
      <c r="A855" s="374"/>
      <c r="B855" s="374"/>
      <c r="C855" s="374"/>
      <c r="D855" s="374"/>
      <c r="E855" s="374"/>
      <c r="F855" s="374"/>
      <c r="G855" s="374"/>
      <c r="H855" s="374"/>
      <c r="I855" s="374"/>
      <c r="J855" s="374"/>
      <c r="K855" s="374"/>
      <c r="L855" s="374"/>
      <c r="M855" s="374"/>
      <c r="N855" s="374"/>
      <c r="O855" s="374"/>
      <c r="P855" s="374"/>
      <c r="Q855" s="374"/>
      <c r="R855" s="374"/>
      <c r="S855" s="374"/>
      <c r="T855" s="374"/>
      <c r="U855" s="374"/>
      <c r="V855" s="374"/>
      <c r="W855" s="374"/>
      <c r="X855" s="374"/>
      <c r="Y855" s="374"/>
      <c r="Z855" s="374"/>
    </row>
    <row r="856" ht="12.75" customHeight="1">
      <c r="A856" s="374"/>
      <c r="B856" s="374"/>
      <c r="C856" s="374"/>
      <c r="D856" s="374"/>
      <c r="E856" s="374"/>
      <c r="F856" s="374"/>
      <c r="G856" s="374"/>
      <c r="H856" s="374"/>
      <c r="I856" s="374"/>
      <c r="J856" s="374"/>
      <c r="K856" s="374"/>
      <c r="L856" s="374"/>
      <c r="M856" s="374"/>
      <c r="N856" s="374"/>
      <c r="O856" s="374"/>
      <c r="P856" s="374"/>
      <c r="Q856" s="374"/>
      <c r="R856" s="374"/>
      <c r="S856" s="374"/>
      <c r="T856" s="374"/>
      <c r="U856" s="374"/>
      <c r="V856" s="374"/>
      <c r="W856" s="374"/>
      <c r="X856" s="374"/>
      <c r="Y856" s="374"/>
      <c r="Z856" s="374"/>
    </row>
    <row r="857" ht="12.75" customHeight="1">
      <c r="A857" s="374"/>
      <c r="B857" s="374"/>
      <c r="C857" s="374"/>
      <c r="D857" s="374"/>
      <c r="E857" s="374"/>
      <c r="F857" s="374"/>
      <c r="G857" s="374"/>
      <c r="H857" s="374"/>
      <c r="I857" s="374"/>
      <c r="J857" s="374"/>
      <c r="K857" s="374"/>
      <c r="L857" s="374"/>
      <c r="M857" s="374"/>
      <c r="N857" s="374"/>
      <c r="O857" s="374"/>
      <c r="P857" s="374"/>
      <c r="Q857" s="374"/>
      <c r="R857" s="374"/>
      <c r="S857" s="374"/>
      <c r="T857" s="374"/>
      <c r="U857" s="374"/>
      <c r="V857" s="374"/>
      <c r="W857" s="374"/>
      <c r="X857" s="374"/>
      <c r="Y857" s="374"/>
      <c r="Z857" s="374"/>
    </row>
    <row r="858" ht="12.75" customHeight="1">
      <c r="A858" s="374"/>
      <c r="B858" s="374"/>
      <c r="C858" s="374"/>
      <c r="D858" s="374"/>
      <c r="E858" s="374"/>
      <c r="F858" s="374"/>
      <c r="G858" s="374"/>
      <c r="H858" s="374"/>
      <c r="I858" s="374"/>
      <c r="J858" s="374"/>
      <c r="K858" s="374"/>
      <c r="L858" s="374"/>
      <c r="M858" s="374"/>
      <c r="N858" s="374"/>
      <c r="O858" s="374"/>
      <c r="P858" s="374"/>
      <c r="Q858" s="374"/>
      <c r="R858" s="374"/>
      <c r="S858" s="374"/>
      <c r="T858" s="374"/>
      <c r="U858" s="374"/>
      <c r="V858" s="374"/>
      <c r="W858" s="374"/>
      <c r="X858" s="374"/>
      <c r="Y858" s="374"/>
      <c r="Z858" s="374"/>
    </row>
    <row r="859" ht="12.75" customHeight="1">
      <c r="A859" s="374"/>
      <c r="B859" s="374"/>
      <c r="C859" s="374"/>
      <c r="D859" s="374"/>
      <c r="E859" s="374"/>
      <c r="F859" s="374"/>
      <c r="G859" s="374"/>
      <c r="H859" s="374"/>
      <c r="I859" s="374"/>
      <c r="J859" s="374"/>
      <c r="K859" s="374"/>
      <c r="L859" s="374"/>
      <c r="M859" s="374"/>
      <c r="N859" s="374"/>
      <c r="O859" s="374"/>
      <c r="P859" s="374"/>
      <c r="Q859" s="374"/>
      <c r="R859" s="374"/>
      <c r="S859" s="374"/>
      <c r="T859" s="374"/>
      <c r="U859" s="374"/>
      <c r="V859" s="374"/>
      <c r="W859" s="374"/>
      <c r="X859" s="374"/>
      <c r="Y859" s="374"/>
      <c r="Z859" s="374"/>
    </row>
    <row r="860" ht="12.75" customHeight="1">
      <c r="A860" s="374"/>
      <c r="B860" s="374"/>
      <c r="C860" s="374"/>
      <c r="D860" s="374"/>
      <c r="E860" s="374"/>
      <c r="F860" s="374"/>
      <c r="G860" s="374"/>
      <c r="H860" s="374"/>
      <c r="I860" s="374"/>
      <c r="J860" s="374"/>
      <c r="K860" s="374"/>
      <c r="L860" s="374"/>
      <c r="M860" s="374"/>
      <c r="N860" s="374"/>
      <c r="O860" s="374"/>
      <c r="P860" s="374"/>
      <c r="Q860" s="374"/>
      <c r="R860" s="374"/>
      <c r="S860" s="374"/>
      <c r="T860" s="374"/>
      <c r="U860" s="374"/>
      <c r="V860" s="374"/>
      <c r="W860" s="374"/>
      <c r="X860" s="374"/>
      <c r="Y860" s="374"/>
      <c r="Z860" s="374"/>
    </row>
    <row r="861" ht="12.75" customHeight="1">
      <c r="A861" s="374"/>
      <c r="B861" s="374"/>
      <c r="C861" s="374"/>
      <c r="D861" s="374"/>
      <c r="E861" s="374"/>
      <c r="F861" s="374"/>
      <c r="G861" s="374"/>
      <c r="H861" s="374"/>
      <c r="I861" s="374"/>
      <c r="J861" s="374"/>
      <c r="K861" s="374"/>
      <c r="L861" s="374"/>
      <c r="M861" s="374"/>
      <c r="N861" s="374"/>
      <c r="O861" s="374"/>
      <c r="P861" s="374"/>
      <c r="Q861" s="374"/>
      <c r="R861" s="374"/>
      <c r="S861" s="374"/>
      <c r="T861" s="374"/>
      <c r="U861" s="374"/>
      <c r="V861" s="374"/>
      <c r="W861" s="374"/>
      <c r="X861" s="374"/>
      <c r="Y861" s="374"/>
      <c r="Z861" s="374"/>
    </row>
    <row r="862" ht="12.75" customHeight="1">
      <c r="A862" s="374"/>
      <c r="B862" s="374"/>
      <c r="C862" s="374"/>
      <c r="D862" s="374"/>
      <c r="E862" s="374"/>
      <c r="F862" s="374"/>
      <c r="G862" s="374"/>
      <c r="H862" s="374"/>
      <c r="I862" s="374"/>
      <c r="J862" s="374"/>
      <c r="K862" s="374"/>
      <c r="L862" s="374"/>
      <c r="M862" s="374"/>
      <c r="N862" s="374"/>
      <c r="O862" s="374"/>
      <c r="P862" s="374"/>
      <c r="Q862" s="374"/>
      <c r="R862" s="374"/>
      <c r="S862" s="374"/>
      <c r="T862" s="374"/>
      <c r="U862" s="374"/>
      <c r="V862" s="374"/>
      <c r="W862" s="374"/>
      <c r="X862" s="374"/>
      <c r="Y862" s="374"/>
      <c r="Z862" s="374"/>
    </row>
    <row r="863" ht="12.75" customHeight="1">
      <c r="A863" s="374"/>
      <c r="B863" s="374"/>
      <c r="C863" s="374"/>
      <c r="D863" s="374"/>
      <c r="E863" s="374"/>
      <c r="F863" s="374"/>
      <c r="G863" s="374"/>
      <c r="H863" s="374"/>
      <c r="I863" s="374"/>
      <c r="J863" s="374"/>
      <c r="K863" s="374"/>
      <c r="L863" s="374"/>
      <c r="M863" s="374"/>
      <c r="N863" s="374"/>
      <c r="O863" s="374"/>
      <c r="P863" s="374"/>
      <c r="Q863" s="374"/>
      <c r="R863" s="374"/>
      <c r="S863" s="374"/>
      <c r="T863" s="374"/>
      <c r="U863" s="374"/>
      <c r="V863" s="374"/>
      <c r="W863" s="374"/>
      <c r="X863" s="374"/>
      <c r="Y863" s="374"/>
      <c r="Z863" s="374"/>
    </row>
    <row r="864" ht="12.75" customHeight="1">
      <c r="A864" s="374"/>
      <c r="B864" s="374"/>
      <c r="C864" s="374"/>
      <c r="D864" s="374"/>
      <c r="E864" s="374"/>
      <c r="F864" s="374"/>
      <c r="G864" s="374"/>
      <c r="H864" s="374"/>
      <c r="I864" s="374"/>
      <c r="J864" s="374"/>
      <c r="K864" s="374"/>
      <c r="L864" s="374"/>
      <c r="M864" s="374"/>
      <c r="N864" s="374"/>
      <c r="O864" s="374"/>
      <c r="P864" s="374"/>
      <c r="Q864" s="374"/>
      <c r="R864" s="374"/>
      <c r="S864" s="374"/>
      <c r="T864" s="374"/>
      <c r="U864" s="374"/>
      <c r="V864" s="374"/>
      <c r="W864" s="374"/>
      <c r="X864" s="374"/>
      <c r="Y864" s="374"/>
      <c r="Z864" s="374"/>
    </row>
    <row r="865" ht="12.75" customHeight="1">
      <c r="A865" s="374"/>
      <c r="B865" s="374"/>
      <c r="C865" s="374"/>
      <c r="D865" s="374"/>
      <c r="E865" s="374"/>
      <c r="F865" s="374"/>
      <c r="G865" s="374"/>
      <c r="H865" s="374"/>
      <c r="I865" s="374"/>
      <c r="J865" s="374"/>
      <c r="K865" s="374"/>
      <c r="L865" s="374"/>
      <c r="M865" s="374"/>
      <c r="N865" s="374"/>
      <c r="O865" s="374"/>
      <c r="P865" s="374"/>
      <c r="Q865" s="374"/>
      <c r="R865" s="374"/>
      <c r="S865" s="374"/>
      <c r="T865" s="374"/>
      <c r="U865" s="374"/>
      <c r="V865" s="374"/>
      <c r="W865" s="374"/>
      <c r="X865" s="374"/>
      <c r="Y865" s="374"/>
      <c r="Z865" s="374"/>
    </row>
    <row r="866" ht="12.75" customHeight="1">
      <c r="A866" s="374"/>
      <c r="B866" s="374"/>
      <c r="C866" s="374"/>
      <c r="D866" s="374"/>
      <c r="E866" s="374"/>
      <c r="F866" s="374"/>
      <c r="G866" s="374"/>
      <c r="H866" s="374"/>
      <c r="I866" s="374"/>
      <c r="J866" s="374"/>
      <c r="K866" s="374"/>
      <c r="L866" s="374"/>
      <c r="M866" s="374"/>
      <c r="N866" s="374"/>
      <c r="O866" s="374"/>
      <c r="P866" s="374"/>
      <c r="Q866" s="374"/>
      <c r="R866" s="374"/>
      <c r="S866" s="374"/>
      <c r="T866" s="374"/>
      <c r="U866" s="374"/>
      <c r="V866" s="374"/>
      <c r="W866" s="374"/>
      <c r="X866" s="374"/>
      <c r="Y866" s="374"/>
      <c r="Z866" s="374"/>
    </row>
    <row r="867" ht="12.75" customHeight="1">
      <c r="A867" s="374"/>
      <c r="B867" s="374"/>
      <c r="C867" s="374"/>
      <c r="D867" s="374"/>
      <c r="E867" s="374"/>
      <c r="F867" s="374"/>
      <c r="G867" s="374"/>
      <c r="H867" s="374"/>
      <c r="I867" s="374"/>
      <c r="J867" s="374"/>
      <c r="K867" s="374"/>
      <c r="L867" s="374"/>
      <c r="M867" s="374"/>
      <c r="N867" s="374"/>
      <c r="O867" s="374"/>
      <c r="P867" s="374"/>
      <c r="Q867" s="374"/>
      <c r="R867" s="374"/>
      <c r="S867" s="374"/>
      <c r="T867" s="374"/>
      <c r="U867" s="374"/>
      <c r="V867" s="374"/>
      <c r="W867" s="374"/>
      <c r="X867" s="374"/>
      <c r="Y867" s="374"/>
      <c r="Z867" s="374"/>
    </row>
    <row r="868" ht="12.75" customHeight="1">
      <c r="A868" s="374"/>
      <c r="B868" s="374"/>
      <c r="C868" s="374"/>
      <c r="D868" s="374"/>
      <c r="E868" s="374"/>
      <c r="F868" s="374"/>
      <c r="G868" s="374"/>
      <c r="H868" s="374"/>
      <c r="I868" s="374"/>
      <c r="J868" s="374"/>
      <c r="K868" s="374"/>
      <c r="L868" s="374"/>
      <c r="M868" s="374"/>
      <c r="N868" s="374"/>
      <c r="O868" s="374"/>
      <c r="P868" s="374"/>
      <c r="Q868" s="374"/>
      <c r="R868" s="374"/>
      <c r="S868" s="374"/>
      <c r="T868" s="374"/>
      <c r="U868" s="374"/>
      <c r="V868" s="374"/>
      <c r="W868" s="374"/>
      <c r="X868" s="374"/>
      <c r="Y868" s="374"/>
      <c r="Z868" s="374"/>
    </row>
    <row r="869" ht="12.75" customHeight="1">
      <c r="A869" s="374"/>
      <c r="B869" s="374"/>
      <c r="C869" s="374"/>
      <c r="D869" s="374"/>
      <c r="E869" s="374"/>
      <c r="F869" s="374"/>
      <c r="G869" s="374"/>
      <c r="H869" s="374"/>
      <c r="I869" s="374"/>
      <c r="J869" s="374"/>
      <c r="K869" s="374"/>
      <c r="L869" s="374"/>
      <c r="M869" s="374"/>
      <c r="N869" s="374"/>
      <c r="O869" s="374"/>
      <c r="P869" s="374"/>
      <c r="Q869" s="374"/>
      <c r="R869" s="374"/>
      <c r="S869" s="374"/>
      <c r="T869" s="374"/>
      <c r="U869" s="374"/>
      <c r="V869" s="374"/>
      <c r="W869" s="374"/>
      <c r="X869" s="374"/>
      <c r="Y869" s="374"/>
      <c r="Z869" s="374"/>
    </row>
    <row r="870" ht="12.75" customHeight="1">
      <c r="A870" s="374"/>
      <c r="B870" s="374"/>
      <c r="C870" s="374"/>
      <c r="D870" s="374"/>
      <c r="E870" s="374"/>
      <c r="F870" s="374"/>
      <c r="G870" s="374"/>
      <c r="H870" s="374"/>
      <c r="I870" s="374"/>
      <c r="J870" s="374"/>
      <c r="K870" s="374"/>
      <c r="L870" s="374"/>
      <c r="M870" s="374"/>
      <c r="N870" s="374"/>
      <c r="O870" s="374"/>
      <c r="P870" s="374"/>
      <c r="Q870" s="374"/>
      <c r="R870" s="374"/>
      <c r="S870" s="374"/>
      <c r="T870" s="374"/>
      <c r="U870" s="374"/>
      <c r="V870" s="374"/>
      <c r="W870" s="374"/>
      <c r="X870" s="374"/>
      <c r="Y870" s="374"/>
      <c r="Z870" s="374"/>
    </row>
    <row r="871" ht="12.75" customHeight="1">
      <c r="A871" s="374"/>
      <c r="B871" s="374"/>
      <c r="C871" s="374"/>
      <c r="D871" s="374"/>
      <c r="E871" s="374"/>
      <c r="F871" s="374"/>
      <c r="G871" s="374"/>
      <c r="H871" s="374"/>
      <c r="I871" s="374"/>
      <c r="J871" s="374"/>
      <c r="K871" s="374"/>
      <c r="L871" s="374"/>
      <c r="M871" s="374"/>
      <c r="N871" s="374"/>
      <c r="O871" s="374"/>
      <c r="P871" s="374"/>
      <c r="Q871" s="374"/>
      <c r="R871" s="374"/>
      <c r="S871" s="374"/>
      <c r="T871" s="374"/>
      <c r="U871" s="374"/>
      <c r="V871" s="374"/>
      <c r="W871" s="374"/>
      <c r="X871" s="374"/>
      <c r="Y871" s="374"/>
      <c r="Z871" s="374"/>
    </row>
    <row r="872" ht="12.75" customHeight="1">
      <c r="A872" s="374"/>
      <c r="B872" s="374"/>
      <c r="C872" s="374"/>
      <c r="D872" s="374"/>
      <c r="E872" s="374"/>
      <c r="F872" s="374"/>
      <c r="G872" s="374"/>
      <c r="H872" s="374"/>
      <c r="I872" s="374"/>
      <c r="J872" s="374"/>
      <c r="K872" s="374"/>
      <c r="L872" s="374"/>
      <c r="M872" s="374"/>
      <c r="N872" s="374"/>
      <c r="O872" s="374"/>
      <c r="P872" s="374"/>
      <c r="Q872" s="374"/>
      <c r="R872" s="374"/>
      <c r="S872" s="374"/>
      <c r="T872" s="374"/>
      <c r="U872" s="374"/>
      <c r="V872" s="374"/>
      <c r="W872" s="374"/>
      <c r="X872" s="374"/>
      <c r="Y872" s="374"/>
      <c r="Z872" s="374"/>
    </row>
    <row r="873" ht="12.75" customHeight="1">
      <c r="A873" s="374"/>
      <c r="B873" s="374"/>
      <c r="C873" s="374"/>
      <c r="D873" s="374"/>
      <c r="E873" s="374"/>
      <c r="F873" s="374"/>
      <c r="G873" s="374"/>
      <c r="H873" s="374"/>
      <c r="I873" s="374"/>
      <c r="J873" s="374"/>
      <c r="K873" s="374"/>
      <c r="L873" s="374"/>
      <c r="M873" s="374"/>
      <c r="N873" s="374"/>
      <c r="O873" s="374"/>
      <c r="P873" s="374"/>
      <c r="Q873" s="374"/>
      <c r="R873" s="374"/>
      <c r="S873" s="374"/>
      <c r="T873" s="374"/>
      <c r="U873" s="374"/>
      <c r="V873" s="374"/>
      <c r="W873" s="374"/>
      <c r="X873" s="374"/>
      <c r="Y873" s="374"/>
      <c r="Z873" s="374"/>
    </row>
    <row r="874" ht="12.75" customHeight="1">
      <c r="A874" s="374"/>
      <c r="B874" s="374"/>
      <c r="C874" s="374"/>
      <c r="D874" s="374"/>
      <c r="E874" s="374"/>
      <c r="F874" s="374"/>
      <c r="G874" s="374"/>
      <c r="H874" s="374"/>
      <c r="I874" s="374"/>
      <c r="J874" s="374"/>
      <c r="K874" s="374"/>
      <c r="L874" s="374"/>
      <c r="M874" s="374"/>
      <c r="N874" s="374"/>
      <c r="O874" s="374"/>
      <c r="P874" s="374"/>
      <c r="Q874" s="374"/>
      <c r="R874" s="374"/>
      <c r="S874" s="374"/>
      <c r="T874" s="374"/>
      <c r="U874" s="374"/>
      <c r="V874" s="374"/>
      <c r="W874" s="374"/>
      <c r="X874" s="374"/>
      <c r="Y874" s="374"/>
      <c r="Z874" s="374"/>
    </row>
    <row r="875" ht="12.75" customHeight="1">
      <c r="A875" s="374"/>
      <c r="B875" s="374"/>
      <c r="C875" s="374"/>
      <c r="D875" s="374"/>
      <c r="E875" s="374"/>
      <c r="F875" s="374"/>
      <c r="G875" s="374"/>
      <c r="H875" s="374"/>
      <c r="I875" s="374"/>
      <c r="J875" s="374"/>
      <c r="K875" s="374"/>
      <c r="L875" s="374"/>
      <c r="M875" s="374"/>
      <c r="N875" s="374"/>
      <c r="O875" s="374"/>
      <c r="P875" s="374"/>
      <c r="Q875" s="374"/>
      <c r="R875" s="374"/>
      <c r="S875" s="374"/>
      <c r="T875" s="374"/>
      <c r="U875" s="374"/>
      <c r="V875" s="374"/>
      <c r="W875" s="374"/>
      <c r="X875" s="374"/>
      <c r="Y875" s="374"/>
      <c r="Z875" s="374"/>
    </row>
    <row r="876" ht="12.75" customHeight="1">
      <c r="A876" s="374"/>
      <c r="B876" s="374"/>
      <c r="C876" s="374"/>
      <c r="D876" s="374"/>
      <c r="E876" s="374"/>
      <c r="F876" s="374"/>
      <c r="G876" s="374"/>
      <c r="H876" s="374"/>
      <c r="I876" s="374"/>
      <c r="J876" s="374"/>
      <c r="K876" s="374"/>
      <c r="L876" s="374"/>
      <c r="M876" s="374"/>
      <c r="N876" s="374"/>
      <c r="O876" s="374"/>
      <c r="P876" s="374"/>
      <c r="Q876" s="374"/>
      <c r="R876" s="374"/>
      <c r="S876" s="374"/>
      <c r="T876" s="374"/>
      <c r="U876" s="374"/>
      <c r="V876" s="374"/>
      <c r="W876" s="374"/>
      <c r="X876" s="374"/>
      <c r="Y876" s="374"/>
      <c r="Z876" s="374"/>
    </row>
    <row r="877" ht="12.75" customHeight="1">
      <c r="A877" s="374"/>
      <c r="B877" s="374"/>
      <c r="C877" s="374"/>
      <c r="D877" s="374"/>
      <c r="E877" s="374"/>
      <c r="F877" s="374"/>
      <c r="G877" s="374"/>
      <c r="H877" s="374"/>
      <c r="I877" s="374"/>
      <c r="J877" s="374"/>
      <c r="K877" s="374"/>
      <c r="L877" s="374"/>
      <c r="M877" s="374"/>
      <c r="N877" s="374"/>
      <c r="O877" s="374"/>
      <c r="P877" s="374"/>
      <c r="Q877" s="374"/>
      <c r="R877" s="374"/>
      <c r="S877" s="374"/>
      <c r="T877" s="374"/>
      <c r="U877" s="374"/>
      <c r="V877" s="374"/>
      <c r="W877" s="374"/>
      <c r="X877" s="374"/>
      <c r="Y877" s="374"/>
      <c r="Z877" s="374"/>
    </row>
    <row r="878" ht="12.75" customHeight="1">
      <c r="A878" s="374"/>
      <c r="B878" s="374"/>
      <c r="C878" s="374"/>
      <c r="D878" s="374"/>
      <c r="E878" s="374"/>
      <c r="F878" s="374"/>
      <c r="G878" s="374"/>
      <c r="H878" s="374"/>
      <c r="I878" s="374"/>
      <c r="J878" s="374"/>
      <c r="K878" s="374"/>
      <c r="L878" s="374"/>
      <c r="M878" s="374"/>
      <c r="N878" s="374"/>
      <c r="O878" s="374"/>
      <c r="P878" s="374"/>
      <c r="Q878" s="374"/>
      <c r="R878" s="374"/>
      <c r="S878" s="374"/>
      <c r="T878" s="374"/>
      <c r="U878" s="374"/>
      <c r="V878" s="374"/>
      <c r="W878" s="374"/>
      <c r="X878" s="374"/>
      <c r="Y878" s="374"/>
      <c r="Z878" s="374"/>
    </row>
    <row r="879" ht="12.75" customHeight="1">
      <c r="A879" s="374"/>
      <c r="B879" s="374"/>
      <c r="C879" s="374"/>
      <c r="D879" s="374"/>
      <c r="E879" s="374"/>
      <c r="F879" s="374"/>
      <c r="G879" s="374"/>
      <c r="H879" s="374"/>
      <c r="I879" s="374"/>
      <c r="J879" s="374"/>
      <c r="K879" s="374"/>
      <c r="L879" s="374"/>
      <c r="M879" s="374"/>
      <c r="N879" s="374"/>
      <c r="O879" s="374"/>
      <c r="P879" s="374"/>
      <c r="Q879" s="374"/>
      <c r="R879" s="374"/>
      <c r="S879" s="374"/>
      <c r="T879" s="374"/>
      <c r="U879" s="374"/>
      <c r="V879" s="374"/>
      <c r="W879" s="374"/>
      <c r="X879" s="374"/>
      <c r="Y879" s="374"/>
      <c r="Z879" s="374"/>
    </row>
    <row r="880" ht="12.75" customHeight="1">
      <c r="A880" s="374"/>
      <c r="B880" s="374"/>
      <c r="C880" s="374"/>
      <c r="D880" s="374"/>
      <c r="E880" s="374"/>
      <c r="F880" s="374"/>
      <c r="G880" s="374"/>
      <c r="H880" s="374"/>
      <c r="I880" s="374"/>
      <c r="J880" s="374"/>
      <c r="K880" s="374"/>
      <c r="L880" s="374"/>
      <c r="M880" s="374"/>
      <c r="N880" s="374"/>
      <c r="O880" s="374"/>
      <c r="P880" s="374"/>
      <c r="Q880" s="374"/>
      <c r="R880" s="374"/>
      <c r="S880" s="374"/>
      <c r="T880" s="374"/>
      <c r="U880" s="374"/>
      <c r="V880" s="374"/>
      <c r="W880" s="374"/>
      <c r="X880" s="374"/>
      <c r="Y880" s="374"/>
      <c r="Z880" s="374"/>
    </row>
    <row r="881" ht="12.75" customHeight="1">
      <c r="A881" s="374"/>
      <c r="B881" s="374"/>
      <c r="C881" s="374"/>
      <c r="D881" s="374"/>
      <c r="E881" s="374"/>
      <c r="F881" s="374"/>
      <c r="G881" s="374"/>
      <c r="H881" s="374"/>
      <c r="I881" s="374"/>
      <c r="J881" s="374"/>
      <c r="K881" s="374"/>
      <c r="L881" s="374"/>
      <c r="M881" s="374"/>
      <c r="N881" s="374"/>
      <c r="O881" s="374"/>
      <c r="P881" s="374"/>
      <c r="Q881" s="374"/>
      <c r="R881" s="374"/>
      <c r="S881" s="374"/>
      <c r="T881" s="374"/>
      <c r="U881" s="374"/>
      <c r="V881" s="374"/>
      <c r="W881" s="374"/>
      <c r="X881" s="374"/>
      <c r="Y881" s="374"/>
      <c r="Z881" s="374"/>
    </row>
    <row r="882" ht="12.75" customHeight="1">
      <c r="A882" s="374"/>
      <c r="B882" s="374"/>
      <c r="C882" s="374"/>
      <c r="D882" s="374"/>
      <c r="E882" s="374"/>
      <c r="F882" s="374"/>
      <c r="G882" s="374"/>
      <c r="H882" s="374"/>
      <c r="I882" s="374"/>
      <c r="J882" s="374"/>
      <c r="K882" s="374"/>
      <c r="L882" s="374"/>
      <c r="M882" s="374"/>
      <c r="N882" s="374"/>
      <c r="O882" s="374"/>
      <c r="P882" s="374"/>
      <c r="Q882" s="374"/>
      <c r="R882" s="374"/>
      <c r="S882" s="374"/>
      <c r="T882" s="374"/>
      <c r="U882" s="374"/>
      <c r="V882" s="374"/>
      <c r="W882" s="374"/>
      <c r="X882" s="374"/>
      <c r="Y882" s="374"/>
      <c r="Z882" s="374"/>
    </row>
    <row r="883" ht="12.75" customHeight="1">
      <c r="A883" s="374"/>
      <c r="B883" s="374"/>
      <c r="C883" s="374"/>
      <c r="D883" s="374"/>
      <c r="E883" s="374"/>
      <c r="F883" s="374"/>
      <c r="G883" s="374"/>
      <c r="H883" s="374"/>
      <c r="I883" s="374"/>
      <c r="J883" s="374"/>
      <c r="K883" s="374"/>
      <c r="L883" s="374"/>
      <c r="M883" s="374"/>
      <c r="N883" s="374"/>
      <c r="O883" s="374"/>
      <c r="P883" s="374"/>
      <c r="Q883" s="374"/>
      <c r="R883" s="374"/>
      <c r="S883" s="374"/>
      <c r="T883" s="374"/>
      <c r="U883" s="374"/>
      <c r="V883" s="374"/>
      <c r="W883" s="374"/>
      <c r="X883" s="374"/>
      <c r="Y883" s="374"/>
      <c r="Z883" s="374"/>
    </row>
    <row r="884" ht="12.75" customHeight="1">
      <c r="A884" s="374"/>
      <c r="B884" s="374"/>
      <c r="C884" s="374"/>
      <c r="D884" s="374"/>
      <c r="E884" s="374"/>
      <c r="F884" s="374"/>
      <c r="G884" s="374"/>
      <c r="H884" s="374"/>
      <c r="I884" s="374"/>
      <c r="J884" s="374"/>
      <c r="K884" s="374"/>
      <c r="L884" s="374"/>
      <c r="M884" s="374"/>
      <c r="N884" s="374"/>
      <c r="O884" s="374"/>
      <c r="P884" s="374"/>
      <c r="Q884" s="374"/>
      <c r="R884" s="374"/>
      <c r="S884" s="374"/>
      <c r="T884" s="374"/>
      <c r="U884" s="374"/>
      <c r="V884" s="374"/>
      <c r="W884" s="374"/>
      <c r="X884" s="374"/>
      <c r="Y884" s="374"/>
      <c r="Z884" s="374"/>
    </row>
    <row r="885" ht="12.75" customHeight="1">
      <c r="A885" s="374"/>
      <c r="B885" s="374"/>
      <c r="C885" s="374"/>
      <c r="D885" s="374"/>
      <c r="E885" s="374"/>
      <c r="F885" s="374"/>
      <c r="G885" s="374"/>
      <c r="H885" s="374"/>
      <c r="I885" s="374"/>
      <c r="J885" s="374"/>
      <c r="K885" s="374"/>
      <c r="L885" s="374"/>
      <c r="M885" s="374"/>
      <c r="N885" s="374"/>
      <c r="O885" s="374"/>
      <c r="P885" s="374"/>
      <c r="Q885" s="374"/>
      <c r="R885" s="374"/>
      <c r="S885" s="374"/>
      <c r="T885" s="374"/>
      <c r="U885" s="374"/>
      <c r="V885" s="374"/>
      <c r="W885" s="374"/>
      <c r="X885" s="374"/>
      <c r="Y885" s="374"/>
      <c r="Z885" s="374"/>
    </row>
    <row r="886" ht="12.75" customHeight="1">
      <c r="A886" s="374"/>
      <c r="B886" s="374"/>
      <c r="C886" s="374"/>
      <c r="D886" s="374"/>
      <c r="E886" s="374"/>
      <c r="F886" s="374"/>
      <c r="G886" s="374"/>
      <c r="H886" s="374"/>
      <c r="I886" s="374"/>
      <c r="J886" s="374"/>
      <c r="K886" s="374"/>
      <c r="L886" s="374"/>
      <c r="M886" s="374"/>
      <c r="N886" s="374"/>
      <c r="O886" s="374"/>
      <c r="P886" s="374"/>
      <c r="Q886" s="374"/>
      <c r="R886" s="374"/>
      <c r="S886" s="374"/>
      <c r="T886" s="374"/>
      <c r="U886" s="374"/>
      <c r="V886" s="374"/>
      <c r="W886" s="374"/>
      <c r="X886" s="374"/>
      <c r="Y886" s="374"/>
      <c r="Z886" s="374"/>
    </row>
    <row r="887" ht="12.75" customHeight="1">
      <c r="A887" s="374"/>
      <c r="B887" s="374"/>
      <c r="C887" s="374"/>
      <c r="D887" s="374"/>
      <c r="E887" s="374"/>
      <c r="F887" s="374"/>
      <c r="G887" s="374"/>
      <c r="H887" s="374"/>
      <c r="I887" s="374"/>
      <c r="J887" s="374"/>
      <c r="K887" s="374"/>
      <c r="L887" s="374"/>
      <c r="M887" s="374"/>
      <c r="N887" s="374"/>
      <c r="O887" s="374"/>
      <c r="P887" s="374"/>
      <c r="Q887" s="374"/>
      <c r="R887" s="374"/>
      <c r="S887" s="374"/>
      <c r="T887" s="374"/>
      <c r="U887" s="374"/>
      <c r="V887" s="374"/>
      <c r="W887" s="374"/>
      <c r="X887" s="374"/>
      <c r="Y887" s="374"/>
      <c r="Z887" s="374"/>
    </row>
    <row r="888" ht="12.75" customHeight="1">
      <c r="A888" s="374"/>
      <c r="B888" s="374"/>
      <c r="C888" s="374"/>
      <c r="D888" s="374"/>
      <c r="E888" s="374"/>
      <c r="F888" s="374"/>
      <c r="G888" s="374"/>
      <c r="H888" s="374"/>
      <c r="I888" s="374"/>
      <c r="J888" s="374"/>
      <c r="K888" s="374"/>
      <c r="L888" s="374"/>
      <c r="M888" s="374"/>
      <c r="N888" s="374"/>
      <c r="O888" s="374"/>
      <c r="P888" s="374"/>
      <c r="Q888" s="374"/>
      <c r="R888" s="374"/>
      <c r="S888" s="374"/>
      <c r="T888" s="374"/>
      <c r="U888" s="374"/>
      <c r="V888" s="374"/>
      <c r="W888" s="374"/>
      <c r="X888" s="374"/>
      <c r="Y888" s="374"/>
      <c r="Z888" s="374"/>
    </row>
    <row r="889" ht="12.75" customHeight="1">
      <c r="A889" s="374"/>
      <c r="B889" s="374"/>
      <c r="C889" s="374"/>
      <c r="D889" s="374"/>
      <c r="E889" s="374"/>
      <c r="F889" s="374"/>
      <c r="G889" s="374"/>
      <c r="H889" s="374"/>
      <c r="I889" s="374"/>
      <c r="J889" s="374"/>
      <c r="K889" s="374"/>
      <c r="L889" s="374"/>
      <c r="M889" s="374"/>
      <c r="N889" s="374"/>
      <c r="O889" s="374"/>
      <c r="P889" s="374"/>
      <c r="Q889" s="374"/>
      <c r="R889" s="374"/>
      <c r="S889" s="374"/>
      <c r="T889" s="374"/>
      <c r="U889" s="374"/>
      <c r="V889" s="374"/>
      <c r="W889" s="374"/>
      <c r="X889" s="374"/>
      <c r="Y889" s="374"/>
      <c r="Z889" s="374"/>
    </row>
    <row r="890" ht="12.75" customHeight="1">
      <c r="A890" s="374"/>
      <c r="B890" s="374"/>
      <c r="C890" s="374"/>
      <c r="D890" s="374"/>
      <c r="E890" s="374"/>
      <c r="F890" s="374"/>
      <c r="G890" s="374"/>
      <c r="H890" s="374"/>
      <c r="I890" s="374"/>
      <c r="J890" s="374"/>
      <c r="K890" s="374"/>
      <c r="L890" s="374"/>
      <c r="M890" s="374"/>
      <c r="N890" s="374"/>
      <c r="O890" s="374"/>
      <c r="P890" s="374"/>
      <c r="Q890" s="374"/>
      <c r="R890" s="374"/>
      <c r="S890" s="374"/>
      <c r="T890" s="374"/>
      <c r="U890" s="374"/>
      <c r="V890" s="374"/>
      <c r="W890" s="374"/>
      <c r="X890" s="374"/>
      <c r="Y890" s="374"/>
      <c r="Z890" s="374"/>
    </row>
    <row r="891" ht="12.75" customHeight="1">
      <c r="A891" s="374"/>
      <c r="B891" s="374"/>
      <c r="C891" s="374"/>
      <c r="D891" s="374"/>
      <c r="E891" s="374"/>
      <c r="F891" s="374"/>
      <c r="G891" s="374"/>
      <c r="H891" s="374"/>
      <c r="I891" s="374"/>
      <c r="J891" s="374"/>
      <c r="K891" s="374"/>
      <c r="L891" s="374"/>
      <c r="M891" s="374"/>
      <c r="N891" s="374"/>
      <c r="O891" s="374"/>
      <c r="P891" s="374"/>
      <c r="Q891" s="374"/>
      <c r="R891" s="374"/>
      <c r="S891" s="374"/>
      <c r="T891" s="374"/>
      <c r="U891" s="374"/>
      <c r="V891" s="374"/>
      <c r="W891" s="374"/>
      <c r="X891" s="374"/>
      <c r="Y891" s="374"/>
      <c r="Z891" s="374"/>
    </row>
    <row r="892" ht="12.75" customHeight="1">
      <c r="A892" s="374"/>
      <c r="B892" s="374"/>
      <c r="C892" s="374"/>
      <c r="D892" s="374"/>
      <c r="E892" s="374"/>
      <c r="F892" s="374"/>
      <c r="G892" s="374"/>
      <c r="H892" s="374"/>
      <c r="I892" s="374"/>
      <c r="J892" s="374"/>
      <c r="K892" s="374"/>
      <c r="L892" s="374"/>
      <c r="M892" s="374"/>
      <c r="N892" s="374"/>
      <c r="O892" s="374"/>
      <c r="P892" s="374"/>
      <c r="Q892" s="374"/>
      <c r="R892" s="374"/>
      <c r="S892" s="374"/>
      <c r="T892" s="374"/>
      <c r="U892" s="374"/>
      <c r="V892" s="374"/>
      <c r="W892" s="374"/>
      <c r="X892" s="374"/>
      <c r="Y892" s="374"/>
      <c r="Z892" s="374"/>
    </row>
    <row r="893" ht="12.75" customHeight="1">
      <c r="A893" s="374"/>
      <c r="B893" s="374"/>
      <c r="C893" s="374"/>
      <c r="D893" s="374"/>
      <c r="E893" s="374"/>
      <c r="F893" s="374"/>
      <c r="G893" s="374"/>
      <c r="H893" s="374"/>
      <c r="I893" s="374"/>
      <c r="J893" s="374"/>
      <c r="K893" s="374"/>
      <c r="L893" s="374"/>
      <c r="M893" s="374"/>
      <c r="N893" s="374"/>
      <c r="O893" s="374"/>
      <c r="P893" s="374"/>
      <c r="Q893" s="374"/>
      <c r="R893" s="374"/>
      <c r="S893" s="374"/>
      <c r="T893" s="374"/>
      <c r="U893" s="374"/>
      <c r="V893" s="374"/>
      <c r="W893" s="374"/>
      <c r="X893" s="374"/>
      <c r="Y893" s="374"/>
      <c r="Z893" s="374"/>
    </row>
    <row r="894" ht="12.75" customHeight="1">
      <c r="A894" s="374"/>
      <c r="B894" s="374"/>
      <c r="C894" s="374"/>
      <c r="D894" s="374"/>
      <c r="E894" s="374"/>
      <c r="F894" s="374"/>
      <c r="G894" s="374"/>
      <c r="H894" s="374"/>
      <c r="I894" s="374"/>
      <c r="J894" s="374"/>
      <c r="K894" s="374"/>
      <c r="L894" s="374"/>
      <c r="M894" s="374"/>
      <c r="N894" s="374"/>
      <c r="O894" s="374"/>
      <c r="P894" s="374"/>
      <c r="Q894" s="374"/>
      <c r="R894" s="374"/>
      <c r="S894" s="374"/>
      <c r="T894" s="374"/>
      <c r="U894" s="374"/>
      <c r="V894" s="374"/>
      <c r="W894" s="374"/>
      <c r="X894" s="374"/>
      <c r="Y894" s="374"/>
      <c r="Z894" s="374"/>
    </row>
    <row r="895" ht="12.75" customHeight="1">
      <c r="A895" s="374"/>
      <c r="B895" s="374"/>
      <c r="C895" s="374"/>
      <c r="D895" s="374"/>
      <c r="E895" s="374"/>
      <c r="F895" s="374"/>
      <c r="G895" s="374"/>
      <c r="H895" s="374"/>
      <c r="I895" s="374"/>
      <c r="J895" s="374"/>
      <c r="K895" s="374"/>
      <c r="L895" s="374"/>
      <c r="M895" s="374"/>
      <c r="N895" s="374"/>
      <c r="O895" s="374"/>
      <c r="P895" s="374"/>
      <c r="Q895" s="374"/>
      <c r="R895" s="374"/>
      <c r="S895" s="374"/>
      <c r="T895" s="374"/>
      <c r="U895" s="374"/>
      <c r="V895" s="374"/>
      <c r="W895" s="374"/>
      <c r="X895" s="374"/>
      <c r="Y895" s="374"/>
      <c r="Z895" s="374"/>
    </row>
    <row r="896" ht="12.75" customHeight="1">
      <c r="A896" s="374"/>
      <c r="B896" s="374"/>
      <c r="C896" s="374"/>
      <c r="D896" s="374"/>
      <c r="E896" s="374"/>
      <c r="F896" s="374"/>
      <c r="G896" s="374"/>
      <c r="H896" s="374"/>
      <c r="I896" s="374"/>
      <c r="J896" s="374"/>
      <c r="K896" s="374"/>
      <c r="L896" s="374"/>
      <c r="M896" s="374"/>
      <c r="N896" s="374"/>
      <c r="O896" s="374"/>
      <c r="P896" s="374"/>
      <c r="Q896" s="374"/>
      <c r="R896" s="374"/>
      <c r="S896" s="374"/>
      <c r="T896" s="374"/>
      <c r="U896" s="374"/>
      <c r="V896" s="374"/>
      <c r="W896" s="374"/>
      <c r="X896" s="374"/>
      <c r="Y896" s="374"/>
      <c r="Z896" s="374"/>
    </row>
    <row r="897" ht="12.75" customHeight="1">
      <c r="A897" s="374"/>
      <c r="B897" s="374"/>
      <c r="C897" s="374"/>
      <c r="D897" s="374"/>
      <c r="E897" s="374"/>
      <c r="F897" s="374"/>
      <c r="G897" s="374"/>
      <c r="H897" s="374"/>
      <c r="I897" s="374"/>
      <c r="J897" s="374"/>
      <c r="K897" s="374"/>
      <c r="L897" s="374"/>
      <c r="M897" s="374"/>
      <c r="N897" s="374"/>
      <c r="O897" s="374"/>
      <c r="P897" s="374"/>
      <c r="Q897" s="374"/>
      <c r="R897" s="374"/>
      <c r="S897" s="374"/>
      <c r="T897" s="374"/>
      <c r="U897" s="374"/>
      <c r="V897" s="374"/>
      <c r="W897" s="374"/>
      <c r="X897" s="374"/>
      <c r="Y897" s="374"/>
      <c r="Z897" s="374"/>
    </row>
    <row r="898" ht="12.75" customHeight="1">
      <c r="A898" s="374"/>
      <c r="B898" s="374"/>
      <c r="C898" s="374"/>
      <c r="D898" s="374"/>
      <c r="E898" s="374"/>
      <c r="F898" s="374"/>
      <c r="G898" s="374"/>
      <c r="H898" s="374"/>
      <c r="I898" s="374"/>
      <c r="J898" s="374"/>
      <c r="K898" s="374"/>
      <c r="L898" s="374"/>
      <c r="M898" s="374"/>
      <c r="N898" s="374"/>
      <c r="O898" s="374"/>
      <c r="P898" s="374"/>
      <c r="Q898" s="374"/>
      <c r="R898" s="374"/>
      <c r="S898" s="374"/>
      <c r="T898" s="374"/>
      <c r="U898" s="374"/>
      <c r="V898" s="374"/>
      <c r="W898" s="374"/>
      <c r="X898" s="374"/>
      <c r="Y898" s="374"/>
      <c r="Z898" s="374"/>
    </row>
    <row r="899" ht="12.75" customHeight="1">
      <c r="A899" s="374"/>
      <c r="B899" s="374"/>
      <c r="C899" s="374"/>
      <c r="D899" s="374"/>
      <c r="E899" s="374"/>
      <c r="F899" s="374"/>
      <c r="G899" s="374"/>
      <c r="H899" s="374"/>
      <c r="I899" s="374"/>
      <c r="J899" s="374"/>
      <c r="K899" s="374"/>
      <c r="L899" s="374"/>
      <c r="M899" s="374"/>
      <c r="N899" s="374"/>
      <c r="O899" s="374"/>
      <c r="P899" s="374"/>
      <c r="Q899" s="374"/>
      <c r="R899" s="374"/>
      <c r="S899" s="374"/>
      <c r="T899" s="374"/>
      <c r="U899" s="374"/>
      <c r="V899" s="374"/>
      <c r="W899" s="374"/>
      <c r="X899" s="374"/>
      <c r="Y899" s="374"/>
      <c r="Z899" s="374"/>
    </row>
    <row r="900" ht="12.75" customHeight="1">
      <c r="A900" s="374"/>
      <c r="B900" s="374"/>
      <c r="C900" s="374"/>
      <c r="D900" s="374"/>
      <c r="E900" s="374"/>
      <c r="F900" s="374"/>
      <c r="G900" s="374"/>
      <c r="H900" s="374"/>
      <c r="I900" s="374"/>
      <c r="J900" s="374"/>
      <c r="K900" s="374"/>
      <c r="L900" s="374"/>
      <c r="M900" s="374"/>
      <c r="N900" s="374"/>
      <c r="O900" s="374"/>
      <c r="P900" s="374"/>
      <c r="Q900" s="374"/>
      <c r="R900" s="374"/>
      <c r="S900" s="374"/>
      <c r="T900" s="374"/>
      <c r="U900" s="374"/>
      <c r="V900" s="374"/>
      <c r="W900" s="374"/>
      <c r="X900" s="374"/>
      <c r="Y900" s="374"/>
      <c r="Z900" s="374"/>
    </row>
    <row r="901" ht="12.75" customHeight="1">
      <c r="A901" s="374"/>
      <c r="B901" s="374"/>
      <c r="C901" s="374"/>
      <c r="D901" s="374"/>
      <c r="E901" s="374"/>
      <c r="F901" s="374"/>
      <c r="G901" s="374"/>
      <c r="H901" s="374"/>
      <c r="I901" s="374"/>
      <c r="J901" s="374"/>
      <c r="K901" s="374"/>
      <c r="L901" s="374"/>
      <c r="M901" s="374"/>
      <c r="N901" s="374"/>
      <c r="O901" s="374"/>
      <c r="P901" s="374"/>
      <c r="Q901" s="374"/>
      <c r="R901" s="374"/>
      <c r="S901" s="374"/>
      <c r="T901" s="374"/>
      <c r="U901" s="374"/>
      <c r="V901" s="374"/>
      <c r="W901" s="374"/>
      <c r="X901" s="374"/>
      <c r="Y901" s="374"/>
      <c r="Z901" s="374"/>
    </row>
    <row r="902" ht="12.75" customHeight="1">
      <c r="A902" s="374"/>
      <c r="B902" s="374"/>
      <c r="C902" s="374"/>
      <c r="D902" s="374"/>
      <c r="E902" s="374"/>
      <c r="F902" s="374"/>
      <c r="G902" s="374"/>
      <c r="H902" s="374"/>
      <c r="I902" s="374"/>
      <c r="J902" s="374"/>
      <c r="K902" s="374"/>
      <c r="L902" s="374"/>
      <c r="M902" s="374"/>
      <c r="N902" s="374"/>
      <c r="O902" s="374"/>
      <c r="P902" s="374"/>
      <c r="Q902" s="374"/>
      <c r="R902" s="374"/>
      <c r="S902" s="374"/>
      <c r="T902" s="374"/>
      <c r="U902" s="374"/>
      <c r="V902" s="374"/>
      <c r="W902" s="374"/>
      <c r="X902" s="374"/>
      <c r="Y902" s="374"/>
      <c r="Z902" s="374"/>
    </row>
    <row r="903" ht="12.75" customHeight="1">
      <c r="A903" s="374"/>
      <c r="B903" s="374"/>
      <c r="C903" s="374"/>
      <c r="D903" s="374"/>
      <c r="E903" s="374"/>
      <c r="F903" s="374"/>
      <c r="G903" s="374"/>
      <c r="H903" s="374"/>
      <c r="I903" s="374"/>
      <c r="J903" s="374"/>
      <c r="K903" s="374"/>
      <c r="L903" s="374"/>
      <c r="M903" s="374"/>
      <c r="N903" s="374"/>
      <c r="O903" s="374"/>
      <c r="P903" s="374"/>
      <c r="Q903" s="374"/>
      <c r="R903" s="374"/>
      <c r="S903" s="374"/>
      <c r="T903" s="374"/>
      <c r="U903" s="374"/>
      <c r="V903" s="374"/>
      <c r="W903" s="374"/>
      <c r="X903" s="374"/>
      <c r="Y903" s="374"/>
      <c r="Z903" s="374"/>
    </row>
    <row r="904" ht="12.75" customHeight="1">
      <c r="A904" s="374"/>
      <c r="B904" s="374"/>
      <c r="C904" s="374"/>
      <c r="D904" s="374"/>
      <c r="E904" s="374"/>
      <c r="F904" s="374"/>
      <c r="G904" s="374"/>
      <c r="H904" s="374"/>
      <c r="I904" s="374"/>
      <c r="J904" s="374"/>
      <c r="K904" s="374"/>
      <c r="L904" s="374"/>
      <c r="M904" s="374"/>
      <c r="N904" s="374"/>
      <c r="O904" s="374"/>
      <c r="P904" s="374"/>
      <c r="Q904" s="374"/>
      <c r="R904" s="374"/>
      <c r="S904" s="374"/>
      <c r="T904" s="374"/>
      <c r="U904" s="374"/>
      <c r="V904" s="374"/>
      <c r="W904" s="374"/>
      <c r="X904" s="374"/>
      <c r="Y904" s="374"/>
      <c r="Z904" s="374"/>
    </row>
    <row r="905" ht="12.75" customHeight="1">
      <c r="A905" s="374"/>
      <c r="B905" s="374"/>
      <c r="C905" s="374"/>
      <c r="D905" s="374"/>
      <c r="E905" s="374"/>
      <c r="F905" s="374"/>
      <c r="G905" s="374"/>
      <c r="H905" s="374"/>
      <c r="I905" s="374"/>
      <c r="J905" s="374"/>
      <c r="K905" s="374"/>
      <c r="L905" s="374"/>
      <c r="M905" s="374"/>
      <c r="N905" s="374"/>
      <c r="O905" s="374"/>
      <c r="P905" s="374"/>
      <c r="Q905" s="374"/>
      <c r="R905" s="374"/>
      <c r="S905" s="374"/>
      <c r="T905" s="374"/>
      <c r="U905" s="374"/>
      <c r="V905" s="374"/>
      <c r="W905" s="374"/>
      <c r="X905" s="374"/>
      <c r="Y905" s="374"/>
      <c r="Z905" s="374"/>
    </row>
    <row r="906" ht="12.75" customHeight="1">
      <c r="A906" s="374"/>
      <c r="B906" s="374"/>
      <c r="C906" s="374"/>
      <c r="D906" s="374"/>
      <c r="E906" s="374"/>
      <c r="F906" s="374"/>
      <c r="G906" s="374"/>
      <c r="H906" s="374"/>
      <c r="I906" s="374"/>
      <c r="J906" s="374"/>
      <c r="K906" s="374"/>
      <c r="L906" s="374"/>
      <c r="M906" s="374"/>
      <c r="N906" s="374"/>
      <c r="O906" s="374"/>
      <c r="P906" s="374"/>
      <c r="Q906" s="374"/>
      <c r="R906" s="374"/>
      <c r="S906" s="374"/>
      <c r="T906" s="374"/>
      <c r="U906" s="374"/>
      <c r="V906" s="374"/>
      <c r="W906" s="374"/>
      <c r="X906" s="374"/>
      <c r="Y906" s="374"/>
      <c r="Z906" s="374"/>
    </row>
    <row r="907" ht="12.75" customHeight="1">
      <c r="A907" s="374"/>
      <c r="B907" s="374"/>
      <c r="C907" s="374"/>
      <c r="D907" s="374"/>
      <c r="E907" s="374"/>
      <c r="F907" s="374"/>
      <c r="G907" s="374"/>
      <c r="H907" s="374"/>
      <c r="I907" s="374"/>
      <c r="J907" s="374"/>
      <c r="K907" s="374"/>
      <c r="L907" s="374"/>
      <c r="M907" s="374"/>
      <c r="N907" s="374"/>
      <c r="O907" s="374"/>
      <c r="P907" s="374"/>
      <c r="Q907" s="374"/>
      <c r="R907" s="374"/>
      <c r="S907" s="374"/>
      <c r="T907" s="374"/>
      <c r="U907" s="374"/>
      <c r="V907" s="374"/>
      <c r="W907" s="374"/>
      <c r="X907" s="374"/>
      <c r="Y907" s="374"/>
      <c r="Z907" s="374"/>
    </row>
    <row r="908" ht="12.75" customHeight="1">
      <c r="A908" s="374"/>
      <c r="B908" s="374"/>
      <c r="C908" s="374"/>
      <c r="D908" s="374"/>
      <c r="E908" s="374"/>
      <c r="F908" s="374"/>
      <c r="G908" s="374"/>
      <c r="H908" s="374"/>
      <c r="I908" s="374"/>
      <c r="J908" s="374"/>
      <c r="K908" s="374"/>
      <c r="L908" s="374"/>
      <c r="M908" s="374"/>
      <c r="N908" s="374"/>
      <c r="O908" s="374"/>
      <c r="P908" s="374"/>
      <c r="Q908" s="374"/>
      <c r="R908" s="374"/>
      <c r="S908" s="374"/>
      <c r="T908" s="374"/>
      <c r="U908" s="374"/>
      <c r="V908" s="374"/>
      <c r="W908" s="374"/>
      <c r="X908" s="374"/>
      <c r="Y908" s="374"/>
      <c r="Z908" s="374"/>
    </row>
    <row r="909" ht="12.75" customHeight="1">
      <c r="A909" s="374"/>
      <c r="B909" s="374"/>
      <c r="C909" s="374"/>
      <c r="D909" s="374"/>
      <c r="E909" s="374"/>
      <c r="F909" s="374"/>
      <c r="G909" s="374"/>
      <c r="H909" s="374"/>
      <c r="I909" s="374"/>
      <c r="J909" s="374"/>
      <c r="K909" s="374"/>
      <c r="L909" s="374"/>
      <c r="M909" s="374"/>
      <c r="N909" s="374"/>
      <c r="O909" s="374"/>
      <c r="P909" s="374"/>
      <c r="Q909" s="374"/>
      <c r="R909" s="374"/>
      <c r="S909" s="374"/>
      <c r="T909" s="374"/>
      <c r="U909" s="374"/>
      <c r="V909" s="374"/>
      <c r="W909" s="374"/>
      <c r="X909" s="374"/>
      <c r="Y909" s="374"/>
      <c r="Z909" s="374"/>
    </row>
    <row r="910" ht="12.75" customHeight="1">
      <c r="A910" s="374"/>
      <c r="B910" s="374"/>
      <c r="C910" s="374"/>
      <c r="D910" s="374"/>
      <c r="E910" s="374"/>
      <c r="F910" s="374"/>
      <c r="G910" s="374"/>
      <c r="H910" s="374"/>
      <c r="I910" s="374"/>
      <c r="J910" s="374"/>
      <c r="K910" s="374"/>
      <c r="L910" s="374"/>
      <c r="M910" s="374"/>
      <c r="N910" s="374"/>
      <c r="O910" s="374"/>
      <c r="P910" s="374"/>
      <c r="Q910" s="374"/>
      <c r="R910" s="374"/>
      <c r="S910" s="374"/>
      <c r="T910" s="374"/>
      <c r="U910" s="374"/>
      <c r="V910" s="374"/>
      <c r="W910" s="374"/>
      <c r="X910" s="374"/>
      <c r="Y910" s="374"/>
      <c r="Z910" s="374"/>
    </row>
    <row r="911" ht="12.75" customHeight="1">
      <c r="A911" s="374"/>
      <c r="B911" s="374"/>
      <c r="C911" s="374"/>
      <c r="D911" s="374"/>
      <c r="E911" s="374"/>
      <c r="F911" s="374"/>
      <c r="G911" s="374"/>
      <c r="H911" s="374"/>
      <c r="I911" s="374"/>
      <c r="J911" s="374"/>
      <c r="K911" s="374"/>
      <c r="L911" s="374"/>
      <c r="M911" s="374"/>
      <c r="N911" s="374"/>
      <c r="O911" s="374"/>
      <c r="P911" s="374"/>
      <c r="Q911" s="374"/>
      <c r="R911" s="374"/>
      <c r="S911" s="374"/>
      <c r="T911" s="374"/>
      <c r="U911" s="374"/>
      <c r="V911" s="374"/>
      <c r="W911" s="374"/>
      <c r="X911" s="374"/>
      <c r="Y911" s="374"/>
      <c r="Z911" s="374"/>
    </row>
    <row r="912" ht="12.75" customHeight="1">
      <c r="A912" s="374"/>
      <c r="B912" s="374"/>
      <c r="C912" s="374"/>
      <c r="D912" s="374"/>
      <c r="E912" s="374"/>
      <c r="F912" s="374"/>
      <c r="G912" s="374"/>
      <c r="H912" s="374"/>
      <c r="I912" s="374"/>
      <c r="J912" s="374"/>
      <c r="K912" s="374"/>
      <c r="L912" s="374"/>
      <c r="M912" s="374"/>
      <c r="N912" s="374"/>
      <c r="O912" s="374"/>
      <c r="P912" s="374"/>
      <c r="Q912" s="374"/>
      <c r="R912" s="374"/>
      <c r="S912" s="374"/>
      <c r="T912" s="374"/>
      <c r="U912" s="374"/>
      <c r="V912" s="374"/>
      <c r="W912" s="374"/>
      <c r="X912" s="374"/>
      <c r="Y912" s="374"/>
      <c r="Z912" s="374"/>
    </row>
    <row r="913" ht="12.75" customHeight="1">
      <c r="A913" s="374"/>
      <c r="B913" s="374"/>
      <c r="C913" s="374"/>
      <c r="D913" s="374"/>
      <c r="E913" s="374"/>
      <c r="F913" s="374"/>
      <c r="G913" s="374"/>
      <c r="H913" s="374"/>
      <c r="I913" s="374"/>
      <c r="J913" s="374"/>
      <c r="K913" s="374"/>
      <c r="L913" s="374"/>
      <c r="M913" s="374"/>
      <c r="N913" s="374"/>
      <c r="O913" s="374"/>
      <c r="P913" s="374"/>
      <c r="Q913" s="374"/>
      <c r="R913" s="374"/>
      <c r="S913" s="374"/>
      <c r="T913" s="374"/>
      <c r="U913" s="374"/>
      <c r="V913" s="374"/>
      <c r="W913" s="374"/>
      <c r="X913" s="374"/>
      <c r="Y913" s="374"/>
      <c r="Z913" s="374"/>
    </row>
    <row r="914" ht="12.75" customHeight="1">
      <c r="A914" s="374"/>
      <c r="B914" s="374"/>
      <c r="C914" s="374"/>
      <c r="D914" s="374"/>
      <c r="E914" s="374"/>
      <c r="F914" s="374"/>
      <c r="G914" s="374"/>
      <c r="H914" s="374"/>
      <c r="I914" s="374"/>
      <c r="J914" s="374"/>
      <c r="K914" s="374"/>
      <c r="L914" s="374"/>
      <c r="M914" s="374"/>
      <c r="N914" s="374"/>
      <c r="O914" s="374"/>
      <c r="P914" s="374"/>
      <c r="Q914" s="374"/>
      <c r="R914" s="374"/>
      <c r="S914" s="374"/>
      <c r="T914" s="374"/>
      <c r="U914" s="374"/>
      <c r="V914" s="374"/>
      <c r="W914" s="374"/>
      <c r="X914" s="374"/>
      <c r="Y914" s="374"/>
      <c r="Z914" s="374"/>
    </row>
    <row r="915" ht="12.75" customHeight="1">
      <c r="A915" s="374"/>
      <c r="B915" s="374"/>
      <c r="C915" s="374"/>
      <c r="D915" s="374"/>
      <c r="E915" s="374"/>
      <c r="F915" s="374"/>
      <c r="G915" s="374"/>
      <c r="H915" s="374"/>
      <c r="I915" s="374"/>
      <c r="J915" s="374"/>
      <c r="K915" s="374"/>
      <c r="L915" s="374"/>
      <c r="M915" s="374"/>
      <c r="N915" s="374"/>
      <c r="O915" s="374"/>
      <c r="P915" s="374"/>
      <c r="Q915" s="374"/>
      <c r="R915" s="374"/>
      <c r="S915" s="374"/>
      <c r="T915" s="374"/>
      <c r="U915" s="374"/>
      <c r="V915" s="374"/>
      <c r="W915" s="374"/>
      <c r="X915" s="374"/>
      <c r="Y915" s="374"/>
      <c r="Z915" s="374"/>
    </row>
    <row r="916" ht="12.75" customHeight="1">
      <c r="A916" s="374"/>
      <c r="B916" s="374"/>
      <c r="C916" s="374"/>
      <c r="D916" s="374"/>
      <c r="E916" s="374"/>
      <c r="F916" s="374"/>
      <c r="G916" s="374"/>
      <c r="H916" s="374"/>
      <c r="I916" s="374"/>
      <c r="J916" s="374"/>
      <c r="K916" s="374"/>
      <c r="L916" s="374"/>
      <c r="M916" s="374"/>
      <c r="N916" s="374"/>
      <c r="O916" s="374"/>
      <c r="P916" s="374"/>
      <c r="Q916" s="374"/>
      <c r="R916" s="374"/>
      <c r="S916" s="374"/>
      <c r="T916" s="374"/>
      <c r="U916" s="374"/>
      <c r="V916" s="374"/>
      <c r="W916" s="374"/>
      <c r="X916" s="374"/>
      <c r="Y916" s="374"/>
      <c r="Z916" s="374"/>
    </row>
    <row r="917" ht="12.75" customHeight="1">
      <c r="A917" s="374"/>
      <c r="B917" s="374"/>
      <c r="C917" s="374"/>
      <c r="D917" s="374"/>
      <c r="E917" s="374"/>
      <c r="F917" s="374"/>
      <c r="G917" s="374"/>
      <c r="H917" s="374"/>
      <c r="I917" s="374"/>
      <c r="J917" s="374"/>
      <c r="K917" s="374"/>
      <c r="L917" s="374"/>
      <c r="M917" s="374"/>
      <c r="N917" s="374"/>
      <c r="O917" s="374"/>
      <c r="P917" s="374"/>
      <c r="Q917" s="374"/>
      <c r="R917" s="374"/>
      <c r="S917" s="374"/>
      <c r="T917" s="374"/>
      <c r="U917" s="374"/>
      <c r="V917" s="374"/>
      <c r="W917" s="374"/>
      <c r="X917" s="374"/>
      <c r="Y917" s="374"/>
      <c r="Z917" s="374"/>
    </row>
    <row r="918" ht="12.75" customHeight="1">
      <c r="A918" s="374"/>
      <c r="B918" s="374"/>
      <c r="C918" s="374"/>
      <c r="D918" s="374"/>
      <c r="E918" s="374"/>
      <c r="F918" s="374"/>
      <c r="G918" s="374"/>
      <c r="H918" s="374"/>
      <c r="I918" s="374"/>
      <c r="J918" s="374"/>
      <c r="K918" s="374"/>
      <c r="L918" s="374"/>
      <c r="M918" s="374"/>
      <c r="N918" s="374"/>
      <c r="O918" s="374"/>
      <c r="P918" s="374"/>
      <c r="Q918" s="374"/>
      <c r="R918" s="374"/>
      <c r="S918" s="374"/>
      <c r="T918" s="374"/>
      <c r="U918" s="374"/>
      <c r="V918" s="374"/>
      <c r="W918" s="374"/>
      <c r="X918" s="374"/>
      <c r="Y918" s="374"/>
      <c r="Z918" s="374"/>
    </row>
    <row r="919" ht="12.75" customHeight="1">
      <c r="A919" s="374"/>
      <c r="B919" s="374"/>
      <c r="C919" s="374"/>
      <c r="D919" s="374"/>
      <c r="E919" s="374"/>
      <c r="F919" s="374"/>
      <c r="G919" s="374"/>
      <c r="H919" s="374"/>
      <c r="I919" s="374"/>
      <c r="J919" s="374"/>
      <c r="K919" s="374"/>
      <c r="L919" s="374"/>
      <c r="M919" s="374"/>
      <c r="N919" s="374"/>
      <c r="O919" s="374"/>
      <c r="P919" s="374"/>
      <c r="Q919" s="374"/>
      <c r="R919" s="374"/>
      <c r="S919" s="374"/>
      <c r="T919" s="374"/>
      <c r="U919" s="374"/>
      <c r="V919" s="374"/>
      <c r="W919" s="374"/>
      <c r="X919" s="374"/>
      <c r="Y919" s="374"/>
      <c r="Z919" s="374"/>
    </row>
    <row r="920" ht="12.75" customHeight="1">
      <c r="A920" s="374"/>
      <c r="B920" s="374"/>
      <c r="C920" s="374"/>
      <c r="D920" s="374"/>
      <c r="E920" s="374"/>
      <c r="F920" s="374"/>
      <c r="G920" s="374"/>
      <c r="H920" s="374"/>
      <c r="I920" s="374"/>
      <c r="J920" s="374"/>
      <c r="K920" s="374"/>
      <c r="L920" s="374"/>
      <c r="M920" s="374"/>
      <c r="N920" s="374"/>
      <c r="O920" s="374"/>
      <c r="P920" s="374"/>
      <c r="Q920" s="374"/>
      <c r="R920" s="374"/>
      <c r="S920" s="374"/>
      <c r="T920" s="374"/>
      <c r="U920" s="374"/>
      <c r="V920" s="374"/>
      <c r="W920" s="374"/>
      <c r="X920" s="374"/>
      <c r="Y920" s="374"/>
      <c r="Z920" s="374"/>
    </row>
    <row r="921" ht="12.75" customHeight="1">
      <c r="A921" s="374"/>
      <c r="B921" s="374"/>
      <c r="C921" s="374"/>
      <c r="D921" s="374"/>
      <c r="E921" s="374"/>
      <c r="F921" s="374"/>
      <c r="G921" s="374"/>
      <c r="H921" s="374"/>
      <c r="I921" s="374"/>
      <c r="J921" s="374"/>
      <c r="K921" s="374"/>
      <c r="L921" s="374"/>
      <c r="M921" s="374"/>
      <c r="N921" s="374"/>
      <c r="O921" s="374"/>
      <c r="P921" s="374"/>
      <c r="Q921" s="374"/>
      <c r="R921" s="374"/>
      <c r="S921" s="374"/>
      <c r="T921" s="374"/>
      <c r="U921" s="374"/>
      <c r="V921" s="374"/>
      <c r="W921" s="374"/>
      <c r="X921" s="374"/>
      <c r="Y921" s="374"/>
      <c r="Z921" s="374"/>
    </row>
    <row r="922" ht="12.75" customHeight="1">
      <c r="A922" s="374"/>
      <c r="B922" s="374"/>
      <c r="C922" s="374"/>
      <c r="D922" s="374"/>
      <c r="E922" s="374"/>
      <c r="F922" s="374"/>
      <c r="G922" s="374"/>
      <c r="H922" s="374"/>
      <c r="I922" s="374"/>
      <c r="J922" s="374"/>
      <c r="K922" s="374"/>
      <c r="L922" s="374"/>
      <c r="M922" s="374"/>
      <c r="N922" s="374"/>
      <c r="O922" s="374"/>
      <c r="P922" s="374"/>
      <c r="Q922" s="374"/>
      <c r="R922" s="374"/>
      <c r="S922" s="374"/>
      <c r="T922" s="374"/>
      <c r="U922" s="374"/>
      <c r="V922" s="374"/>
      <c r="W922" s="374"/>
      <c r="X922" s="374"/>
      <c r="Y922" s="374"/>
      <c r="Z922" s="374"/>
    </row>
    <row r="923" ht="12.75" customHeight="1">
      <c r="A923" s="374"/>
      <c r="B923" s="374"/>
      <c r="C923" s="374"/>
      <c r="D923" s="374"/>
      <c r="E923" s="374"/>
      <c r="F923" s="374"/>
      <c r="G923" s="374"/>
      <c r="H923" s="374"/>
      <c r="I923" s="374"/>
      <c r="J923" s="374"/>
      <c r="K923" s="374"/>
      <c r="L923" s="374"/>
      <c r="M923" s="374"/>
      <c r="N923" s="374"/>
      <c r="O923" s="374"/>
      <c r="P923" s="374"/>
      <c r="Q923" s="374"/>
      <c r="R923" s="374"/>
      <c r="S923" s="374"/>
      <c r="T923" s="374"/>
      <c r="U923" s="374"/>
      <c r="V923" s="374"/>
      <c r="W923" s="374"/>
      <c r="X923" s="374"/>
      <c r="Y923" s="374"/>
      <c r="Z923" s="374"/>
    </row>
    <row r="924" ht="12.75" customHeight="1">
      <c r="A924" s="374"/>
      <c r="B924" s="374"/>
      <c r="C924" s="374"/>
      <c r="D924" s="374"/>
      <c r="E924" s="374"/>
      <c r="F924" s="374"/>
      <c r="G924" s="374"/>
      <c r="H924" s="374"/>
      <c r="I924" s="374"/>
      <c r="J924" s="374"/>
      <c r="K924" s="374"/>
      <c r="L924" s="374"/>
      <c r="M924" s="374"/>
      <c r="N924" s="374"/>
      <c r="O924" s="374"/>
      <c r="P924" s="374"/>
      <c r="Q924" s="374"/>
      <c r="R924" s="374"/>
      <c r="S924" s="374"/>
      <c r="T924" s="374"/>
      <c r="U924" s="374"/>
      <c r="V924" s="374"/>
      <c r="W924" s="374"/>
      <c r="X924" s="374"/>
      <c r="Y924" s="374"/>
      <c r="Z924" s="374"/>
    </row>
    <row r="925" ht="12.75" customHeight="1">
      <c r="A925" s="374"/>
      <c r="B925" s="374"/>
      <c r="C925" s="374"/>
      <c r="D925" s="374"/>
      <c r="E925" s="374"/>
      <c r="F925" s="374"/>
      <c r="G925" s="374"/>
      <c r="H925" s="374"/>
      <c r="I925" s="374"/>
      <c r="J925" s="374"/>
      <c r="K925" s="374"/>
      <c r="L925" s="374"/>
      <c r="M925" s="374"/>
      <c r="N925" s="374"/>
      <c r="O925" s="374"/>
      <c r="P925" s="374"/>
      <c r="Q925" s="374"/>
      <c r="R925" s="374"/>
      <c r="S925" s="374"/>
      <c r="T925" s="374"/>
      <c r="U925" s="374"/>
      <c r="V925" s="374"/>
      <c r="W925" s="374"/>
      <c r="X925" s="374"/>
      <c r="Y925" s="374"/>
      <c r="Z925" s="374"/>
    </row>
    <row r="926" ht="12.75" customHeight="1">
      <c r="A926" s="374"/>
      <c r="B926" s="374"/>
      <c r="C926" s="374"/>
      <c r="D926" s="374"/>
      <c r="E926" s="374"/>
      <c r="F926" s="374"/>
      <c r="G926" s="374"/>
      <c r="H926" s="374"/>
      <c r="I926" s="374"/>
      <c r="J926" s="374"/>
      <c r="K926" s="374"/>
      <c r="L926" s="374"/>
      <c r="M926" s="374"/>
      <c r="N926" s="374"/>
      <c r="O926" s="374"/>
      <c r="P926" s="374"/>
      <c r="Q926" s="374"/>
      <c r="R926" s="374"/>
      <c r="S926" s="374"/>
      <c r="T926" s="374"/>
      <c r="U926" s="374"/>
      <c r="V926" s="374"/>
      <c r="W926" s="374"/>
      <c r="X926" s="374"/>
      <c r="Y926" s="374"/>
      <c r="Z926" s="374"/>
    </row>
    <row r="927" ht="12.75" customHeight="1">
      <c r="A927" s="374"/>
      <c r="B927" s="374"/>
      <c r="C927" s="374"/>
      <c r="D927" s="374"/>
      <c r="E927" s="374"/>
      <c r="F927" s="374"/>
      <c r="G927" s="374"/>
      <c r="H927" s="374"/>
      <c r="I927" s="374"/>
      <c r="J927" s="374"/>
      <c r="K927" s="374"/>
      <c r="L927" s="374"/>
      <c r="M927" s="374"/>
      <c r="N927" s="374"/>
      <c r="O927" s="374"/>
      <c r="P927" s="374"/>
      <c r="Q927" s="374"/>
      <c r="R927" s="374"/>
      <c r="S927" s="374"/>
      <c r="T927" s="374"/>
      <c r="U927" s="374"/>
      <c r="V927" s="374"/>
      <c r="W927" s="374"/>
      <c r="X927" s="374"/>
      <c r="Y927" s="374"/>
      <c r="Z927" s="374"/>
    </row>
    <row r="928" ht="12.75" customHeight="1">
      <c r="A928" s="374"/>
      <c r="B928" s="374"/>
      <c r="C928" s="374"/>
      <c r="D928" s="374"/>
      <c r="E928" s="374"/>
      <c r="F928" s="374"/>
      <c r="G928" s="374"/>
      <c r="H928" s="374"/>
      <c r="I928" s="374"/>
      <c r="J928" s="374"/>
      <c r="K928" s="374"/>
      <c r="L928" s="374"/>
      <c r="M928" s="374"/>
      <c r="N928" s="374"/>
      <c r="O928" s="374"/>
      <c r="P928" s="374"/>
      <c r="Q928" s="374"/>
      <c r="R928" s="374"/>
      <c r="S928" s="374"/>
      <c r="T928" s="374"/>
      <c r="U928" s="374"/>
      <c r="V928" s="374"/>
      <c r="W928" s="374"/>
      <c r="X928" s="374"/>
      <c r="Y928" s="374"/>
      <c r="Z928" s="374"/>
    </row>
    <row r="929" ht="12.75" customHeight="1">
      <c r="A929" s="374"/>
      <c r="B929" s="374"/>
      <c r="C929" s="374"/>
      <c r="D929" s="374"/>
      <c r="E929" s="374"/>
      <c r="F929" s="374"/>
      <c r="G929" s="374"/>
      <c r="H929" s="374"/>
      <c r="I929" s="374"/>
      <c r="J929" s="374"/>
      <c r="K929" s="374"/>
      <c r="L929" s="374"/>
      <c r="M929" s="374"/>
      <c r="N929" s="374"/>
      <c r="O929" s="374"/>
      <c r="P929" s="374"/>
      <c r="Q929" s="374"/>
      <c r="R929" s="374"/>
      <c r="S929" s="374"/>
      <c r="T929" s="374"/>
      <c r="U929" s="374"/>
      <c r="V929" s="374"/>
      <c r="W929" s="374"/>
      <c r="X929" s="374"/>
      <c r="Y929" s="374"/>
      <c r="Z929" s="374"/>
    </row>
    <row r="930" ht="12.75" customHeight="1">
      <c r="A930" s="374"/>
      <c r="B930" s="374"/>
      <c r="C930" s="374"/>
      <c r="D930" s="374"/>
      <c r="E930" s="374"/>
      <c r="F930" s="374"/>
      <c r="G930" s="374"/>
      <c r="H930" s="374"/>
      <c r="I930" s="374"/>
      <c r="J930" s="374"/>
      <c r="K930" s="374"/>
      <c r="L930" s="374"/>
      <c r="M930" s="374"/>
      <c r="N930" s="374"/>
      <c r="O930" s="374"/>
      <c r="P930" s="374"/>
      <c r="Q930" s="374"/>
      <c r="R930" s="374"/>
      <c r="S930" s="374"/>
      <c r="T930" s="374"/>
      <c r="U930" s="374"/>
      <c r="V930" s="374"/>
      <c r="W930" s="374"/>
      <c r="X930" s="374"/>
      <c r="Y930" s="374"/>
      <c r="Z930" s="374"/>
    </row>
    <row r="931" ht="12.75" customHeight="1">
      <c r="A931" s="374"/>
      <c r="B931" s="374"/>
      <c r="C931" s="374"/>
      <c r="D931" s="374"/>
      <c r="E931" s="374"/>
      <c r="F931" s="374"/>
      <c r="G931" s="374"/>
      <c r="H931" s="374"/>
      <c r="I931" s="374"/>
      <c r="J931" s="374"/>
      <c r="K931" s="374"/>
      <c r="L931" s="374"/>
      <c r="M931" s="374"/>
      <c r="N931" s="374"/>
      <c r="O931" s="374"/>
      <c r="P931" s="374"/>
      <c r="Q931" s="374"/>
      <c r="R931" s="374"/>
      <c r="S931" s="374"/>
      <c r="T931" s="374"/>
      <c r="U931" s="374"/>
      <c r="V931" s="374"/>
      <c r="W931" s="374"/>
      <c r="X931" s="374"/>
      <c r="Y931" s="374"/>
      <c r="Z931" s="374"/>
    </row>
    <row r="932" ht="12.75" customHeight="1">
      <c r="A932" s="374"/>
      <c r="B932" s="374"/>
      <c r="C932" s="374"/>
      <c r="D932" s="374"/>
      <c r="E932" s="374"/>
      <c r="F932" s="374"/>
      <c r="G932" s="374"/>
      <c r="H932" s="374"/>
      <c r="I932" s="374"/>
      <c r="J932" s="374"/>
      <c r="K932" s="374"/>
      <c r="L932" s="374"/>
      <c r="M932" s="374"/>
      <c r="N932" s="374"/>
      <c r="O932" s="374"/>
      <c r="P932" s="374"/>
      <c r="Q932" s="374"/>
      <c r="R932" s="374"/>
      <c r="S932" s="374"/>
      <c r="T932" s="374"/>
      <c r="U932" s="374"/>
      <c r="V932" s="374"/>
      <c r="W932" s="374"/>
      <c r="X932" s="374"/>
      <c r="Y932" s="374"/>
      <c r="Z932" s="374"/>
    </row>
    <row r="933" ht="12.75" customHeight="1">
      <c r="A933" s="374"/>
      <c r="B933" s="374"/>
      <c r="C933" s="374"/>
      <c r="D933" s="374"/>
      <c r="E933" s="374"/>
      <c r="F933" s="374"/>
      <c r="G933" s="374"/>
      <c r="H933" s="374"/>
      <c r="I933" s="374"/>
      <c r="J933" s="374"/>
      <c r="K933" s="374"/>
      <c r="L933" s="374"/>
      <c r="M933" s="374"/>
      <c r="N933" s="374"/>
      <c r="O933" s="374"/>
      <c r="P933" s="374"/>
      <c r="Q933" s="374"/>
      <c r="R933" s="374"/>
      <c r="S933" s="374"/>
      <c r="T933" s="374"/>
      <c r="U933" s="374"/>
      <c r="V933" s="374"/>
      <c r="W933" s="374"/>
      <c r="X933" s="374"/>
      <c r="Y933" s="374"/>
      <c r="Z933" s="374"/>
    </row>
    <row r="934" ht="12.75" customHeight="1">
      <c r="A934" s="374"/>
      <c r="B934" s="374"/>
      <c r="C934" s="374"/>
      <c r="D934" s="374"/>
      <c r="E934" s="374"/>
      <c r="F934" s="374"/>
      <c r="G934" s="374"/>
      <c r="H934" s="374"/>
      <c r="I934" s="374"/>
      <c r="J934" s="374"/>
      <c r="K934" s="374"/>
      <c r="L934" s="374"/>
      <c r="M934" s="374"/>
      <c r="N934" s="374"/>
      <c r="O934" s="374"/>
      <c r="P934" s="374"/>
      <c r="Q934" s="374"/>
      <c r="R934" s="374"/>
      <c r="S934" s="374"/>
      <c r="T934" s="374"/>
      <c r="U934" s="374"/>
      <c r="V934" s="374"/>
      <c r="W934" s="374"/>
      <c r="X934" s="374"/>
      <c r="Y934" s="374"/>
      <c r="Z934" s="374"/>
    </row>
    <row r="935" ht="12.75" customHeight="1">
      <c r="A935" s="374"/>
      <c r="B935" s="374"/>
      <c r="C935" s="374"/>
      <c r="D935" s="374"/>
      <c r="E935" s="374"/>
      <c r="F935" s="374"/>
      <c r="G935" s="374"/>
      <c r="H935" s="374"/>
      <c r="I935" s="374"/>
      <c r="J935" s="374"/>
      <c r="K935" s="374"/>
      <c r="L935" s="374"/>
      <c r="M935" s="374"/>
      <c r="N935" s="374"/>
      <c r="O935" s="374"/>
      <c r="P935" s="374"/>
      <c r="Q935" s="374"/>
      <c r="R935" s="374"/>
      <c r="S935" s="374"/>
      <c r="T935" s="374"/>
      <c r="U935" s="374"/>
      <c r="V935" s="374"/>
      <c r="W935" s="374"/>
      <c r="X935" s="374"/>
      <c r="Y935" s="374"/>
      <c r="Z935" s="374"/>
    </row>
    <row r="936" ht="12.75" customHeight="1">
      <c r="A936" s="374"/>
      <c r="B936" s="374"/>
      <c r="C936" s="374"/>
      <c r="D936" s="374"/>
      <c r="E936" s="374"/>
      <c r="F936" s="374"/>
      <c r="G936" s="374"/>
      <c r="H936" s="374"/>
      <c r="I936" s="374"/>
      <c r="J936" s="374"/>
      <c r="K936" s="374"/>
      <c r="L936" s="374"/>
      <c r="M936" s="374"/>
      <c r="N936" s="374"/>
      <c r="O936" s="374"/>
      <c r="P936" s="374"/>
      <c r="Q936" s="374"/>
      <c r="R936" s="374"/>
      <c r="S936" s="374"/>
      <c r="T936" s="374"/>
      <c r="U936" s="374"/>
      <c r="V936" s="374"/>
      <c r="W936" s="374"/>
      <c r="X936" s="374"/>
      <c r="Y936" s="374"/>
      <c r="Z936" s="374"/>
    </row>
    <row r="937" ht="12.75" customHeight="1">
      <c r="A937" s="374"/>
      <c r="B937" s="374"/>
      <c r="C937" s="374"/>
      <c r="D937" s="374"/>
      <c r="E937" s="374"/>
      <c r="F937" s="374"/>
      <c r="G937" s="374"/>
      <c r="H937" s="374"/>
      <c r="I937" s="374"/>
      <c r="J937" s="374"/>
      <c r="K937" s="374"/>
      <c r="L937" s="374"/>
      <c r="M937" s="374"/>
      <c r="N937" s="374"/>
      <c r="O937" s="374"/>
      <c r="P937" s="374"/>
      <c r="Q937" s="374"/>
      <c r="R937" s="374"/>
      <c r="S937" s="374"/>
      <c r="T937" s="374"/>
      <c r="U937" s="374"/>
      <c r="V937" s="374"/>
      <c r="W937" s="374"/>
      <c r="X937" s="374"/>
      <c r="Y937" s="374"/>
      <c r="Z937" s="374"/>
    </row>
    <row r="938" ht="12.75" customHeight="1">
      <c r="A938" s="374"/>
      <c r="B938" s="374"/>
      <c r="C938" s="374"/>
      <c r="D938" s="374"/>
      <c r="E938" s="374"/>
      <c r="F938" s="374"/>
      <c r="G938" s="374"/>
      <c r="H938" s="374"/>
      <c r="I938" s="374"/>
      <c r="J938" s="374"/>
      <c r="K938" s="374"/>
      <c r="L938" s="374"/>
      <c r="M938" s="374"/>
      <c r="N938" s="374"/>
      <c r="O938" s="374"/>
      <c r="P938" s="374"/>
      <c r="Q938" s="374"/>
      <c r="R938" s="374"/>
      <c r="S938" s="374"/>
      <c r="T938" s="374"/>
      <c r="U938" s="374"/>
      <c r="V938" s="374"/>
      <c r="W938" s="374"/>
      <c r="X938" s="374"/>
      <c r="Y938" s="374"/>
      <c r="Z938" s="374"/>
    </row>
    <row r="939" ht="12.75" customHeight="1">
      <c r="A939" s="374"/>
      <c r="B939" s="374"/>
      <c r="C939" s="374"/>
      <c r="D939" s="374"/>
      <c r="E939" s="374"/>
      <c r="F939" s="374"/>
      <c r="G939" s="374"/>
      <c r="H939" s="374"/>
      <c r="I939" s="374"/>
      <c r="J939" s="374"/>
      <c r="K939" s="374"/>
      <c r="L939" s="374"/>
      <c r="M939" s="374"/>
      <c r="N939" s="374"/>
      <c r="O939" s="374"/>
      <c r="P939" s="374"/>
      <c r="Q939" s="374"/>
      <c r="R939" s="374"/>
      <c r="S939" s="374"/>
      <c r="T939" s="374"/>
      <c r="U939" s="374"/>
      <c r="V939" s="374"/>
      <c r="W939" s="374"/>
      <c r="X939" s="374"/>
      <c r="Y939" s="374"/>
      <c r="Z939" s="374"/>
    </row>
    <row r="940" ht="12.75" customHeight="1">
      <c r="A940" s="374"/>
      <c r="B940" s="374"/>
      <c r="C940" s="374"/>
      <c r="D940" s="374"/>
      <c r="E940" s="374"/>
      <c r="F940" s="374"/>
      <c r="G940" s="374"/>
      <c r="H940" s="374"/>
      <c r="I940" s="374"/>
      <c r="J940" s="374"/>
      <c r="K940" s="374"/>
      <c r="L940" s="374"/>
      <c r="M940" s="374"/>
      <c r="N940" s="374"/>
      <c r="O940" s="374"/>
      <c r="P940" s="374"/>
      <c r="Q940" s="374"/>
      <c r="R940" s="374"/>
      <c r="S940" s="374"/>
      <c r="T940" s="374"/>
      <c r="U940" s="374"/>
      <c r="V940" s="374"/>
      <c r="W940" s="374"/>
      <c r="X940" s="374"/>
      <c r="Y940" s="374"/>
      <c r="Z940" s="374"/>
    </row>
    <row r="941" ht="12.75" customHeight="1">
      <c r="A941" s="374"/>
      <c r="B941" s="374"/>
      <c r="C941" s="374"/>
      <c r="D941" s="374"/>
      <c r="E941" s="374"/>
      <c r="F941" s="374"/>
      <c r="G941" s="374"/>
      <c r="H941" s="374"/>
      <c r="I941" s="374"/>
      <c r="J941" s="374"/>
      <c r="K941" s="374"/>
      <c r="L941" s="374"/>
      <c r="M941" s="374"/>
      <c r="N941" s="374"/>
      <c r="O941" s="374"/>
      <c r="P941" s="374"/>
      <c r="Q941" s="374"/>
      <c r="R941" s="374"/>
      <c r="S941" s="374"/>
      <c r="T941" s="374"/>
      <c r="U941" s="374"/>
      <c r="V941" s="374"/>
      <c r="W941" s="374"/>
      <c r="X941" s="374"/>
      <c r="Y941" s="374"/>
      <c r="Z941" s="374"/>
    </row>
    <row r="942" ht="12.75" customHeight="1">
      <c r="A942" s="374"/>
      <c r="B942" s="374"/>
      <c r="C942" s="374"/>
      <c r="D942" s="374"/>
      <c r="E942" s="374"/>
      <c r="F942" s="374"/>
      <c r="G942" s="374"/>
      <c r="H942" s="374"/>
      <c r="I942" s="374"/>
      <c r="J942" s="374"/>
      <c r="K942" s="374"/>
      <c r="L942" s="374"/>
      <c r="M942" s="374"/>
      <c r="N942" s="374"/>
      <c r="O942" s="374"/>
      <c r="P942" s="374"/>
      <c r="Q942" s="374"/>
      <c r="R942" s="374"/>
      <c r="S942" s="374"/>
      <c r="T942" s="374"/>
      <c r="U942" s="374"/>
      <c r="V942" s="374"/>
      <c r="W942" s="374"/>
      <c r="X942" s="374"/>
      <c r="Y942" s="374"/>
      <c r="Z942" s="374"/>
    </row>
    <row r="943" ht="12.75" customHeight="1">
      <c r="A943" s="374"/>
      <c r="B943" s="374"/>
      <c r="C943" s="374"/>
      <c r="D943" s="374"/>
      <c r="E943" s="374"/>
      <c r="F943" s="374"/>
      <c r="G943" s="374"/>
      <c r="H943" s="374"/>
      <c r="I943" s="374"/>
      <c r="J943" s="374"/>
      <c r="K943" s="374"/>
      <c r="L943" s="374"/>
      <c r="M943" s="374"/>
      <c r="N943" s="374"/>
      <c r="O943" s="374"/>
      <c r="P943" s="374"/>
      <c r="Q943" s="374"/>
      <c r="R943" s="374"/>
      <c r="S943" s="374"/>
      <c r="T943" s="374"/>
      <c r="U943" s="374"/>
      <c r="V943" s="374"/>
      <c r="W943" s="374"/>
      <c r="X943" s="374"/>
      <c r="Y943" s="374"/>
      <c r="Z943" s="374"/>
    </row>
    <row r="944" ht="12.75" customHeight="1">
      <c r="A944" s="374"/>
      <c r="B944" s="374"/>
      <c r="C944" s="374"/>
      <c r="D944" s="374"/>
      <c r="E944" s="374"/>
      <c r="F944" s="374"/>
      <c r="G944" s="374"/>
      <c r="H944" s="374"/>
      <c r="I944" s="374"/>
      <c r="J944" s="374"/>
      <c r="K944" s="374"/>
      <c r="L944" s="374"/>
      <c r="M944" s="374"/>
      <c r="N944" s="374"/>
      <c r="O944" s="374"/>
      <c r="P944" s="374"/>
      <c r="Q944" s="374"/>
      <c r="R944" s="374"/>
      <c r="S944" s="374"/>
      <c r="T944" s="374"/>
      <c r="U944" s="374"/>
      <c r="V944" s="374"/>
      <c r="W944" s="374"/>
      <c r="X944" s="374"/>
      <c r="Y944" s="374"/>
      <c r="Z944" s="374"/>
    </row>
    <row r="945" ht="12.75" customHeight="1">
      <c r="A945" s="374"/>
      <c r="B945" s="374"/>
      <c r="C945" s="374"/>
      <c r="D945" s="374"/>
      <c r="E945" s="374"/>
      <c r="F945" s="374"/>
      <c r="G945" s="374"/>
      <c r="H945" s="374"/>
      <c r="I945" s="374"/>
      <c r="J945" s="374"/>
      <c r="K945" s="374"/>
      <c r="L945" s="374"/>
      <c r="M945" s="374"/>
      <c r="N945" s="374"/>
      <c r="O945" s="374"/>
      <c r="P945" s="374"/>
      <c r="Q945" s="374"/>
      <c r="R945" s="374"/>
      <c r="S945" s="374"/>
      <c r="T945" s="374"/>
      <c r="U945" s="374"/>
      <c r="V945" s="374"/>
      <c r="W945" s="374"/>
      <c r="X945" s="374"/>
      <c r="Y945" s="374"/>
      <c r="Z945" s="374"/>
    </row>
    <row r="946" ht="12.75" customHeight="1">
      <c r="A946" s="374"/>
      <c r="B946" s="374"/>
      <c r="C946" s="374"/>
      <c r="D946" s="374"/>
      <c r="E946" s="374"/>
      <c r="F946" s="374"/>
      <c r="G946" s="374"/>
      <c r="H946" s="374"/>
      <c r="I946" s="374"/>
      <c r="J946" s="374"/>
      <c r="K946" s="374"/>
      <c r="L946" s="374"/>
      <c r="M946" s="374"/>
      <c r="N946" s="374"/>
      <c r="O946" s="374"/>
      <c r="P946" s="374"/>
      <c r="Q946" s="374"/>
      <c r="R946" s="374"/>
      <c r="S946" s="374"/>
      <c r="T946" s="374"/>
      <c r="U946" s="374"/>
      <c r="V946" s="374"/>
      <c r="W946" s="374"/>
      <c r="X946" s="374"/>
      <c r="Y946" s="374"/>
      <c r="Z946" s="374"/>
    </row>
    <row r="947" ht="12.75" customHeight="1">
      <c r="A947" s="374"/>
      <c r="B947" s="374"/>
      <c r="C947" s="374"/>
      <c r="D947" s="374"/>
      <c r="E947" s="374"/>
      <c r="F947" s="374"/>
      <c r="G947" s="374"/>
      <c r="H947" s="374"/>
      <c r="I947" s="374"/>
      <c r="J947" s="374"/>
      <c r="K947" s="374"/>
      <c r="L947" s="374"/>
      <c r="M947" s="374"/>
      <c r="N947" s="374"/>
      <c r="O947" s="374"/>
      <c r="P947" s="374"/>
      <c r="Q947" s="374"/>
      <c r="R947" s="374"/>
      <c r="S947" s="374"/>
      <c r="T947" s="374"/>
      <c r="U947" s="374"/>
      <c r="V947" s="374"/>
      <c r="W947" s="374"/>
      <c r="X947" s="374"/>
      <c r="Y947" s="374"/>
      <c r="Z947" s="374"/>
    </row>
    <row r="948" ht="12.75" customHeight="1">
      <c r="A948" s="374"/>
      <c r="B948" s="374"/>
      <c r="C948" s="374"/>
      <c r="D948" s="374"/>
      <c r="E948" s="374"/>
      <c r="F948" s="374"/>
      <c r="G948" s="374"/>
      <c r="H948" s="374"/>
      <c r="I948" s="374"/>
      <c r="J948" s="374"/>
      <c r="K948" s="374"/>
      <c r="L948" s="374"/>
      <c r="M948" s="374"/>
      <c r="N948" s="374"/>
      <c r="O948" s="374"/>
      <c r="P948" s="374"/>
      <c r="Q948" s="374"/>
      <c r="R948" s="374"/>
      <c r="S948" s="374"/>
      <c r="T948" s="374"/>
      <c r="U948" s="374"/>
      <c r="V948" s="374"/>
      <c r="W948" s="374"/>
      <c r="X948" s="374"/>
      <c r="Y948" s="374"/>
      <c r="Z948" s="374"/>
    </row>
    <row r="949" ht="12.75" customHeight="1">
      <c r="A949" s="374"/>
      <c r="B949" s="374"/>
      <c r="C949" s="374"/>
      <c r="D949" s="374"/>
      <c r="E949" s="374"/>
      <c r="F949" s="374"/>
      <c r="G949" s="374"/>
      <c r="H949" s="374"/>
      <c r="I949" s="374"/>
      <c r="J949" s="374"/>
      <c r="K949" s="374"/>
      <c r="L949" s="374"/>
      <c r="M949" s="374"/>
      <c r="N949" s="374"/>
      <c r="O949" s="374"/>
      <c r="P949" s="374"/>
      <c r="Q949" s="374"/>
      <c r="R949" s="374"/>
      <c r="S949" s="374"/>
      <c r="T949" s="374"/>
      <c r="U949" s="374"/>
      <c r="V949" s="374"/>
      <c r="W949" s="374"/>
      <c r="X949" s="374"/>
      <c r="Y949" s="374"/>
      <c r="Z949" s="374"/>
    </row>
    <row r="950" ht="12.75" customHeight="1">
      <c r="A950" s="374"/>
      <c r="B950" s="374"/>
      <c r="C950" s="374"/>
      <c r="D950" s="374"/>
      <c r="E950" s="374"/>
      <c r="F950" s="374"/>
      <c r="G950" s="374"/>
      <c r="H950" s="374"/>
      <c r="I950" s="374"/>
      <c r="J950" s="374"/>
      <c r="K950" s="374"/>
      <c r="L950" s="374"/>
      <c r="M950" s="374"/>
      <c r="N950" s="374"/>
      <c r="O950" s="374"/>
      <c r="P950" s="374"/>
      <c r="Q950" s="374"/>
      <c r="R950" s="374"/>
      <c r="S950" s="374"/>
      <c r="T950" s="374"/>
      <c r="U950" s="374"/>
      <c r="V950" s="374"/>
      <c r="W950" s="374"/>
      <c r="X950" s="374"/>
      <c r="Y950" s="374"/>
      <c r="Z950" s="374"/>
    </row>
    <row r="951" ht="12.75" customHeight="1">
      <c r="A951" s="374"/>
      <c r="B951" s="374"/>
      <c r="C951" s="374"/>
      <c r="D951" s="374"/>
      <c r="E951" s="374"/>
      <c r="F951" s="374"/>
      <c r="G951" s="374"/>
      <c r="H951" s="374"/>
      <c r="I951" s="374"/>
      <c r="J951" s="374"/>
      <c r="K951" s="374"/>
      <c r="L951" s="374"/>
      <c r="M951" s="374"/>
      <c r="N951" s="374"/>
      <c r="O951" s="374"/>
      <c r="P951" s="374"/>
      <c r="Q951" s="374"/>
      <c r="R951" s="374"/>
      <c r="S951" s="374"/>
      <c r="T951" s="374"/>
      <c r="U951" s="374"/>
      <c r="V951" s="374"/>
      <c r="W951" s="374"/>
      <c r="X951" s="374"/>
      <c r="Y951" s="374"/>
      <c r="Z951" s="374"/>
    </row>
    <row r="952" ht="12.75" customHeight="1">
      <c r="A952" s="374"/>
      <c r="B952" s="374"/>
      <c r="C952" s="374"/>
      <c r="D952" s="374"/>
      <c r="E952" s="374"/>
      <c r="F952" s="374"/>
      <c r="G952" s="374"/>
      <c r="H952" s="374"/>
      <c r="I952" s="374"/>
      <c r="J952" s="374"/>
      <c r="K952" s="374"/>
      <c r="L952" s="374"/>
      <c r="M952" s="374"/>
      <c r="N952" s="374"/>
      <c r="O952" s="374"/>
      <c r="P952" s="374"/>
      <c r="Q952" s="374"/>
      <c r="R952" s="374"/>
      <c r="S952" s="374"/>
      <c r="T952" s="374"/>
      <c r="U952" s="374"/>
      <c r="V952" s="374"/>
      <c r="W952" s="374"/>
      <c r="X952" s="374"/>
      <c r="Y952" s="374"/>
      <c r="Z952" s="374"/>
    </row>
    <row r="953" ht="12.75" customHeight="1">
      <c r="A953" s="374"/>
      <c r="B953" s="374"/>
      <c r="C953" s="374"/>
      <c r="D953" s="374"/>
      <c r="E953" s="374"/>
      <c r="F953" s="374"/>
      <c r="G953" s="374"/>
      <c r="H953" s="374"/>
      <c r="I953" s="374"/>
      <c r="J953" s="374"/>
      <c r="K953" s="374"/>
      <c r="L953" s="374"/>
      <c r="M953" s="374"/>
      <c r="N953" s="374"/>
      <c r="O953" s="374"/>
      <c r="P953" s="374"/>
      <c r="Q953" s="374"/>
      <c r="R953" s="374"/>
      <c r="S953" s="374"/>
      <c r="T953" s="374"/>
      <c r="U953" s="374"/>
      <c r="V953" s="374"/>
      <c r="W953" s="374"/>
      <c r="X953" s="374"/>
      <c r="Y953" s="374"/>
      <c r="Z953" s="374"/>
    </row>
    <row r="954" ht="12.75" customHeight="1">
      <c r="A954" s="374"/>
      <c r="B954" s="374"/>
      <c r="C954" s="374"/>
      <c r="D954" s="374"/>
      <c r="E954" s="374"/>
      <c r="F954" s="374"/>
      <c r="G954" s="374"/>
      <c r="H954" s="374"/>
      <c r="I954" s="374"/>
      <c r="J954" s="374"/>
      <c r="K954" s="374"/>
      <c r="L954" s="374"/>
      <c r="M954" s="374"/>
      <c r="N954" s="374"/>
      <c r="O954" s="374"/>
      <c r="P954" s="374"/>
      <c r="Q954" s="374"/>
      <c r="R954" s="374"/>
      <c r="S954" s="374"/>
      <c r="T954" s="374"/>
      <c r="U954" s="374"/>
      <c r="V954" s="374"/>
      <c r="W954" s="374"/>
      <c r="X954" s="374"/>
      <c r="Y954" s="374"/>
      <c r="Z954" s="374"/>
    </row>
    <row r="955" ht="12.75" customHeight="1">
      <c r="A955" s="374"/>
      <c r="B955" s="374"/>
      <c r="C955" s="374"/>
      <c r="D955" s="374"/>
      <c r="E955" s="374"/>
      <c r="F955" s="374"/>
      <c r="G955" s="374"/>
      <c r="H955" s="374"/>
      <c r="I955" s="374"/>
      <c r="J955" s="374"/>
      <c r="K955" s="374"/>
      <c r="L955" s="374"/>
      <c r="M955" s="374"/>
      <c r="N955" s="374"/>
      <c r="O955" s="374"/>
      <c r="P955" s="374"/>
      <c r="Q955" s="374"/>
      <c r="R955" s="374"/>
      <c r="S955" s="374"/>
      <c r="T955" s="374"/>
      <c r="U955" s="374"/>
      <c r="V955" s="374"/>
      <c r="W955" s="374"/>
      <c r="X955" s="374"/>
      <c r="Y955" s="374"/>
      <c r="Z955" s="374"/>
    </row>
    <row r="956" ht="12.75" customHeight="1">
      <c r="A956" s="374"/>
      <c r="B956" s="374"/>
      <c r="C956" s="374"/>
      <c r="D956" s="374"/>
      <c r="E956" s="374"/>
      <c r="F956" s="374"/>
      <c r="G956" s="374"/>
      <c r="H956" s="374"/>
      <c r="I956" s="374"/>
      <c r="J956" s="374"/>
      <c r="K956" s="374"/>
      <c r="L956" s="374"/>
      <c r="M956" s="374"/>
      <c r="N956" s="374"/>
      <c r="O956" s="374"/>
      <c r="P956" s="374"/>
      <c r="Q956" s="374"/>
      <c r="R956" s="374"/>
      <c r="S956" s="374"/>
      <c r="T956" s="374"/>
      <c r="U956" s="374"/>
      <c r="V956" s="374"/>
      <c r="W956" s="374"/>
      <c r="X956" s="374"/>
      <c r="Y956" s="374"/>
      <c r="Z956" s="374"/>
    </row>
    <row r="957" ht="12.75" customHeight="1">
      <c r="A957" s="374"/>
      <c r="B957" s="374"/>
      <c r="C957" s="374"/>
      <c r="D957" s="374"/>
      <c r="E957" s="374"/>
      <c r="F957" s="374"/>
      <c r="G957" s="374"/>
      <c r="H957" s="374"/>
      <c r="I957" s="374"/>
      <c r="J957" s="374"/>
      <c r="K957" s="374"/>
      <c r="L957" s="374"/>
      <c r="M957" s="374"/>
      <c r="N957" s="374"/>
      <c r="O957" s="374"/>
      <c r="P957" s="374"/>
      <c r="Q957" s="374"/>
      <c r="R957" s="374"/>
      <c r="S957" s="374"/>
      <c r="T957" s="374"/>
      <c r="U957" s="374"/>
      <c r="V957" s="374"/>
      <c r="W957" s="374"/>
      <c r="X957" s="374"/>
      <c r="Y957" s="374"/>
      <c r="Z957" s="374"/>
    </row>
    <row r="958" ht="12.75" customHeight="1">
      <c r="A958" s="374"/>
      <c r="B958" s="374"/>
      <c r="C958" s="374"/>
      <c r="D958" s="374"/>
      <c r="E958" s="374"/>
      <c r="F958" s="374"/>
      <c r="G958" s="374"/>
      <c r="H958" s="374"/>
      <c r="I958" s="374"/>
      <c r="J958" s="374"/>
      <c r="K958" s="374"/>
      <c r="L958" s="374"/>
      <c r="M958" s="374"/>
      <c r="N958" s="374"/>
      <c r="O958" s="374"/>
      <c r="P958" s="374"/>
      <c r="Q958" s="374"/>
      <c r="R958" s="374"/>
      <c r="S958" s="374"/>
      <c r="T958" s="374"/>
      <c r="U958" s="374"/>
      <c r="V958" s="374"/>
      <c r="W958" s="374"/>
      <c r="X958" s="374"/>
      <c r="Y958" s="374"/>
      <c r="Z958" s="374"/>
    </row>
    <row r="959" ht="12.75" customHeight="1">
      <c r="A959" s="374"/>
      <c r="B959" s="374"/>
      <c r="C959" s="374"/>
      <c r="D959" s="374"/>
      <c r="E959" s="374"/>
      <c r="F959" s="374"/>
      <c r="G959" s="374"/>
      <c r="H959" s="374"/>
      <c r="I959" s="374"/>
      <c r="J959" s="374"/>
      <c r="K959" s="374"/>
      <c r="L959" s="374"/>
      <c r="M959" s="374"/>
      <c r="N959" s="374"/>
      <c r="O959" s="374"/>
      <c r="P959" s="374"/>
      <c r="Q959" s="374"/>
      <c r="R959" s="374"/>
      <c r="S959" s="374"/>
      <c r="T959" s="374"/>
      <c r="U959" s="374"/>
      <c r="V959" s="374"/>
      <c r="W959" s="374"/>
      <c r="X959" s="374"/>
      <c r="Y959" s="374"/>
      <c r="Z959" s="374"/>
    </row>
    <row r="960" ht="12.75" customHeight="1">
      <c r="A960" s="374"/>
      <c r="B960" s="374"/>
      <c r="C960" s="374"/>
      <c r="D960" s="374"/>
      <c r="E960" s="374"/>
      <c r="F960" s="374"/>
      <c r="G960" s="374"/>
      <c r="H960" s="374"/>
      <c r="I960" s="374"/>
      <c r="J960" s="374"/>
      <c r="K960" s="374"/>
      <c r="L960" s="374"/>
      <c r="M960" s="374"/>
      <c r="N960" s="374"/>
      <c r="O960" s="374"/>
      <c r="P960" s="374"/>
      <c r="Q960" s="374"/>
      <c r="R960" s="374"/>
      <c r="S960" s="374"/>
      <c r="T960" s="374"/>
      <c r="U960" s="374"/>
      <c r="V960" s="374"/>
      <c r="W960" s="374"/>
      <c r="X960" s="374"/>
      <c r="Y960" s="374"/>
      <c r="Z960" s="374"/>
    </row>
    <row r="961" ht="12.75" customHeight="1">
      <c r="A961" s="374"/>
      <c r="B961" s="374"/>
      <c r="C961" s="374"/>
      <c r="D961" s="374"/>
      <c r="E961" s="374"/>
      <c r="F961" s="374"/>
      <c r="G961" s="374"/>
      <c r="H961" s="374"/>
      <c r="I961" s="374"/>
      <c r="J961" s="374"/>
      <c r="K961" s="374"/>
      <c r="L961" s="374"/>
      <c r="M961" s="374"/>
      <c r="N961" s="374"/>
      <c r="O961" s="374"/>
      <c r="P961" s="374"/>
      <c r="Q961" s="374"/>
      <c r="R961" s="374"/>
      <c r="S961" s="374"/>
      <c r="T961" s="374"/>
      <c r="U961" s="374"/>
      <c r="V961" s="374"/>
      <c r="W961" s="374"/>
      <c r="X961" s="374"/>
      <c r="Y961" s="374"/>
      <c r="Z961" s="374"/>
    </row>
    <row r="962" ht="12.75" customHeight="1">
      <c r="A962" s="374"/>
      <c r="B962" s="374"/>
      <c r="C962" s="374"/>
      <c r="D962" s="374"/>
      <c r="E962" s="374"/>
      <c r="F962" s="374"/>
      <c r="G962" s="374"/>
      <c r="H962" s="374"/>
      <c r="I962" s="374"/>
      <c r="J962" s="374"/>
      <c r="K962" s="374"/>
      <c r="L962" s="374"/>
      <c r="M962" s="374"/>
      <c r="N962" s="374"/>
      <c r="O962" s="374"/>
      <c r="P962" s="374"/>
      <c r="Q962" s="374"/>
      <c r="R962" s="374"/>
      <c r="S962" s="374"/>
      <c r="T962" s="374"/>
      <c r="U962" s="374"/>
      <c r="V962" s="374"/>
      <c r="W962" s="374"/>
      <c r="X962" s="374"/>
      <c r="Y962" s="374"/>
      <c r="Z962" s="374"/>
    </row>
    <row r="963" ht="12.75" customHeight="1">
      <c r="A963" s="374"/>
      <c r="B963" s="374"/>
      <c r="C963" s="374"/>
      <c r="D963" s="374"/>
      <c r="E963" s="374"/>
      <c r="F963" s="374"/>
      <c r="G963" s="374"/>
      <c r="H963" s="374"/>
      <c r="I963" s="374"/>
      <c r="J963" s="374"/>
      <c r="K963" s="374"/>
      <c r="L963" s="374"/>
      <c r="M963" s="374"/>
      <c r="N963" s="374"/>
      <c r="O963" s="374"/>
      <c r="P963" s="374"/>
      <c r="Q963" s="374"/>
      <c r="R963" s="374"/>
      <c r="S963" s="374"/>
      <c r="T963" s="374"/>
      <c r="U963" s="374"/>
      <c r="V963" s="374"/>
      <c r="W963" s="374"/>
      <c r="X963" s="374"/>
      <c r="Y963" s="374"/>
      <c r="Z963" s="374"/>
    </row>
    <row r="964" ht="12.75" customHeight="1">
      <c r="A964" s="374"/>
      <c r="B964" s="374"/>
      <c r="C964" s="374"/>
      <c r="D964" s="374"/>
      <c r="E964" s="374"/>
      <c r="F964" s="374"/>
      <c r="G964" s="374"/>
      <c r="H964" s="374"/>
      <c r="I964" s="374"/>
      <c r="J964" s="374"/>
      <c r="K964" s="374"/>
      <c r="L964" s="374"/>
      <c r="M964" s="374"/>
      <c r="N964" s="374"/>
      <c r="O964" s="374"/>
      <c r="P964" s="374"/>
      <c r="Q964" s="374"/>
      <c r="R964" s="374"/>
      <c r="S964" s="374"/>
      <c r="T964" s="374"/>
      <c r="U964" s="374"/>
      <c r="V964" s="374"/>
      <c r="W964" s="374"/>
      <c r="X964" s="374"/>
      <c r="Y964" s="374"/>
      <c r="Z964" s="374"/>
    </row>
    <row r="965" ht="12.75" customHeight="1">
      <c r="A965" s="374"/>
      <c r="B965" s="374"/>
      <c r="C965" s="374"/>
      <c r="D965" s="374"/>
      <c r="E965" s="374"/>
      <c r="F965" s="374"/>
      <c r="G965" s="374"/>
      <c r="H965" s="374"/>
      <c r="I965" s="374"/>
      <c r="J965" s="374"/>
      <c r="K965" s="374"/>
      <c r="L965" s="374"/>
      <c r="M965" s="374"/>
      <c r="N965" s="374"/>
      <c r="O965" s="374"/>
      <c r="P965" s="374"/>
      <c r="Q965" s="374"/>
      <c r="R965" s="374"/>
      <c r="S965" s="374"/>
      <c r="T965" s="374"/>
      <c r="U965" s="374"/>
      <c r="V965" s="374"/>
      <c r="W965" s="374"/>
      <c r="X965" s="374"/>
      <c r="Y965" s="374"/>
      <c r="Z965" s="374"/>
    </row>
    <row r="966" ht="12.75" customHeight="1">
      <c r="A966" s="374"/>
      <c r="B966" s="374"/>
      <c r="C966" s="374"/>
      <c r="D966" s="374"/>
      <c r="E966" s="374"/>
      <c r="F966" s="374"/>
      <c r="G966" s="374"/>
      <c r="H966" s="374"/>
      <c r="I966" s="374"/>
      <c r="J966" s="374"/>
      <c r="K966" s="374"/>
      <c r="L966" s="374"/>
      <c r="M966" s="374"/>
      <c r="N966" s="374"/>
      <c r="O966" s="374"/>
      <c r="P966" s="374"/>
      <c r="Q966" s="374"/>
      <c r="R966" s="374"/>
      <c r="S966" s="374"/>
      <c r="T966" s="374"/>
      <c r="U966" s="374"/>
      <c r="V966" s="374"/>
      <c r="W966" s="374"/>
      <c r="X966" s="374"/>
      <c r="Y966" s="374"/>
      <c r="Z966" s="374"/>
    </row>
    <row r="967" ht="12.75" customHeight="1">
      <c r="A967" s="374"/>
      <c r="B967" s="374"/>
      <c r="C967" s="374"/>
      <c r="D967" s="374"/>
      <c r="E967" s="374"/>
      <c r="F967" s="374"/>
      <c r="G967" s="374"/>
      <c r="H967" s="374"/>
      <c r="I967" s="374"/>
      <c r="J967" s="374"/>
      <c r="K967" s="374"/>
      <c r="L967" s="374"/>
      <c r="M967" s="374"/>
      <c r="N967" s="374"/>
      <c r="O967" s="374"/>
      <c r="P967" s="374"/>
      <c r="Q967" s="374"/>
      <c r="R967" s="374"/>
      <c r="S967" s="374"/>
      <c r="T967" s="374"/>
      <c r="U967" s="374"/>
      <c r="V967" s="374"/>
      <c r="W967" s="374"/>
      <c r="X967" s="374"/>
      <c r="Y967" s="374"/>
      <c r="Z967" s="374"/>
    </row>
    <row r="968" ht="12.75" customHeight="1">
      <c r="A968" s="374"/>
      <c r="B968" s="374"/>
      <c r="C968" s="374"/>
      <c r="D968" s="374"/>
      <c r="E968" s="374"/>
      <c r="F968" s="374"/>
      <c r="G968" s="374"/>
      <c r="H968" s="374"/>
      <c r="I968" s="374"/>
      <c r="J968" s="374"/>
      <c r="K968" s="374"/>
      <c r="L968" s="374"/>
      <c r="M968" s="374"/>
      <c r="N968" s="374"/>
      <c r="O968" s="374"/>
      <c r="P968" s="374"/>
      <c r="Q968" s="374"/>
      <c r="R968" s="374"/>
      <c r="S968" s="374"/>
      <c r="T968" s="374"/>
      <c r="U968" s="374"/>
      <c r="V968" s="374"/>
      <c r="W968" s="374"/>
      <c r="X968" s="374"/>
      <c r="Y968" s="374"/>
      <c r="Z968" s="374"/>
    </row>
    <row r="969" ht="12.75" customHeight="1">
      <c r="A969" s="374"/>
      <c r="B969" s="374"/>
      <c r="C969" s="374"/>
      <c r="D969" s="374"/>
      <c r="E969" s="374"/>
      <c r="F969" s="374"/>
      <c r="G969" s="374"/>
      <c r="H969" s="374"/>
      <c r="I969" s="374"/>
      <c r="J969" s="374"/>
      <c r="K969" s="374"/>
      <c r="L969" s="374"/>
      <c r="M969" s="374"/>
      <c r="N969" s="374"/>
      <c r="O969" s="374"/>
      <c r="P969" s="374"/>
      <c r="Q969" s="374"/>
      <c r="R969" s="374"/>
      <c r="S969" s="374"/>
      <c r="T969" s="374"/>
      <c r="U969" s="374"/>
      <c r="V969" s="374"/>
      <c r="W969" s="374"/>
      <c r="X969" s="374"/>
      <c r="Y969" s="374"/>
      <c r="Z969" s="374"/>
    </row>
    <row r="970" ht="12.75" customHeight="1">
      <c r="A970" s="374"/>
      <c r="B970" s="374"/>
      <c r="C970" s="374"/>
      <c r="D970" s="374"/>
      <c r="E970" s="374"/>
      <c r="F970" s="374"/>
      <c r="G970" s="374"/>
      <c r="H970" s="374"/>
      <c r="I970" s="374"/>
      <c r="J970" s="374"/>
      <c r="K970" s="374"/>
      <c r="L970" s="374"/>
      <c r="M970" s="374"/>
      <c r="N970" s="374"/>
      <c r="O970" s="374"/>
      <c r="P970" s="374"/>
      <c r="Q970" s="374"/>
      <c r="R970" s="374"/>
      <c r="S970" s="374"/>
      <c r="T970" s="374"/>
      <c r="U970" s="374"/>
      <c r="V970" s="374"/>
      <c r="W970" s="374"/>
      <c r="X970" s="374"/>
      <c r="Y970" s="374"/>
      <c r="Z970" s="374"/>
    </row>
    <row r="971" ht="12.75" customHeight="1">
      <c r="A971" s="374"/>
      <c r="B971" s="374"/>
      <c r="C971" s="374"/>
      <c r="D971" s="374"/>
      <c r="E971" s="374"/>
      <c r="F971" s="374"/>
      <c r="G971" s="374"/>
      <c r="H971" s="374"/>
      <c r="I971" s="374"/>
      <c r="J971" s="374"/>
      <c r="K971" s="374"/>
      <c r="L971" s="374"/>
      <c r="M971" s="374"/>
      <c r="N971" s="374"/>
      <c r="O971" s="374"/>
      <c r="P971" s="374"/>
      <c r="Q971" s="374"/>
      <c r="R971" s="374"/>
      <c r="S971" s="374"/>
      <c r="T971" s="374"/>
      <c r="U971" s="374"/>
      <c r="V971" s="374"/>
      <c r="W971" s="374"/>
      <c r="X971" s="374"/>
      <c r="Y971" s="374"/>
      <c r="Z971" s="374"/>
    </row>
    <row r="972" ht="12.75" customHeight="1">
      <c r="A972" s="374"/>
      <c r="B972" s="374"/>
      <c r="C972" s="374"/>
      <c r="D972" s="374"/>
      <c r="E972" s="374"/>
      <c r="F972" s="374"/>
      <c r="G972" s="374"/>
      <c r="H972" s="374"/>
      <c r="I972" s="374"/>
      <c r="J972" s="374"/>
      <c r="K972" s="374"/>
      <c r="L972" s="374"/>
      <c r="M972" s="374"/>
      <c r="N972" s="374"/>
      <c r="O972" s="374"/>
      <c r="P972" s="374"/>
      <c r="Q972" s="374"/>
      <c r="R972" s="374"/>
      <c r="S972" s="374"/>
      <c r="T972" s="374"/>
      <c r="U972" s="374"/>
      <c r="V972" s="374"/>
      <c r="W972" s="374"/>
      <c r="X972" s="374"/>
      <c r="Y972" s="374"/>
      <c r="Z972" s="374"/>
    </row>
    <row r="973" ht="12.75" customHeight="1">
      <c r="A973" s="374"/>
      <c r="B973" s="374"/>
      <c r="C973" s="374"/>
      <c r="D973" s="374"/>
      <c r="E973" s="374"/>
      <c r="F973" s="374"/>
      <c r="G973" s="374"/>
      <c r="H973" s="374"/>
      <c r="I973" s="374"/>
      <c r="J973" s="374"/>
      <c r="K973" s="374"/>
      <c r="L973" s="374"/>
      <c r="M973" s="374"/>
      <c r="N973" s="374"/>
      <c r="O973" s="374"/>
      <c r="P973" s="374"/>
      <c r="Q973" s="374"/>
      <c r="R973" s="374"/>
      <c r="S973" s="374"/>
      <c r="T973" s="374"/>
      <c r="U973" s="374"/>
      <c r="V973" s="374"/>
      <c r="W973" s="374"/>
      <c r="X973" s="374"/>
      <c r="Y973" s="374"/>
      <c r="Z973" s="374"/>
    </row>
    <row r="974" ht="12.75" customHeight="1">
      <c r="A974" s="374"/>
      <c r="B974" s="374"/>
      <c r="C974" s="374"/>
      <c r="D974" s="374"/>
      <c r="E974" s="374"/>
      <c r="F974" s="374"/>
      <c r="G974" s="374"/>
      <c r="H974" s="374"/>
      <c r="I974" s="374"/>
      <c r="J974" s="374"/>
      <c r="K974" s="374"/>
      <c r="L974" s="374"/>
      <c r="M974" s="374"/>
      <c r="N974" s="374"/>
      <c r="O974" s="374"/>
      <c r="P974" s="374"/>
      <c r="Q974" s="374"/>
      <c r="R974" s="374"/>
      <c r="S974" s="374"/>
      <c r="T974" s="374"/>
      <c r="U974" s="374"/>
      <c r="V974" s="374"/>
      <c r="W974" s="374"/>
      <c r="X974" s="374"/>
      <c r="Y974" s="374"/>
      <c r="Z974" s="374"/>
    </row>
    <row r="975" ht="12.75" customHeight="1">
      <c r="A975" s="374"/>
      <c r="B975" s="374"/>
      <c r="C975" s="374"/>
      <c r="D975" s="374"/>
      <c r="E975" s="374"/>
      <c r="F975" s="374"/>
      <c r="G975" s="374"/>
      <c r="H975" s="374"/>
      <c r="I975" s="374"/>
      <c r="J975" s="374"/>
      <c r="K975" s="374"/>
      <c r="L975" s="374"/>
      <c r="M975" s="374"/>
      <c r="N975" s="374"/>
      <c r="O975" s="374"/>
      <c r="P975" s="374"/>
      <c r="Q975" s="374"/>
      <c r="R975" s="374"/>
      <c r="S975" s="374"/>
      <c r="T975" s="374"/>
      <c r="U975" s="374"/>
      <c r="V975" s="374"/>
      <c r="W975" s="374"/>
      <c r="X975" s="374"/>
      <c r="Y975" s="374"/>
      <c r="Z975" s="374"/>
    </row>
    <row r="976" ht="12.75" customHeight="1">
      <c r="A976" s="374"/>
      <c r="B976" s="374"/>
      <c r="C976" s="374"/>
      <c r="D976" s="374"/>
      <c r="E976" s="374"/>
      <c r="F976" s="374"/>
      <c r="G976" s="374"/>
      <c r="H976" s="374"/>
      <c r="I976" s="374"/>
      <c r="J976" s="374"/>
      <c r="K976" s="374"/>
      <c r="L976" s="374"/>
      <c r="M976" s="374"/>
      <c r="N976" s="374"/>
      <c r="O976" s="374"/>
      <c r="P976" s="374"/>
      <c r="Q976" s="374"/>
      <c r="R976" s="374"/>
      <c r="S976" s="374"/>
      <c r="T976" s="374"/>
      <c r="U976" s="374"/>
      <c r="V976" s="374"/>
      <c r="W976" s="374"/>
      <c r="X976" s="374"/>
      <c r="Y976" s="374"/>
      <c r="Z976" s="374"/>
    </row>
    <row r="977" ht="12.75" customHeight="1">
      <c r="A977" s="374"/>
      <c r="B977" s="374"/>
      <c r="C977" s="374"/>
      <c r="D977" s="374"/>
      <c r="E977" s="374"/>
      <c r="F977" s="374"/>
      <c r="G977" s="374"/>
      <c r="H977" s="374"/>
      <c r="I977" s="374"/>
      <c r="J977" s="374"/>
      <c r="K977" s="374"/>
      <c r="L977" s="374"/>
      <c r="M977" s="374"/>
      <c r="N977" s="374"/>
      <c r="O977" s="374"/>
      <c r="P977" s="374"/>
      <c r="Q977" s="374"/>
      <c r="R977" s="374"/>
      <c r="S977" s="374"/>
      <c r="T977" s="374"/>
      <c r="U977" s="374"/>
      <c r="V977" s="374"/>
      <c r="W977" s="374"/>
      <c r="X977" s="374"/>
      <c r="Y977" s="374"/>
      <c r="Z977" s="374"/>
    </row>
    <row r="978" ht="12.75" customHeight="1">
      <c r="A978" s="374"/>
      <c r="B978" s="374"/>
      <c r="C978" s="374"/>
      <c r="D978" s="374"/>
      <c r="E978" s="374"/>
      <c r="F978" s="374"/>
      <c r="G978" s="374"/>
      <c r="H978" s="374"/>
      <c r="I978" s="374"/>
      <c r="J978" s="374"/>
      <c r="K978" s="374"/>
      <c r="L978" s="374"/>
      <c r="M978" s="374"/>
      <c r="N978" s="374"/>
      <c r="O978" s="374"/>
      <c r="P978" s="374"/>
      <c r="Q978" s="374"/>
      <c r="R978" s="374"/>
      <c r="S978" s="374"/>
      <c r="T978" s="374"/>
      <c r="U978" s="374"/>
      <c r="V978" s="374"/>
      <c r="W978" s="374"/>
      <c r="X978" s="374"/>
      <c r="Y978" s="374"/>
      <c r="Z978" s="374"/>
    </row>
    <row r="979" ht="12.75" customHeight="1">
      <c r="A979" s="374"/>
      <c r="B979" s="374"/>
      <c r="C979" s="374"/>
      <c r="D979" s="374"/>
      <c r="E979" s="374"/>
      <c r="F979" s="374"/>
      <c r="G979" s="374"/>
      <c r="H979" s="374"/>
      <c r="I979" s="374"/>
      <c r="J979" s="374"/>
      <c r="K979" s="374"/>
      <c r="L979" s="374"/>
      <c r="M979" s="374"/>
      <c r="N979" s="374"/>
      <c r="O979" s="374"/>
      <c r="P979" s="374"/>
      <c r="Q979" s="374"/>
      <c r="R979" s="374"/>
      <c r="S979" s="374"/>
      <c r="T979" s="374"/>
      <c r="U979" s="374"/>
      <c r="V979" s="374"/>
      <c r="W979" s="374"/>
      <c r="X979" s="374"/>
      <c r="Y979" s="374"/>
      <c r="Z979" s="374"/>
    </row>
    <row r="980" ht="12.75" customHeight="1">
      <c r="A980" s="374"/>
      <c r="B980" s="374"/>
      <c r="C980" s="374"/>
      <c r="D980" s="374"/>
      <c r="E980" s="374"/>
      <c r="F980" s="374"/>
      <c r="G980" s="374"/>
      <c r="H980" s="374"/>
      <c r="I980" s="374"/>
      <c r="J980" s="374"/>
      <c r="K980" s="374"/>
      <c r="L980" s="374"/>
      <c r="M980" s="374"/>
      <c r="N980" s="374"/>
      <c r="O980" s="374"/>
      <c r="P980" s="374"/>
      <c r="Q980" s="374"/>
      <c r="R980" s="374"/>
      <c r="S980" s="374"/>
      <c r="T980" s="374"/>
      <c r="U980" s="374"/>
      <c r="V980" s="374"/>
      <c r="W980" s="374"/>
      <c r="X980" s="374"/>
      <c r="Y980" s="374"/>
      <c r="Z980" s="374"/>
    </row>
    <row r="981" ht="12.75" customHeight="1">
      <c r="A981" s="374"/>
      <c r="B981" s="374"/>
      <c r="C981" s="374"/>
      <c r="D981" s="374"/>
      <c r="E981" s="374"/>
      <c r="F981" s="374"/>
      <c r="G981" s="374"/>
      <c r="H981" s="374"/>
      <c r="I981" s="374"/>
      <c r="J981" s="374"/>
      <c r="K981" s="374"/>
      <c r="L981" s="374"/>
      <c r="M981" s="374"/>
      <c r="N981" s="374"/>
      <c r="O981" s="374"/>
      <c r="P981" s="374"/>
      <c r="Q981" s="374"/>
      <c r="R981" s="374"/>
      <c r="S981" s="374"/>
      <c r="T981" s="374"/>
      <c r="U981" s="374"/>
      <c r="V981" s="374"/>
      <c r="W981" s="374"/>
      <c r="X981" s="374"/>
      <c r="Y981" s="374"/>
      <c r="Z981" s="374"/>
    </row>
    <row r="982" ht="12.75" customHeight="1">
      <c r="A982" s="374"/>
      <c r="B982" s="374"/>
      <c r="C982" s="374"/>
      <c r="D982" s="374"/>
      <c r="E982" s="374"/>
      <c r="F982" s="374"/>
      <c r="G982" s="374"/>
      <c r="H982" s="374"/>
      <c r="I982" s="374"/>
      <c r="J982" s="374"/>
      <c r="K982" s="374"/>
      <c r="L982" s="374"/>
      <c r="M982" s="374"/>
      <c r="N982" s="374"/>
      <c r="O982" s="374"/>
      <c r="P982" s="374"/>
      <c r="Q982" s="374"/>
      <c r="R982" s="374"/>
      <c r="S982" s="374"/>
      <c r="T982" s="374"/>
      <c r="U982" s="374"/>
      <c r="V982" s="374"/>
      <c r="W982" s="374"/>
      <c r="X982" s="374"/>
      <c r="Y982" s="374"/>
      <c r="Z982" s="374"/>
    </row>
    <row r="983" ht="12.75" customHeight="1">
      <c r="A983" s="374"/>
      <c r="B983" s="374"/>
      <c r="C983" s="374"/>
      <c r="D983" s="374"/>
      <c r="E983" s="374"/>
      <c r="F983" s="374"/>
      <c r="G983" s="374"/>
      <c r="H983" s="374"/>
      <c r="I983" s="374"/>
      <c r="J983" s="374"/>
      <c r="K983" s="374"/>
      <c r="L983" s="374"/>
      <c r="M983" s="374"/>
      <c r="N983" s="374"/>
      <c r="O983" s="374"/>
      <c r="P983" s="374"/>
      <c r="Q983" s="374"/>
      <c r="R983" s="374"/>
      <c r="S983" s="374"/>
      <c r="T983" s="374"/>
      <c r="U983" s="374"/>
      <c r="V983" s="374"/>
      <c r="W983" s="374"/>
      <c r="X983" s="374"/>
      <c r="Y983" s="374"/>
      <c r="Z983" s="374"/>
    </row>
    <row r="984" ht="12.75" customHeight="1">
      <c r="A984" s="374"/>
      <c r="B984" s="374"/>
      <c r="C984" s="374"/>
      <c r="D984" s="374"/>
      <c r="E984" s="374"/>
      <c r="F984" s="374"/>
      <c r="G984" s="374"/>
      <c r="H984" s="374"/>
      <c r="I984" s="374"/>
      <c r="J984" s="374"/>
      <c r="K984" s="374"/>
      <c r="L984" s="374"/>
      <c r="M984" s="374"/>
      <c r="N984" s="374"/>
      <c r="O984" s="374"/>
      <c r="P984" s="374"/>
      <c r="Q984" s="374"/>
      <c r="R984" s="374"/>
      <c r="S984" s="374"/>
      <c r="T984" s="374"/>
      <c r="U984" s="374"/>
      <c r="V984" s="374"/>
      <c r="W984" s="374"/>
      <c r="X984" s="374"/>
      <c r="Y984" s="374"/>
      <c r="Z984" s="374"/>
    </row>
    <row r="985" ht="12.75" customHeight="1">
      <c r="A985" s="374"/>
      <c r="B985" s="374"/>
      <c r="C985" s="374"/>
      <c r="D985" s="374"/>
      <c r="E985" s="374"/>
      <c r="F985" s="374"/>
      <c r="G985" s="374"/>
      <c r="H985" s="374"/>
      <c r="I985" s="374"/>
      <c r="J985" s="374"/>
      <c r="K985" s="374"/>
      <c r="L985" s="374"/>
      <c r="M985" s="374"/>
      <c r="N985" s="374"/>
      <c r="O985" s="374"/>
      <c r="P985" s="374"/>
      <c r="Q985" s="374"/>
      <c r="R985" s="374"/>
      <c r="S985" s="374"/>
      <c r="T985" s="374"/>
      <c r="U985" s="374"/>
      <c r="V985" s="374"/>
      <c r="W985" s="374"/>
      <c r="X985" s="374"/>
      <c r="Y985" s="374"/>
      <c r="Z985" s="374"/>
    </row>
    <row r="986" ht="12.75" customHeight="1">
      <c r="A986" s="374"/>
      <c r="B986" s="374"/>
      <c r="C986" s="374"/>
      <c r="D986" s="374"/>
      <c r="E986" s="374"/>
      <c r="F986" s="374"/>
      <c r="G986" s="374"/>
      <c r="H986" s="374"/>
      <c r="I986" s="374"/>
      <c r="J986" s="374"/>
      <c r="K986" s="374"/>
      <c r="L986" s="374"/>
      <c r="M986" s="374"/>
      <c r="N986" s="374"/>
      <c r="O986" s="374"/>
      <c r="P986" s="374"/>
      <c r="Q986" s="374"/>
      <c r="R986" s="374"/>
      <c r="S986" s="374"/>
      <c r="T986" s="374"/>
      <c r="U986" s="374"/>
      <c r="V986" s="374"/>
      <c r="W986" s="374"/>
      <c r="X986" s="374"/>
      <c r="Y986" s="374"/>
      <c r="Z986" s="374"/>
    </row>
    <row r="987" ht="12.75" customHeight="1">
      <c r="A987" s="374"/>
      <c r="B987" s="374"/>
      <c r="C987" s="374"/>
      <c r="D987" s="374"/>
      <c r="E987" s="374"/>
      <c r="F987" s="374"/>
      <c r="G987" s="374"/>
      <c r="H987" s="374"/>
      <c r="I987" s="374"/>
      <c r="J987" s="374"/>
      <c r="K987" s="374"/>
      <c r="L987" s="374"/>
      <c r="M987" s="374"/>
      <c r="N987" s="374"/>
      <c r="O987" s="374"/>
      <c r="P987" s="374"/>
      <c r="Q987" s="374"/>
      <c r="R987" s="374"/>
      <c r="S987" s="374"/>
      <c r="T987" s="374"/>
      <c r="U987" s="374"/>
      <c r="V987" s="374"/>
      <c r="W987" s="374"/>
      <c r="X987" s="374"/>
      <c r="Y987" s="374"/>
      <c r="Z987" s="374"/>
    </row>
    <row r="988" ht="12.75" customHeight="1">
      <c r="A988" s="374"/>
      <c r="B988" s="374"/>
      <c r="C988" s="374"/>
      <c r="D988" s="374"/>
      <c r="E988" s="374"/>
      <c r="F988" s="374"/>
      <c r="G988" s="374"/>
      <c r="H988" s="374"/>
      <c r="I988" s="374"/>
      <c r="J988" s="374"/>
      <c r="K988" s="374"/>
      <c r="L988" s="374"/>
      <c r="M988" s="374"/>
      <c r="N988" s="374"/>
      <c r="O988" s="374"/>
      <c r="P988" s="374"/>
      <c r="Q988" s="374"/>
      <c r="R988" s="374"/>
      <c r="S988" s="374"/>
      <c r="T988" s="374"/>
      <c r="U988" s="374"/>
      <c r="V988" s="374"/>
      <c r="W988" s="374"/>
      <c r="X988" s="374"/>
      <c r="Y988" s="374"/>
      <c r="Z988" s="374"/>
    </row>
    <row r="989" ht="12.75" customHeight="1">
      <c r="A989" s="374"/>
      <c r="B989" s="374"/>
      <c r="C989" s="374"/>
      <c r="D989" s="374"/>
      <c r="E989" s="374"/>
      <c r="F989" s="374"/>
      <c r="G989" s="374"/>
      <c r="H989" s="374"/>
      <c r="I989" s="374"/>
      <c r="J989" s="374"/>
      <c r="K989" s="374"/>
      <c r="L989" s="374"/>
      <c r="M989" s="374"/>
      <c r="N989" s="374"/>
      <c r="O989" s="374"/>
      <c r="P989" s="374"/>
      <c r="Q989" s="374"/>
      <c r="R989" s="374"/>
      <c r="S989" s="374"/>
      <c r="T989" s="374"/>
      <c r="U989" s="374"/>
      <c r="V989" s="374"/>
      <c r="W989" s="374"/>
      <c r="X989" s="374"/>
      <c r="Y989" s="374"/>
      <c r="Z989" s="374"/>
    </row>
    <row r="990" ht="12.75" customHeight="1">
      <c r="A990" s="374"/>
      <c r="B990" s="374"/>
      <c r="C990" s="374"/>
      <c r="D990" s="374"/>
      <c r="E990" s="374"/>
      <c r="F990" s="374"/>
      <c r="G990" s="374"/>
      <c r="H990" s="374"/>
      <c r="I990" s="374"/>
      <c r="J990" s="374"/>
      <c r="K990" s="374"/>
      <c r="L990" s="374"/>
      <c r="M990" s="374"/>
      <c r="N990" s="374"/>
      <c r="O990" s="374"/>
      <c r="P990" s="374"/>
      <c r="Q990" s="374"/>
      <c r="R990" s="374"/>
      <c r="S990" s="374"/>
      <c r="T990" s="374"/>
      <c r="U990" s="374"/>
      <c r="V990" s="374"/>
      <c r="W990" s="374"/>
      <c r="X990" s="374"/>
      <c r="Y990" s="374"/>
      <c r="Z990" s="374"/>
    </row>
    <row r="991" ht="12.75" customHeight="1">
      <c r="A991" s="374"/>
      <c r="B991" s="374"/>
      <c r="C991" s="374"/>
      <c r="D991" s="374"/>
      <c r="E991" s="374"/>
      <c r="F991" s="374"/>
      <c r="G991" s="374"/>
      <c r="H991" s="374"/>
      <c r="I991" s="374"/>
      <c r="J991" s="374"/>
      <c r="K991" s="374"/>
      <c r="L991" s="374"/>
      <c r="M991" s="374"/>
      <c r="N991" s="374"/>
      <c r="O991" s="374"/>
      <c r="P991" s="374"/>
      <c r="Q991" s="374"/>
      <c r="R991" s="374"/>
      <c r="S991" s="374"/>
      <c r="T991" s="374"/>
      <c r="U991" s="374"/>
      <c r="V991" s="374"/>
      <c r="W991" s="374"/>
      <c r="X991" s="374"/>
      <c r="Y991" s="374"/>
      <c r="Z991" s="374"/>
    </row>
    <row r="992" ht="12.75" customHeight="1">
      <c r="A992" s="374"/>
      <c r="B992" s="374"/>
      <c r="C992" s="374"/>
      <c r="D992" s="374"/>
      <c r="E992" s="374"/>
      <c r="F992" s="374"/>
      <c r="G992" s="374"/>
      <c r="H992" s="374"/>
      <c r="I992" s="374"/>
      <c r="J992" s="374"/>
      <c r="K992" s="374"/>
      <c r="L992" s="374"/>
      <c r="M992" s="374"/>
      <c r="N992" s="374"/>
      <c r="O992" s="374"/>
      <c r="P992" s="374"/>
      <c r="Q992" s="374"/>
      <c r="R992" s="374"/>
      <c r="S992" s="374"/>
      <c r="T992" s="374"/>
      <c r="U992" s="374"/>
      <c r="V992" s="374"/>
      <c r="W992" s="374"/>
      <c r="X992" s="374"/>
      <c r="Y992" s="374"/>
      <c r="Z992" s="374"/>
    </row>
    <row r="993" ht="12.75" customHeight="1">
      <c r="A993" s="374"/>
      <c r="B993" s="374"/>
      <c r="C993" s="374"/>
      <c r="D993" s="374"/>
      <c r="E993" s="374"/>
      <c r="F993" s="374"/>
      <c r="G993" s="374"/>
      <c r="H993" s="374"/>
      <c r="I993" s="374"/>
      <c r="J993" s="374"/>
      <c r="K993" s="374"/>
      <c r="L993" s="374"/>
      <c r="M993" s="374"/>
      <c r="N993" s="374"/>
      <c r="O993" s="374"/>
      <c r="P993" s="374"/>
      <c r="Q993" s="374"/>
      <c r="R993" s="374"/>
      <c r="S993" s="374"/>
      <c r="T993" s="374"/>
      <c r="U993" s="374"/>
      <c r="V993" s="374"/>
      <c r="W993" s="374"/>
      <c r="X993" s="374"/>
      <c r="Y993" s="374"/>
      <c r="Z993" s="374"/>
    </row>
    <row r="994" ht="12.75" customHeight="1">
      <c r="A994" s="374"/>
      <c r="B994" s="374"/>
      <c r="C994" s="374"/>
      <c r="D994" s="374"/>
      <c r="E994" s="374"/>
      <c r="F994" s="374"/>
      <c r="G994" s="374"/>
      <c r="H994" s="374"/>
      <c r="I994" s="374"/>
      <c r="J994" s="374"/>
      <c r="K994" s="374"/>
      <c r="L994" s="374"/>
      <c r="M994" s="374"/>
      <c r="N994" s="374"/>
      <c r="O994" s="374"/>
      <c r="P994" s="374"/>
      <c r="Q994" s="374"/>
      <c r="R994" s="374"/>
      <c r="S994" s="374"/>
      <c r="T994" s="374"/>
      <c r="U994" s="374"/>
      <c r="V994" s="374"/>
      <c r="W994" s="374"/>
      <c r="X994" s="374"/>
      <c r="Y994" s="374"/>
      <c r="Z994" s="374"/>
    </row>
    <row r="995" ht="12.75" customHeight="1">
      <c r="A995" s="374"/>
      <c r="B995" s="374"/>
      <c r="C995" s="374"/>
      <c r="D995" s="374"/>
      <c r="E995" s="374"/>
      <c r="F995" s="374"/>
      <c r="G995" s="374"/>
      <c r="H995" s="374"/>
      <c r="I995" s="374"/>
      <c r="J995" s="374"/>
      <c r="K995" s="374"/>
      <c r="L995" s="374"/>
      <c r="M995" s="374"/>
      <c r="N995" s="374"/>
      <c r="O995" s="374"/>
      <c r="P995" s="374"/>
      <c r="Q995" s="374"/>
      <c r="R995" s="374"/>
      <c r="S995" s="374"/>
      <c r="T995" s="374"/>
      <c r="U995" s="374"/>
      <c r="V995" s="374"/>
      <c r="W995" s="374"/>
      <c r="X995" s="374"/>
      <c r="Y995" s="374"/>
      <c r="Z995" s="374"/>
    </row>
    <row r="996" ht="12.75" customHeight="1">
      <c r="A996" s="374"/>
      <c r="B996" s="374"/>
      <c r="C996" s="374"/>
      <c r="D996" s="374"/>
      <c r="E996" s="374"/>
      <c r="F996" s="374"/>
      <c r="G996" s="374"/>
      <c r="H996" s="374"/>
      <c r="I996" s="374"/>
      <c r="J996" s="374"/>
      <c r="K996" s="374"/>
      <c r="L996" s="374"/>
      <c r="M996" s="374"/>
      <c r="N996" s="374"/>
      <c r="O996" s="374"/>
      <c r="P996" s="374"/>
      <c r="Q996" s="374"/>
      <c r="R996" s="374"/>
      <c r="S996" s="374"/>
      <c r="T996" s="374"/>
      <c r="U996" s="374"/>
      <c r="V996" s="374"/>
      <c r="W996" s="374"/>
      <c r="X996" s="374"/>
      <c r="Y996" s="374"/>
      <c r="Z996" s="374"/>
    </row>
    <row r="997" ht="12.75" customHeight="1">
      <c r="A997" s="374"/>
      <c r="B997" s="374"/>
      <c r="C997" s="374"/>
      <c r="D997" s="374"/>
      <c r="E997" s="374"/>
      <c r="F997" s="374"/>
      <c r="G997" s="374"/>
      <c r="H997" s="374"/>
      <c r="I997" s="374"/>
      <c r="J997" s="374"/>
      <c r="K997" s="374"/>
      <c r="L997" s="374"/>
      <c r="M997" s="374"/>
      <c r="N997" s="374"/>
      <c r="O997" s="374"/>
      <c r="P997" s="374"/>
      <c r="Q997" s="374"/>
      <c r="R997" s="374"/>
      <c r="S997" s="374"/>
      <c r="T997" s="374"/>
      <c r="U997" s="374"/>
      <c r="V997" s="374"/>
      <c r="W997" s="374"/>
      <c r="X997" s="374"/>
      <c r="Y997" s="374"/>
      <c r="Z997" s="374"/>
    </row>
    <row r="998" ht="12.75" customHeight="1">
      <c r="A998" s="374"/>
      <c r="B998" s="374"/>
      <c r="C998" s="374"/>
      <c r="D998" s="374"/>
      <c r="E998" s="374"/>
      <c r="F998" s="374"/>
      <c r="G998" s="374"/>
      <c r="H998" s="374"/>
      <c r="I998" s="374"/>
      <c r="J998" s="374"/>
      <c r="K998" s="374"/>
      <c r="L998" s="374"/>
      <c r="M998" s="374"/>
      <c r="N998" s="374"/>
      <c r="O998" s="374"/>
      <c r="P998" s="374"/>
      <c r="Q998" s="374"/>
      <c r="R998" s="374"/>
      <c r="S998" s="374"/>
      <c r="T998" s="374"/>
      <c r="U998" s="374"/>
      <c r="V998" s="374"/>
      <c r="W998" s="374"/>
      <c r="X998" s="374"/>
      <c r="Y998" s="374"/>
      <c r="Z998" s="374"/>
    </row>
    <row r="999" ht="12.75" customHeight="1">
      <c r="A999" s="374"/>
      <c r="B999" s="374"/>
      <c r="C999" s="374"/>
      <c r="D999" s="374"/>
      <c r="E999" s="374"/>
      <c r="F999" s="374"/>
      <c r="G999" s="374"/>
      <c r="H999" s="374"/>
      <c r="I999" s="374"/>
      <c r="J999" s="374"/>
      <c r="K999" s="374"/>
      <c r="L999" s="374"/>
      <c r="M999" s="374"/>
      <c r="N999" s="374"/>
      <c r="O999" s="374"/>
      <c r="P999" s="374"/>
      <c r="Q999" s="374"/>
      <c r="R999" s="374"/>
      <c r="S999" s="374"/>
      <c r="T999" s="374"/>
      <c r="U999" s="374"/>
      <c r="V999" s="374"/>
      <c r="W999" s="374"/>
      <c r="X999" s="374"/>
      <c r="Y999" s="374"/>
      <c r="Z999" s="374"/>
    </row>
    <row r="1000" ht="12.75" customHeight="1">
      <c r="A1000" s="374"/>
      <c r="B1000" s="374"/>
      <c r="C1000" s="374"/>
      <c r="D1000" s="374"/>
      <c r="E1000" s="374"/>
      <c r="F1000" s="374"/>
      <c r="G1000" s="374"/>
      <c r="H1000" s="374"/>
      <c r="I1000" s="374"/>
      <c r="J1000" s="374"/>
      <c r="K1000" s="374"/>
      <c r="L1000" s="374"/>
      <c r="M1000" s="374"/>
      <c r="N1000" s="374"/>
      <c r="O1000" s="374"/>
      <c r="P1000" s="374"/>
      <c r="Q1000" s="374"/>
      <c r="R1000" s="374"/>
      <c r="S1000" s="374"/>
      <c r="T1000" s="374"/>
      <c r="U1000" s="374"/>
      <c r="V1000" s="374"/>
      <c r="W1000" s="374"/>
      <c r="X1000" s="374"/>
      <c r="Y1000" s="374"/>
      <c r="Z1000" s="374"/>
    </row>
  </sheetData>
  <printOptions/>
  <pageMargins bottom="0.75" footer="0.0" header="0.0" left="0.7" right="0.7" top="0.75"/>
  <pageSetup orientation="portrait"/>
  <drawing r:id="rId1"/>
  <tableParts count="10">
    <tablePart r:id="rId12"/>
    <tablePart r:id="rId13"/>
    <tablePart r:id="rId14"/>
    <tablePart r:id="rId15"/>
    <tablePart r:id="rId16"/>
    <tablePart r:id="rId17"/>
    <tablePart r:id="rId18"/>
    <tablePart r:id="rId19"/>
    <tablePart r:id="rId20"/>
    <tablePart r:id="rId21"/>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23.38"/>
    <col customWidth="1" min="2" max="7" width="11.38"/>
    <col customWidth="1" min="8" max="8" width="35.13"/>
  </cols>
  <sheetData>
    <row r="1" ht="70.5" customHeight="1">
      <c r="A1" s="17"/>
      <c r="B1" s="17"/>
      <c r="C1" s="17"/>
      <c r="D1" s="17"/>
      <c r="E1" s="17"/>
      <c r="F1" s="17"/>
      <c r="G1" s="17"/>
      <c r="H1" s="17"/>
    </row>
    <row r="2" ht="15.75" customHeight="1">
      <c r="A2" s="17"/>
      <c r="B2" s="17"/>
      <c r="C2" s="17"/>
      <c r="D2" s="17"/>
      <c r="E2" s="17"/>
      <c r="F2" s="17"/>
      <c r="G2" s="17"/>
      <c r="H2" s="17"/>
    </row>
    <row r="3" ht="29.25" customHeight="1">
      <c r="A3" s="18" t="s">
        <v>25</v>
      </c>
    </row>
    <row r="4" ht="38.25" customHeight="1">
      <c r="A4" s="19" t="s">
        <v>26</v>
      </c>
      <c r="B4" s="14"/>
      <c r="C4" s="14"/>
      <c r="D4" s="14"/>
      <c r="E4" s="14"/>
      <c r="F4" s="14"/>
      <c r="G4" s="14"/>
      <c r="H4" s="15"/>
    </row>
    <row r="5" ht="19.5" customHeight="1">
      <c r="A5" s="20"/>
      <c r="B5" s="21" t="s">
        <v>27</v>
      </c>
      <c r="C5" s="14"/>
      <c r="D5" s="14"/>
      <c r="E5" s="14"/>
      <c r="F5" s="14"/>
      <c r="G5" s="15"/>
      <c r="H5" s="17"/>
    </row>
    <row r="6">
      <c r="A6" s="7" t="s">
        <v>28</v>
      </c>
      <c r="B6" s="7" t="s">
        <v>29</v>
      </c>
      <c r="C6" s="7" t="s">
        <v>30</v>
      </c>
      <c r="D6" s="7" t="s">
        <v>31</v>
      </c>
      <c r="E6" s="7" t="s">
        <v>32</v>
      </c>
      <c r="F6" s="7" t="s">
        <v>33</v>
      </c>
      <c r="G6" s="7" t="s">
        <v>34</v>
      </c>
      <c r="H6" s="22"/>
    </row>
    <row r="7" ht="18.75" customHeight="1">
      <c r="A7" s="23" t="s">
        <v>35</v>
      </c>
      <c r="B7" s="24"/>
      <c r="C7" s="24"/>
      <c r="D7" s="24"/>
      <c r="E7" s="24"/>
      <c r="F7" s="24"/>
      <c r="G7" s="24"/>
      <c r="H7" s="17"/>
    </row>
    <row r="8" ht="18.75" customHeight="1">
      <c r="A8" s="23" t="s">
        <v>36</v>
      </c>
      <c r="B8" s="24"/>
      <c r="C8" s="24"/>
      <c r="D8" s="24"/>
      <c r="E8" s="24"/>
      <c r="F8" s="24"/>
      <c r="G8" s="24"/>
      <c r="H8" s="17"/>
    </row>
    <row r="9" ht="18.75" customHeight="1">
      <c r="A9" s="23">
        <v>1.0</v>
      </c>
      <c r="B9" s="24"/>
      <c r="C9" s="24"/>
      <c r="D9" s="24"/>
      <c r="E9" s="24"/>
      <c r="F9" s="24"/>
      <c r="G9" s="24"/>
      <c r="H9" s="17"/>
    </row>
    <row r="10" ht="18.75" customHeight="1">
      <c r="A10" s="23">
        <v>2.0</v>
      </c>
      <c r="B10" s="24"/>
      <c r="C10" s="24"/>
      <c r="D10" s="24"/>
      <c r="E10" s="24"/>
      <c r="F10" s="24"/>
      <c r="G10" s="24"/>
      <c r="H10" s="17"/>
    </row>
    <row r="11" ht="18.75" customHeight="1">
      <c r="A11" s="23">
        <v>3.0</v>
      </c>
      <c r="B11" s="24"/>
      <c r="C11" s="24"/>
      <c r="D11" s="24"/>
      <c r="E11" s="24"/>
      <c r="F11" s="24"/>
      <c r="G11" s="24"/>
      <c r="H11" s="17"/>
    </row>
    <row r="12" ht="18.75" customHeight="1">
      <c r="A12" s="23">
        <v>4.0</v>
      </c>
      <c r="B12" s="24"/>
      <c r="C12" s="24"/>
      <c r="D12" s="24"/>
      <c r="E12" s="24"/>
      <c r="F12" s="24"/>
      <c r="G12" s="24"/>
      <c r="H12" s="17"/>
    </row>
    <row r="13" ht="18.75" customHeight="1">
      <c r="A13" s="23">
        <v>5.0</v>
      </c>
      <c r="B13" s="24"/>
      <c r="C13" s="24"/>
      <c r="D13" s="24"/>
      <c r="E13" s="24"/>
      <c r="F13" s="24"/>
      <c r="G13" s="24"/>
      <c r="H13" s="17"/>
    </row>
    <row r="14" ht="18.75" customHeight="1">
      <c r="A14" s="23">
        <v>6.0</v>
      </c>
      <c r="B14" s="24"/>
      <c r="C14" s="24"/>
      <c r="D14" s="24"/>
      <c r="E14" s="24"/>
      <c r="F14" s="24"/>
      <c r="G14" s="24"/>
      <c r="H14" s="17"/>
    </row>
    <row r="15" ht="18.75" customHeight="1">
      <c r="A15" s="23">
        <v>7.0</v>
      </c>
      <c r="B15" s="24"/>
      <c r="C15" s="24"/>
      <c r="D15" s="24"/>
      <c r="E15" s="24"/>
      <c r="F15" s="24"/>
      <c r="G15" s="24"/>
      <c r="H15" s="17"/>
    </row>
    <row r="16" ht="18.75" customHeight="1">
      <c r="A16" s="23">
        <v>8.0</v>
      </c>
      <c r="B16" s="24"/>
      <c r="C16" s="24"/>
      <c r="D16" s="24"/>
      <c r="E16" s="24"/>
      <c r="F16" s="24"/>
      <c r="G16" s="24"/>
      <c r="H16" s="17"/>
    </row>
    <row r="17" ht="18.75" customHeight="1">
      <c r="A17" s="23">
        <v>9.0</v>
      </c>
      <c r="B17" s="24"/>
      <c r="C17" s="24"/>
      <c r="D17" s="24"/>
      <c r="E17" s="24"/>
      <c r="F17" s="24"/>
      <c r="G17" s="24"/>
      <c r="H17" s="17"/>
    </row>
    <row r="18" ht="18.75" customHeight="1">
      <c r="A18" s="23">
        <v>10.0</v>
      </c>
      <c r="B18" s="24"/>
      <c r="C18" s="24"/>
      <c r="D18" s="24"/>
      <c r="E18" s="24"/>
      <c r="F18" s="24"/>
      <c r="G18" s="24"/>
      <c r="H18" s="17"/>
    </row>
    <row r="19" ht="18.75" customHeight="1">
      <c r="A19" s="23">
        <v>11.0</v>
      </c>
      <c r="B19" s="24"/>
      <c r="C19" s="24"/>
      <c r="D19" s="24"/>
      <c r="E19" s="24"/>
      <c r="F19" s="24"/>
      <c r="G19" s="24"/>
      <c r="H19" s="17"/>
    </row>
    <row r="20" ht="18.75" customHeight="1">
      <c r="A20" s="23">
        <v>12.0</v>
      </c>
      <c r="B20" s="24"/>
      <c r="C20" s="24"/>
      <c r="D20" s="24"/>
      <c r="E20" s="24"/>
      <c r="F20" s="24"/>
      <c r="G20" s="24"/>
      <c r="H20" s="17"/>
    </row>
    <row r="21" ht="18.75" customHeight="1">
      <c r="A21" s="23" t="s">
        <v>37</v>
      </c>
      <c r="B21" s="25">
        <f t="shared" ref="B21:G21" si="1">SUM(B7:B20)</f>
        <v>0</v>
      </c>
      <c r="C21" s="25">
        <f t="shared" si="1"/>
        <v>0</v>
      </c>
      <c r="D21" s="25">
        <f t="shared" si="1"/>
        <v>0</v>
      </c>
      <c r="E21" s="25">
        <f t="shared" si="1"/>
        <v>0</v>
      </c>
      <c r="F21" s="25">
        <f t="shared" si="1"/>
        <v>0</v>
      </c>
      <c r="G21" s="25">
        <f t="shared" si="1"/>
        <v>0</v>
      </c>
      <c r="H21" s="17"/>
    </row>
    <row r="22" ht="18.75" customHeight="1">
      <c r="A22" s="23" t="s">
        <v>38</v>
      </c>
      <c r="B22" s="24"/>
      <c r="C22" s="24"/>
      <c r="D22" s="24"/>
      <c r="E22" s="24"/>
      <c r="F22" s="24"/>
      <c r="G22" s="24"/>
      <c r="H22" s="17"/>
    </row>
    <row r="23" ht="18.75" customHeight="1">
      <c r="A23" s="23" t="s">
        <v>39</v>
      </c>
      <c r="B23" s="24"/>
      <c r="C23" s="24"/>
      <c r="D23" s="24"/>
      <c r="E23" s="24"/>
      <c r="F23" s="24"/>
      <c r="G23" s="24"/>
      <c r="H23" s="17"/>
    </row>
    <row r="24" ht="18.75" customHeight="1">
      <c r="A24" s="23" t="s">
        <v>40</v>
      </c>
      <c r="B24" s="25">
        <f t="shared" ref="B24:G24" si="2">SUM(B8:B20)</f>
        <v>0</v>
      </c>
      <c r="C24" s="25">
        <f t="shared" si="2"/>
        <v>0</v>
      </c>
      <c r="D24" s="25">
        <f t="shared" si="2"/>
        <v>0</v>
      </c>
      <c r="E24" s="25">
        <f t="shared" si="2"/>
        <v>0</v>
      </c>
      <c r="F24" s="25">
        <f t="shared" si="2"/>
        <v>0</v>
      </c>
      <c r="G24" s="25">
        <f t="shared" si="2"/>
        <v>0</v>
      </c>
      <c r="H24" s="17"/>
    </row>
    <row r="25" ht="18.75" customHeight="1">
      <c r="A25" s="26" t="s">
        <v>41</v>
      </c>
      <c r="B25" s="27"/>
      <c r="C25" s="27"/>
      <c r="D25" s="27"/>
      <c r="E25" s="27"/>
      <c r="F25" s="27"/>
      <c r="G25" s="27"/>
      <c r="H25" s="17"/>
    </row>
    <row r="26" ht="15.75" customHeight="1">
      <c r="A26" s="17"/>
      <c r="B26" s="17"/>
      <c r="C26" s="17"/>
      <c r="D26" s="17"/>
      <c r="E26" s="17"/>
      <c r="F26" s="17"/>
      <c r="G26" s="17"/>
      <c r="H26" s="17"/>
    </row>
    <row r="27" ht="33.0" customHeight="1">
      <c r="A27" s="28" t="s">
        <v>42</v>
      </c>
      <c r="B27" s="14"/>
      <c r="C27" s="14"/>
      <c r="D27" s="14"/>
      <c r="E27" s="14"/>
      <c r="F27" s="14"/>
      <c r="G27" s="14"/>
      <c r="H27" s="15"/>
    </row>
    <row r="28" ht="19.5" customHeight="1">
      <c r="A28" s="20"/>
      <c r="B28" s="29" t="s">
        <v>43</v>
      </c>
      <c r="C28" s="14"/>
      <c r="D28" s="14"/>
      <c r="E28" s="14"/>
      <c r="F28" s="14"/>
      <c r="G28" s="15"/>
      <c r="H28" s="17"/>
    </row>
    <row r="29" ht="15.75" customHeight="1">
      <c r="A29" s="7" t="s">
        <v>44</v>
      </c>
      <c r="B29" s="7" t="s">
        <v>29</v>
      </c>
      <c r="C29" s="7" t="s">
        <v>30</v>
      </c>
      <c r="D29" s="7" t="s">
        <v>31</v>
      </c>
      <c r="E29" s="7" t="s">
        <v>32</v>
      </c>
      <c r="F29" s="7" t="s">
        <v>33</v>
      </c>
      <c r="G29" s="7" t="s">
        <v>34</v>
      </c>
      <c r="H29" s="7" t="s">
        <v>45</v>
      </c>
    </row>
    <row r="30" ht="30.75" customHeight="1">
      <c r="A30" s="30" t="s">
        <v>46</v>
      </c>
      <c r="B30" s="31"/>
      <c r="C30" s="31"/>
      <c r="D30" s="31"/>
      <c r="E30" s="31"/>
      <c r="F30" s="31"/>
      <c r="G30" s="31"/>
      <c r="H30" s="32" t="str">
        <f>IF(AND('School Information'!$B$13="Not Statewide",'School Information'!$A$10=""),"Must Complete 'School Information' Tab",IF('School Information'!$B$13="","Must Complete 'School Information' Tab",IF('School Information'!$B$13="Statewide",ROUND(#REF!*85%,3),#REF!)))</f>
        <v>Must Complete 'School Information' Tab</v>
      </c>
    </row>
    <row r="31" ht="30.75" customHeight="1">
      <c r="A31" s="30" t="s">
        <v>47</v>
      </c>
      <c r="B31" s="31"/>
      <c r="C31" s="31"/>
      <c r="D31" s="31"/>
      <c r="E31" s="31"/>
      <c r="F31" s="31"/>
      <c r="G31" s="31"/>
      <c r="H31" s="32" t="str">
        <f>IF(AND('School Information'!$B$13="Not Statewide",'School Information'!$A$10=""),"Must Complete 'School Information' Tab",IF('School Information'!$B$13="","Must Complete 'School Information' Tab",IF('School Information'!$B$13="Statewide",ROUND(#REF!*85%,3),#REF!)))</f>
        <v>Must Complete 'School Information' Tab</v>
      </c>
    </row>
    <row r="32" ht="49.5" customHeight="1">
      <c r="A32" s="33" t="s">
        <v>48</v>
      </c>
      <c r="B32" s="34"/>
      <c r="C32" s="34"/>
      <c r="D32" s="34"/>
      <c r="E32" s="34"/>
      <c r="F32" s="34"/>
      <c r="G32" s="34"/>
      <c r="H32" s="17"/>
    </row>
    <row r="33" ht="30.75" customHeight="1">
      <c r="A33" s="33" t="s">
        <v>49</v>
      </c>
      <c r="B33" s="35"/>
      <c r="C33" s="35"/>
      <c r="D33" s="35"/>
      <c r="E33" s="35"/>
      <c r="F33" s="35"/>
      <c r="G33" s="35"/>
      <c r="H33" s="17"/>
    </row>
    <row r="34" ht="58.5" customHeight="1">
      <c r="A34" s="33" t="s">
        <v>50</v>
      </c>
      <c r="B34" s="36"/>
      <c r="C34" s="36"/>
      <c r="D34" s="36"/>
      <c r="E34" s="36"/>
      <c r="F34" s="36"/>
      <c r="G34" s="36"/>
      <c r="H34" s="17"/>
    </row>
    <row r="35" ht="18.75" customHeight="1">
      <c r="A35" s="37"/>
      <c r="B35" s="38"/>
      <c r="C35" s="38"/>
      <c r="D35" s="38"/>
      <c r="E35" s="38"/>
      <c r="F35" s="38"/>
      <c r="G35" s="39"/>
      <c r="H35" s="17"/>
    </row>
    <row r="36" ht="27.0" customHeight="1">
      <c r="A36" s="40" t="s">
        <v>51</v>
      </c>
      <c r="B36" s="7" t="s">
        <v>29</v>
      </c>
      <c r="C36" s="7" t="s">
        <v>30</v>
      </c>
      <c r="D36" s="7" t="s">
        <v>31</v>
      </c>
      <c r="E36" s="7" t="s">
        <v>32</v>
      </c>
      <c r="F36" s="7" t="s">
        <v>33</v>
      </c>
      <c r="G36" s="7" t="s">
        <v>34</v>
      </c>
      <c r="H36" s="17"/>
    </row>
    <row r="37" ht="30.75" customHeight="1">
      <c r="A37" s="30" t="s">
        <v>52</v>
      </c>
      <c r="B37" s="31"/>
      <c r="C37" s="31"/>
      <c r="D37" s="31"/>
      <c r="E37" s="31"/>
      <c r="F37" s="31"/>
      <c r="G37" s="31"/>
      <c r="H37" s="17"/>
    </row>
    <row r="38" ht="30.75" customHeight="1">
      <c r="A38" s="33" t="s">
        <v>53</v>
      </c>
      <c r="B38" s="31"/>
      <c r="C38" s="31"/>
      <c r="D38" s="31"/>
      <c r="E38" s="31"/>
      <c r="F38" s="31"/>
      <c r="G38" s="31"/>
      <c r="H38" s="17" t="s">
        <v>54</v>
      </c>
    </row>
  </sheetData>
  <mergeCells count="5">
    <mergeCell ref="A3:H3"/>
    <mergeCell ref="A4:H4"/>
    <mergeCell ref="B5:G5"/>
    <mergeCell ref="A27:H27"/>
    <mergeCell ref="B28:G28"/>
  </mergeCells>
  <dataValidations>
    <dataValidation type="list" allowBlank="1" showErrorMessage="1" sqref="B32:G32">
      <formula1>Preschool</formula1>
    </dataValidation>
  </dataValidations>
  <hyperlinks>
    <hyperlink r:id="rId1" ref="A27"/>
  </hyperlinks>
  <printOptions/>
  <pageMargins bottom="0.75" footer="0.0" header="0.0" left="0.7" right="0.7" top="0.75"/>
  <pageSetup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8.0"/>
    <col customWidth="1" min="2" max="13" width="9.13"/>
  </cols>
  <sheetData>
    <row r="1">
      <c r="A1" s="41"/>
      <c r="B1" s="1"/>
      <c r="C1" s="1"/>
      <c r="D1" s="1"/>
      <c r="E1" s="1"/>
      <c r="F1" s="1"/>
      <c r="G1" s="1"/>
      <c r="H1" s="1"/>
      <c r="I1" s="1"/>
      <c r="J1" s="1"/>
      <c r="K1" s="1"/>
      <c r="L1" s="1"/>
      <c r="M1" s="1"/>
    </row>
    <row r="2">
      <c r="A2" s="41"/>
      <c r="B2" s="1"/>
      <c r="C2" s="1"/>
      <c r="D2" s="1"/>
      <c r="E2" s="1"/>
      <c r="F2" s="1"/>
      <c r="G2" s="1"/>
      <c r="H2" s="1"/>
      <c r="I2" s="1"/>
      <c r="J2" s="1"/>
      <c r="K2" s="1"/>
      <c r="L2" s="1"/>
      <c r="M2" s="1"/>
    </row>
    <row r="3">
      <c r="A3" s="41"/>
      <c r="B3" s="1"/>
      <c r="C3" s="1"/>
      <c r="D3" s="1"/>
      <c r="E3" s="1"/>
      <c r="F3" s="1"/>
      <c r="G3" s="1"/>
      <c r="H3" s="1"/>
      <c r="I3" s="1"/>
      <c r="J3" s="1"/>
      <c r="K3" s="1"/>
      <c r="L3" s="1"/>
      <c r="M3" s="1"/>
    </row>
    <row r="4">
      <c r="A4" s="41"/>
      <c r="B4" s="1"/>
      <c r="C4" s="1"/>
      <c r="D4" s="1"/>
      <c r="E4" s="1"/>
      <c r="F4" s="1"/>
      <c r="G4" s="1"/>
      <c r="H4" s="1"/>
      <c r="I4" s="1"/>
      <c r="J4" s="1"/>
      <c r="K4" s="1"/>
      <c r="L4" s="1"/>
      <c r="M4" s="1"/>
    </row>
    <row r="5">
      <c r="A5" s="41"/>
      <c r="B5" s="1"/>
      <c r="C5" s="1"/>
      <c r="D5" s="1"/>
      <c r="E5" s="1"/>
      <c r="F5" s="1"/>
      <c r="G5" s="1"/>
      <c r="H5" s="1"/>
      <c r="I5" s="1"/>
      <c r="J5" s="1"/>
      <c r="K5" s="1"/>
      <c r="L5" s="1"/>
      <c r="M5" s="1"/>
    </row>
    <row r="6" ht="33.75" customHeight="1">
      <c r="A6" s="42" t="s">
        <v>55</v>
      </c>
      <c r="B6" s="14"/>
      <c r="C6" s="14"/>
      <c r="D6" s="14"/>
      <c r="E6" s="14"/>
      <c r="F6" s="14"/>
      <c r="G6" s="14"/>
      <c r="H6" s="14"/>
      <c r="I6" s="14"/>
      <c r="J6" s="14"/>
      <c r="K6" s="14"/>
      <c r="L6" s="14"/>
      <c r="M6" s="15"/>
    </row>
    <row r="7">
      <c r="A7" s="41"/>
      <c r="B7" s="1"/>
      <c r="C7" s="1"/>
      <c r="D7" s="1"/>
      <c r="E7" s="1"/>
      <c r="F7" s="1"/>
      <c r="G7" s="1"/>
      <c r="H7" s="1"/>
      <c r="I7" s="1"/>
      <c r="J7" s="1"/>
      <c r="K7" s="1"/>
      <c r="L7" s="1"/>
      <c r="M7" s="1"/>
    </row>
    <row r="8" ht="37.5" customHeight="1">
      <c r="A8" s="43" t="s">
        <v>56</v>
      </c>
      <c r="B8" s="44" t="s">
        <v>57</v>
      </c>
      <c r="C8" s="14"/>
      <c r="D8" s="14"/>
      <c r="E8" s="14"/>
      <c r="F8" s="14"/>
      <c r="G8" s="15"/>
      <c r="H8" s="45" t="s">
        <v>58</v>
      </c>
      <c r="I8" s="14"/>
      <c r="J8" s="14"/>
      <c r="K8" s="14"/>
      <c r="L8" s="14"/>
      <c r="M8" s="15"/>
    </row>
    <row r="9" ht="37.5" customHeight="1">
      <c r="A9" s="46" t="s">
        <v>59</v>
      </c>
      <c r="B9" s="47"/>
      <c r="C9" s="14"/>
      <c r="D9" s="14"/>
      <c r="E9" s="14"/>
      <c r="F9" s="14"/>
      <c r="G9" s="15"/>
      <c r="H9" s="47"/>
      <c r="I9" s="14"/>
      <c r="J9" s="14"/>
      <c r="K9" s="14"/>
      <c r="L9" s="14"/>
      <c r="M9" s="15"/>
    </row>
    <row r="10" ht="37.5" customHeight="1">
      <c r="A10" s="48" t="s">
        <v>60</v>
      </c>
      <c r="B10" s="47"/>
      <c r="C10" s="14"/>
      <c r="D10" s="14"/>
      <c r="E10" s="14"/>
      <c r="F10" s="14"/>
      <c r="G10" s="15"/>
      <c r="H10" s="47"/>
      <c r="I10" s="14"/>
      <c r="J10" s="14"/>
      <c r="K10" s="14"/>
      <c r="L10" s="14"/>
      <c r="M10" s="15"/>
    </row>
    <row r="11" ht="37.5" customHeight="1">
      <c r="A11" s="49" t="s">
        <v>61</v>
      </c>
      <c r="B11" s="47"/>
      <c r="C11" s="14"/>
      <c r="D11" s="14"/>
      <c r="E11" s="14"/>
      <c r="F11" s="14"/>
      <c r="G11" s="15"/>
      <c r="H11" s="47"/>
      <c r="I11" s="14"/>
      <c r="J11" s="14"/>
      <c r="K11" s="14"/>
      <c r="L11" s="14"/>
      <c r="M11" s="15"/>
    </row>
    <row r="12" ht="37.5" customHeight="1">
      <c r="A12" s="49" t="s">
        <v>62</v>
      </c>
      <c r="B12" s="47"/>
      <c r="C12" s="14"/>
      <c r="D12" s="14"/>
      <c r="E12" s="14"/>
      <c r="F12" s="14"/>
      <c r="G12" s="15"/>
      <c r="H12" s="47"/>
      <c r="I12" s="14"/>
      <c r="J12" s="14"/>
      <c r="K12" s="14"/>
      <c r="L12" s="14"/>
      <c r="M12" s="15"/>
    </row>
    <row r="13" ht="37.5" customHeight="1">
      <c r="A13" s="43" t="s">
        <v>56</v>
      </c>
      <c r="B13" s="44" t="s">
        <v>63</v>
      </c>
      <c r="C13" s="14"/>
      <c r="D13" s="14"/>
      <c r="E13" s="14"/>
      <c r="F13" s="14"/>
      <c r="G13" s="15"/>
      <c r="H13" s="44" t="s">
        <v>64</v>
      </c>
      <c r="I13" s="14"/>
      <c r="J13" s="14"/>
      <c r="K13" s="14"/>
      <c r="L13" s="14"/>
      <c r="M13" s="15"/>
    </row>
    <row r="14" ht="37.5" customHeight="1">
      <c r="A14" s="46" t="s">
        <v>59</v>
      </c>
      <c r="B14" s="47"/>
      <c r="C14" s="14"/>
      <c r="D14" s="14"/>
      <c r="E14" s="14"/>
      <c r="F14" s="14"/>
      <c r="G14" s="15"/>
      <c r="H14" s="47"/>
      <c r="I14" s="14"/>
      <c r="J14" s="14"/>
      <c r="K14" s="14"/>
      <c r="L14" s="14"/>
      <c r="M14" s="15"/>
    </row>
    <row r="15" ht="37.5" customHeight="1">
      <c r="A15" s="48" t="s">
        <v>60</v>
      </c>
      <c r="B15" s="47"/>
      <c r="C15" s="14"/>
      <c r="D15" s="14"/>
      <c r="E15" s="14"/>
      <c r="F15" s="14"/>
      <c r="G15" s="15"/>
      <c r="H15" s="47"/>
      <c r="I15" s="14"/>
      <c r="J15" s="14"/>
      <c r="K15" s="14"/>
      <c r="L15" s="14"/>
      <c r="M15" s="15"/>
    </row>
    <row r="16" ht="37.5" customHeight="1">
      <c r="A16" s="49" t="s">
        <v>61</v>
      </c>
      <c r="B16" s="47"/>
      <c r="C16" s="14"/>
      <c r="D16" s="14"/>
      <c r="E16" s="14"/>
      <c r="F16" s="14"/>
      <c r="G16" s="15"/>
      <c r="H16" s="47"/>
      <c r="I16" s="14"/>
      <c r="J16" s="14"/>
      <c r="K16" s="14"/>
      <c r="L16" s="14"/>
      <c r="M16" s="15"/>
    </row>
    <row r="17" ht="37.5" customHeight="1">
      <c r="A17" s="49" t="s">
        <v>62</v>
      </c>
      <c r="B17" s="47"/>
      <c r="C17" s="14"/>
      <c r="D17" s="14"/>
      <c r="E17" s="14"/>
      <c r="F17" s="14"/>
      <c r="G17" s="15"/>
      <c r="H17" s="47"/>
      <c r="I17" s="14"/>
      <c r="J17" s="14"/>
      <c r="K17" s="14"/>
      <c r="L17" s="14"/>
      <c r="M17" s="15"/>
    </row>
    <row r="18" ht="37.5" customHeight="1">
      <c r="A18" s="43" t="s">
        <v>56</v>
      </c>
      <c r="B18" s="44" t="s">
        <v>65</v>
      </c>
      <c r="C18" s="14"/>
      <c r="D18" s="14"/>
      <c r="E18" s="14"/>
      <c r="F18" s="14"/>
      <c r="G18" s="15"/>
      <c r="H18" s="44" t="s">
        <v>64</v>
      </c>
      <c r="I18" s="14"/>
      <c r="J18" s="14"/>
      <c r="K18" s="14"/>
      <c r="L18" s="14"/>
      <c r="M18" s="15"/>
    </row>
    <row r="19" ht="37.5" customHeight="1">
      <c r="A19" s="46" t="s">
        <v>59</v>
      </c>
      <c r="B19" s="47"/>
      <c r="C19" s="14"/>
      <c r="D19" s="14"/>
      <c r="E19" s="14"/>
      <c r="F19" s="14"/>
      <c r="G19" s="15"/>
      <c r="H19" s="47"/>
      <c r="I19" s="14"/>
      <c r="J19" s="14"/>
      <c r="K19" s="14"/>
      <c r="L19" s="14"/>
      <c r="M19" s="15"/>
    </row>
    <row r="20" ht="37.5" customHeight="1">
      <c r="A20" s="48" t="s">
        <v>60</v>
      </c>
      <c r="B20" s="47"/>
      <c r="C20" s="14"/>
      <c r="D20" s="14"/>
      <c r="E20" s="14"/>
      <c r="F20" s="14"/>
      <c r="G20" s="15"/>
      <c r="H20" s="47"/>
      <c r="I20" s="14"/>
      <c r="J20" s="14"/>
      <c r="K20" s="14"/>
      <c r="L20" s="14"/>
      <c r="M20" s="15"/>
    </row>
    <row r="21" ht="37.5" customHeight="1">
      <c r="A21" s="49" t="s">
        <v>61</v>
      </c>
      <c r="B21" s="47"/>
      <c r="C21" s="14"/>
      <c r="D21" s="14"/>
      <c r="E21" s="14"/>
      <c r="F21" s="14"/>
      <c r="G21" s="15"/>
      <c r="H21" s="47"/>
      <c r="I21" s="14"/>
      <c r="J21" s="14"/>
      <c r="K21" s="14"/>
      <c r="L21" s="14"/>
      <c r="M21" s="15"/>
    </row>
    <row r="22" ht="37.5" customHeight="1">
      <c r="A22" s="49" t="s">
        <v>62</v>
      </c>
      <c r="B22" s="47"/>
      <c r="C22" s="14"/>
      <c r="D22" s="14"/>
      <c r="E22" s="14"/>
      <c r="F22" s="14"/>
      <c r="G22" s="15"/>
      <c r="H22" s="47"/>
      <c r="I22" s="14"/>
      <c r="J22" s="14"/>
      <c r="K22" s="14"/>
      <c r="L22" s="14"/>
      <c r="M22" s="15"/>
    </row>
    <row r="23" ht="37.5" customHeight="1">
      <c r="A23" s="43" t="s">
        <v>56</v>
      </c>
      <c r="B23" s="44" t="s">
        <v>66</v>
      </c>
      <c r="C23" s="14"/>
      <c r="D23" s="14"/>
      <c r="E23" s="14"/>
      <c r="F23" s="14"/>
      <c r="G23" s="15"/>
      <c r="H23" s="44" t="s">
        <v>64</v>
      </c>
      <c r="I23" s="14"/>
      <c r="J23" s="14"/>
      <c r="K23" s="14"/>
      <c r="L23" s="14"/>
      <c r="M23" s="15"/>
    </row>
    <row r="24" ht="37.5" customHeight="1">
      <c r="A24" s="46" t="s">
        <v>59</v>
      </c>
      <c r="B24" s="47"/>
      <c r="C24" s="14"/>
      <c r="D24" s="14"/>
      <c r="E24" s="14"/>
      <c r="F24" s="14"/>
      <c r="G24" s="15"/>
      <c r="H24" s="47"/>
      <c r="I24" s="14"/>
      <c r="J24" s="14"/>
      <c r="K24" s="14"/>
      <c r="L24" s="14"/>
      <c r="M24" s="15"/>
    </row>
    <row r="25" ht="37.5" customHeight="1">
      <c r="A25" s="48" t="s">
        <v>60</v>
      </c>
      <c r="B25" s="47"/>
      <c r="C25" s="14"/>
      <c r="D25" s="14"/>
      <c r="E25" s="14"/>
      <c r="F25" s="14"/>
      <c r="G25" s="15"/>
      <c r="H25" s="47"/>
      <c r="I25" s="14"/>
      <c r="J25" s="14"/>
      <c r="K25" s="14"/>
      <c r="L25" s="14"/>
      <c r="M25" s="15"/>
    </row>
    <row r="26" ht="37.5" customHeight="1">
      <c r="A26" s="49" t="s">
        <v>61</v>
      </c>
      <c r="B26" s="47"/>
      <c r="C26" s="14"/>
      <c r="D26" s="14"/>
      <c r="E26" s="14"/>
      <c r="F26" s="14"/>
      <c r="G26" s="15"/>
      <c r="H26" s="47"/>
      <c r="I26" s="14"/>
      <c r="J26" s="14"/>
      <c r="K26" s="14"/>
      <c r="L26" s="14"/>
      <c r="M26" s="15"/>
    </row>
    <row r="27" ht="37.5" customHeight="1">
      <c r="A27" s="49" t="s">
        <v>62</v>
      </c>
      <c r="B27" s="47"/>
      <c r="C27" s="14"/>
      <c r="D27" s="14"/>
      <c r="E27" s="14"/>
      <c r="F27" s="14"/>
      <c r="G27" s="15"/>
      <c r="H27" s="47"/>
      <c r="I27" s="14"/>
      <c r="J27" s="14"/>
      <c r="K27" s="14"/>
      <c r="L27" s="14"/>
      <c r="M27" s="15"/>
    </row>
  </sheetData>
  <mergeCells count="41">
    <mergeCell ref="A6:M6"/>
    <mergeCell ref="B8:G8"/>
    <mergeCell ref="H8:M8"/>
    <mergeCell ref="B9:G9"/>
    <mergeCell ref="H9:M9"/>
    <mergeCell ref="B10:G10"/>
    <mergeCell ref="H10:M10"/>
    <mergeCell ref="B11:G11"/>
    <mergeCell ref="H11:M11"/>
    <mergeCell ref="B12:G12"/>
    <mergeCell ref="H12:M12"/>
    <mergeCell ref="B13:G13"/>
    <mergeCell ref="H13:M13"/>
    <mergeCell ref="H14:M14"/>
    <mergeCell ref="B21:G21"/>
    <mergeCell ref="B22:G22"/>
    <mergeCell ref="B23:G23"/>
    <mergeCell ref="B24:G24"/>
    <mergeCell ref="B25:G25"/>
    <mergeCell ref="B26:G26"/>
    <mergeCell ref="B27:G27"/>
    <mergeCell ref="B14:G14"/>
    <mergeCell ref="B15:G15"/>
    <mergeCell ref="B16:G16"/>
    <mergeCell ref="B17:G17"/>
    <mergeCell ref="B18:G18"/>
    <mergeCell ref="B19:G19"/>
    <mergeCell ref="B20:G20"/>
    <mergeCell ref="H22:M22"/>
    <mergeCell ref="H23:M23"/>
    <mergeCell ref="H24:M24"/>
    <mergeCell ref="H25:M25"/>
    <mergeCell ref="H26:M26"/>
    <mergeCell ref="H27:M27"/>
    <mergeCell ref="H15:M15"/>
    <mergeCell ref="H16:M16"/>
    <mergeCell ref="H17:M17"/>
    <mergeCell ref="H18:M18"/>
    <mergeCell ref="H19:M19"/>
    <mergeCell ref="H20:M20"/>
    <mergeCell ref="H21:M2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
    <col customWidth="1" min="2" max="2" width="43.0"/>
    <col customWidth="1" min="3" max="3" width="15.25"/>
    <col customWidth="1" min="4" max="4" width="19.88"/>
    <col customWidth="1" min="5" max="13" width="12.88"/>
    <col customWidth="1" min="14" max="14" width="17.0"/>
    <col customWidth="1" min="15" max="26" width="12.88"/>
  </cols>
  <sheetData>
    <row r="1" ht="70.5" customHeight="1">
      <c r="A1" s="1"/>
      <c r="B1" s="1"/>
      <c r="C1" s="1"/>
      <c r="D1" s="1"/>
      <c r="E1" s="1"/>
      <c r="F1" s="1"/>
      <c r="G1" s="1"/>
      <c r="H1" s="1"/>
      <c r="I1" s="50"/>
      <c r="J1" s="1"/>
      <c r="K1" s="1"/>
      <c r="L1" s="1"/>
      <c r="M1" s="1"/>
      <c r="N1" s="1"/>
      <c r="O1" s="1"/>
      <c r="P1" s="1"/>
      <c r="Q1" s="1"/>
      <c r="R1" s="1"/>
      <c r="S1" s="1"/>
      <c r="T1" s="1"/>
      <c r="U1" s="1"/>
      <c r="V1" s="1"/>
      <c r="W1" s="1"/>
      <c r="X1" s="1"/>
      <c r="Y1" s="1"/>
      <c r="Z1" s="1"/>
    </row>
    <row r="2" ht="12.75" customHeight="1">
      <c r="A2" s="1"/>
      <c r="B2" s="1"/>
      <c r="C2" s="1"/>
      <c r="D2" s="1"/>
      <c r="E2" s="1"/>
      <c r="F2" s="1"/>
      <c r="G2" s="1"/>
      <c r="H2" s="1"/>
      <c r="I2" s="1"/>
      <c r="J2" s="1"/>
      <c r="K2" s="1"/>
      <c r="L2" s="1"/>
      <c r="M2" s="1"/>
      <c r="N2" s="1"/>
      <c r="O2" s="1"/>
      <c r="P2" s="1"/>
      <c r="Q2" s="1"/>
      <c r="R2" s="1"/>
      <c r="S2" s="1"/>
      <c r="T2" s="1"/>
      <c r="U2" s="1"/>
      <c r="V2" s="1"/>
      <c r="W2" s="1"/>
      <c r="X2" s="1"/>
      <c r="Y2" s="1"/>
      <c r="Z2" s="1"/>
    </row>
    <row r="3" ht="12.75" customHeight="1">
      <c r="A3" s="1"/>
      <c r="B3" s="1"/>
      <c r="C3" s="1"/>
      <c r="D3" s="1"/>
      <c r="E3" s="1"/>
      <c r="F3" s="1"/>
      <c r="G3" s="1"/>
      <c r="H3" s="1"/>
      <c r="I3" s="1"/>
      <c r="J3" s="1"/>
      <c r="K3" s="1"/>
      <c r="L3" s="1"/>
      <c r="M3" s="1"/>
      <c r="N3" s="1"/>
      <c r="O3" s="1"/>
      <c r="P3" s="1"/>
      <c r="Q3" s="1"/>
      <c r="R3" s="1"/>
      <c r="S3" s="1"/>
      <c r="T3" s="1"/>
      <c r="U3" s="1"/>
      <c r="V3" s="1"/>
      <c r="W3" s="1"/>
      <c r="X3" s="1"/>
      <c r="Y3" s="1"/>
      <c r="Z3" s="1"/>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51" t="s">
        <v>67</v>
      </c>
      <c r="C8" s="52" t="s">
        <v>68</v>
      </c>
      <c r="D8" s="53" t="s">
        <v>69</v>
      </c>
      <c r="E8" s="54" t="s">
        <v>70</v>
      </c>
      <c r="F8" s="55" t="s">
        <v>71</v>
      </c>
      <c r="G8" s="54" t="s">
        <v>72</v>
      </c>
      <c r="H8" s="54" t="s">
        <v>73</v>
      </c>
      <c r="I8" s="54" t="s">
        <v>74</v>
      </c>
      <c r="J8" s="54" t="s">
        <v>75</v>
      </c>
      <c r="K8" s="54" t="s">
        <v>76</v>
      </c>
      <c r="L8" s="54" t="s">
        <v>77</v>
      </c>
      <c r="M8" s="56" t="s">
        <v>78</v>
      </c>
      <c r="N8" s="57" t="s">
        <v>79</v>
      </c>
      <c r="O8" s="54" t="s">
        <v>80</v>
      </c>
      <c r="P8" s="54" t="s">
        <v>81</v>
      </c>
      <c r="Q8" s="1"/>
      <c r="R8" s="1"/>
      <c r="S8" s="1"/>
      <c r="T8" s="1"/>
      <c r="U8" s="1"/>
      <c r="V8" s="1"/>
      <c r="W8" s="1"/>
      <c r="X8" s="1"/>
      <c r="Y8" s="1"/>
      <c r="Z8" s="1"/>
    </row>
    <row r="9" ht="12.75" customHeight="1">
      <c r="A9" s="58"/>
      <c r="B9" s="59"/>
      <c r="C9" s="59"/>
      <c r="D9" s="60" t="s">
        <v>82</v>
      </c>
      <c r="E9" s="61" t="s">
        <v>82</v>
      </c>
      <c r="F9" s="62" t="s">
        <v>82</v>
      </c>
      <c r="G9" s="61" t="s">
        <v>82</v>
      </c>
      <c r="H9" s="61" t="s">
        <v>82</v>
      </c>
      <c r="I9" s="61" t="s">
        <v>82</v>
      </c>
      <c r="J9" s="61" t="s">
        <v>82</v>
      </c>
      <c r="K9" s="61" t="s">
        <v>82</v>
      </c>
      <c r="L9" s="61" t="s">
        <v>82</v>
      </c>
      <c r="M9" s="61" t="s">
        <v>82</v>
      </c>
      <c r="N9" s="61" t="s">
        <v>82</v>
      </c>
      <c r="O9" s="61" t="s">
        <v>82</v>
      </c>
      <c r="P9" s="61" t="s">
        <v>82</v>
      </c>
      <c r="Q9" s="58"/>
      <c r="R9" s="58"/>
      <c r="S9" s="58"/>
      <c r="T9" s="58"/>
      <c r="U9" s="58"/>
      <c r="V9" s="58"/>
      <c r="W9" s="58"/>
      <c r="X9" s="58"/>
      <c r="Y9" s="58"/>
      <c r="Z9" s="58"/>
    </row>
    <row r="10" ht="12.75" customHeight="1">
      <c r="A10" s="1"/>
      <c r="B10" s="63" t="s">
        <v>83</v>
      </c>
      <c r="C10" s="64"/>
      <c r="D10" s="65">
        <v>0.0</v>
      </c>
      <c r="E10" s="66">
        <v>0.0</v>
      </c>
      <c r="F10" s="66">
        <v>0.0</v>
      </c>
      <c r="G10" s="66">
        <v>0.0</v>
      </c>
      <c r="H10" s="66">
        <v>0.0</v>
      </c>
      <c r="I10" s="66">
        <v>0.0</v>
      </c>
      <c r="J10" s="66">
        <v>0.0</v>
      </c>
      <c r="K10" s="66">
        <v>0.0</v>
      </c>
      <c r="L10" s="66">
        <v>0.0</v>
      </c>
      <c r="M10" s="66">
        <v>0.0</v>
      </c>
      <c r="N10" s="66">
        <v>0.0</v>
      </c>
      <c r="O10" s="66">
        <v>0.0</v>
      </c>
      <c r="P10" s="66">
        <v>0.0</v>
      </c>
      <c r="Q10" s="1"/>
      <c r="R10" s="1"/>
      <c r="S10" s="1"/>
      <c r="T10" s="1"/>
      <c r="U10" s="1"/>
      <c r="V10" s="1"/>
      <c r="W10" s="1"/>
      <c r="X10" s="1"/>
      <c r="Y10" s="1"/>
      <c r="Z10" s="1"/>
    </row>
    <row r="11" ht="12.75" customHeight="1">
      <c r="A11" s="1"/>
      <c r="B11" s="67" t="s">
        <v>84</v>
      </c>
      <c r="C11" s="68">
        <v>0.0</v>
      </c>
      <c r="D11" s="69">
        <v>0.0</v>
      </c>
      <c r="E11" s="70">
        <v>0.0</v>
      </c>
      <c r="F11" s="70">
        <v>0.0</v>
      </c>
      <c r="G11" s="70">
        <v>0.0</v>
      </c>
      <c r="H11" s="70">
        <v>0.0</v>
      </c>
      <c r="I11" s="70">
        <v>0.0</v>
      </c>
      <c r="J11" s="70">
        <v>0.0</v>
      </c>
      <c r="K11" s="70">
        <v>0.0</v>
      </c>
      <c r="L11" s="70">
        <v>0.0</v>
      </c>
      <c r="M11" s="70">
        <v>0.0</v>
      </c>
      <c r="N11" s="70">
        <v>0.0</v>
      </c>
      <c r="O11" s="70">
        <v>0.0</v>
      </c>
      <c r="P11" s="70">
        <v>0.0</v>
      </c>
      <c r="Q11" s="1"/>
      <c r="R11" s="1"/>
      <c r="S11" s="1"/>
      <c r="T11" s="1"/>
      <c r="U11" s="1"/>
      <c r="V11" s="1"/>
      <c r="W11" s="1"/>
      <c r="X11" s="1"/>
      <c r="Y11" s="1"/>
      <c r="Z11" s="1"/>
    </row>
    <row r="12" ht="12.75" customHeight="1">
      <c r="A12" s="1"/>
      <c r="B12" s="71" t="s">
        <v>85</v>
      </c>
      <c r="C12" s="72">
        <v>0.0</v>
      </c>
      <c r="D12" s="69">
        <v>0.0</v>
      </c>
      <c r="E12" s="70">
        <v>0.0</v>
      </c>
      <c r="F12" s="70">
        <v>0.0</v>
      </c>
      <c r="G12" s="70">
        <v>0.0</v>
      </c>
      <c r="H12" s="70">
        <v>0.0</v>
      </c>
      <c r="I12" s="70">
        <v>0.0</v>
      </c>
      <c r="J12" s="70">
        <v>0.0</v>
      </c>
      <c r="K12" s="70">
        <v>0.0</v>
      </c>
      <c r="L12" s="70">
        <v>0.0</v>
      </c>
      <c r="M12" s="70">
        <v>0.0</v>
      </c>
      <c r="N12" s="70">
        <v>0.0</v>
      </c>
      <c r="O12" s="70">
        <v>0.0</v>
      </c>
      <c r="P12" s="70">
        <v>0.0</v>
      </c>
      <c r="Q12" s="1"/>
      <c r="R12" s="1"/>
      <c r="S12" s="1"/>
      <c r="T12" s="1"/>
      <c r="U12" s="1"/>
      <c r="V12" s="1"/>
      <c r="W12" s="1"/>
      <c r="X12" s="1"/>
      <c r="Y12" s="1"/>
      <c r="Z12" s="1"/>
    </row>
    <row r="13" ht="12.75" customHeight="1">
      <c r="A13" s="1"/>
      <c r="B13" s="71" t="s">
        <v>86</v>
      </c>
      <c r="C13" s="72">
        <v>0.0</v>
      </c>
      <c r="D13" s="69">
        <v>0.0</v>
      </c>
      <c r="E13" s="70">
        <v>0.0</v>
      </c>
      <c r="F13" s="70">
        <v>0.0</v>
      </c>
      <c r="G13" s="70">
        <v>0.0</v>
      </c>
      <c r="H13" s="70">
        <v>0.0</v>
      </c>
      <c r="I13" s="70">
        <v>0.0</v>
      </c>
      <c r="J13" s="70">
        <v>0.0</v>
      </c>
      <c r="K13" s="70">
        <v>0.0</v>
      </c>
      <c r="L13" s="70">
        <v>0.0</v>
      </c>
      <c r="M13" s="70">
        <v>0.0</v>
      </c>
      <c r="N13" s="70">
        <v>0.0</v>
      </c>
      <c r="O13" s="70">
        <v>0.0</v>
      </c>
      <c r="P13" s="70">
        <v>0.0</v>
      </c>
      <c r="Q13" s="1"/>
      <c r="R13" s="1"/>
      <c r="S13" s="1"/>
      <c r="T13" s="1"/>
      <c r="U13" s="1"/>
      <c r="V13" s="1"/>
      <c r="W13" s="1"/>
      <c r="X13" s="1"/>
      <c r="Y13" s="1"/>
      <c r="Z13" s="1"/>
    </row>
    <row r="14" ht="12.75" customHeight="1">
      <c r="A14" s="1"/>
      <c r="B14" s="71" t="s">
        <v>87</v>
      </c>
      <c r="C14" s="72">
        <v>0.0</v>
      </c>
      <c r="D14" s="69">
        <v>0.0</v>
      </c>
      <c r="E14" s="70">
        <v>0.0</v>
      </c>
      <c r="F14" s="70">
        <v>0.0</v>
      </c>
      <c r="G14" s="70">
        <v>0.0</v>
      </c>
      <c r="H14" s="70">
        <v>0.0</v>
      </c>
      <c r="I14" s="70">
        <v>0.0</v>
      </c>
      <c r="J14" s="70">
        <v>0.0</v>
      </c>
      <c r="K14" s="70">
        <v>0.0</v>
      </c>
      <c r="L14" s="70">
        <v>0.0</v>
      </c>
      <c r="M14" s="70">
        <v>0.0</v>
      </c>
      <c r="N14" s="70">
        <v>0.0</v>
      </c>
      <c r="O14" s="70">
        <v>0.0</v>
      </c>
      <c r="P14" s="70">
        <v>0.0</v>
      </c>
      <c r="Q14" s="1"/>
      <c r="R14" s="1"/>
      <c r="S14" s="1"/>
      <c r="T14" s="1"/>
      <c r="U14" s="1"/>
      <c r="V14" s="1"/>
      <c r="W14" s="1"/>
      <c r="X14" s="1"/>
      <c r="Y14" s="1"/>
      <c r="Z14" s="1"/>
    </row>
    <row r="15" ht="12.75" customHeight="1">
      <c r="A15" s="1"/>
      <c r="B15" s="71" t="s">
        <v>88</v>
      </c>
      <c r="C15" s="72">
        <v>0.0</v>
      </c>
      <c r="D15" s="73">
        <v>0.0</v>
      </c>
      <c r="E15" s="74">
        <v>0.0</v>
      </c>
      <c r="F15" s="74">
        <v>0.0</v>
      </c>
      <c r="G15" s="74">
        <v>0.0</v>
      </c>
      <c r="H15" s="74">
        <v>0.0</v>
      </c>
      <c r="I15" s="74">
        <v>0.0</v>
      </c>
      <c r="J15" s="74">
        <v>0.0</v>
      </c>
      <c r="K15" s="74">
        <v>0.0</v>
      </c>
      <c r="L15" s="74">
        <v>0.0</v>
      </c>
      <c r="M15" s="74">
        <v>0.0</v>
      </c>
      <c r="N15" s="74">
        <v>0.0</v>
      </c>
      <c r="O15" s="74">
        <v>0.0</v>
      </c>
      <c r="P15" s="75">
        <v>0.0</v>
      </c>
      <c r="Q15" s="1"/>
      <c r="R15" s="1"/>
      <c r="S15" s="1"/>
      <c r="T15" s="1"/>
      <c r="U15" s="1"/>
      <c r="V15" s="1"/>
      <c r="W15" s="1"/>
      <c r="X15" s="1"/>
      <c r="Y15" s="1"/>
      <c r="Z15" s="1"/>
    </row>
    <row r="16" ht="12.75" customHeight="1">
      <c r="A16" s="1"/>
      <c r="B16" s="71" t="s">
        <v>89</v>
      </c>
      <c r="C16" s="72">
        <v>0.0</v>
      </c>
      <c r="D16" s="73">
        <v>0.0</v>
      </c>
      <c r="E16" s="74">
        <v>0.0</v>
      </c>
      <c r="F16" s="74">
        <v>0.0</v>
      </c>
      <c r="G16" s="74">
        <v>0.0</v>
      </c>
      <c r="H16" s="74">
        <v>0.0</v>
      </c>
      <c r="I16" s="74">
        <v>0.0</v>
      </c>
      <c r="J16" s="74">
        <v>0.0</v>
      </c>
      <c r="K16" s="74">
        <v>0.0</v>
      </c>
      <c r="L16" s="74">
        <v>0.0</v>
      </c>
      <c r="M16" s="74">
        <v>0.0</v>
      </c>
      <c r="N16" s="74">
        <v>0.0</v>
      </c>
      <c r="O16" s="74">
        <v>0.0</v>
      </c>
      <c r="P16" s="75">
        <v>0.0</v>
      </c>
      <c r="Q16" s="1"/>
      <c r="R16" s="1"/>
      <c r="S16" s="1"/>
      <c r="T16" s="1"/>
      <c r="U16" s="1"/>
      <c r="V16" s="1"/>
      <c r="W16" s="1"/>
      <c r="X16" s="1"/>
      <c r="Y16" s="1"/>
      <c r="Z16" s="1"/>
    </row>
    <row r="17" ht="12.75" customHeight="1">
      <c r="A17" s="1"/>
      <c r="B17" s="71" t="s">
        <v>90</v>
      </c>
      <c r="C17" s="72">
        <v>0.0</v>
      </c>
      <c r="D17" s="73">
        <v>0.0</v>
      </c>
      <c r="E17" s="74">
        <v>0.0</v>
      </c>
      <c r="F17" s="74">
        <v>0.0</v>
      </c>
      <c r="G17" s="74">
        <v>0.0</v>
      </c>
      <c r="H17" s="74">
        <v>0.0</v>
      </c>
      <c r="I17" s="74">
        <v>0.0</v>
      </c>
      <c r="J17" s="74">
        <v>0.0</v>
      </c>
      <c r="K17" s="74">
        <v>0.0</v>
      </c>
      <c r="L17" s="74">
        <v>0.0</v>
      </c>
      <c r="M17" s="74">
        <v>0.0</v>
      </c>
      <c r="N17" s="74">
        <v>0.0</v>
      </c>
      <c r="O17" s="74">
        <v>0.0</v>
      </c>
      <c r="P17" s="75">
        <v>0.0</v>
      </c>
      <c r="Q17" s="1"/>
      <c r="R17" s="1"/>
      <c r="S17" s="1"/>
      <c r="T17" s="1"/>
      <c r="U17" s="1"/>
      <c r="V17" s="1"/>
      <c r="W17" s="1"/>
      <c r="X17" s="1"/>
      <c r="Y17" s="1"/>
      <c r="Z17" s="1"/>
    </row>
    <row r="18" ht="12.75" customHeight="1">
      <c r="A18" s="1"/>
      <c r="B18" s="71" t="s">
        <v>91</v>
      </c>
      <c r="C18" s="72">
        <v>0.0</v>
      </c>
      <c r="D18" s="73">
        <v>0.0</v>
      </c>
      <c r="E18" s="74">
        <v>0.0</v>
      </c>
      <c r="F18" s="74">
        <v>0.0</v>
      </c>
      <c r="G18" s="74">
        <v>0.0</v>
      </c>
      <c r="H18" s="74">
        <v>0.0</v>
      </c>
      <c r="I18" s="74">
        <v>0.0</v>
      </c>
      <c r="J18" s="74">
        <v>0.0</v>
      </c>
      <c r="K18" s="74">
        <v>0.0</v>
      </c>
      <c r="L18" s="74">
        <v>0.0</v>
      </c>
      <c r="M18" s="74">
        <v>0.0</v>
      </c>
      <c r="N18" s="74">
        <v>0.0</v>
      </c>
      <c r="O18" s="74">
        <v>0.0</v>
      </c>
      <c r="P18" s="75">
        <v>0.0</v>
      </c>
      <c r="Q18" s="1"/>
      <c r="R18" s="1"/>
      <c r="S18" s="1"/>
      <c r="T18" s="1"/>
      <c r="U18" s="1"/>
      <c r="V18" s="1"/>
      <c r="W18" s="1"/>
      <c r="X18" s="1"/>
      <c r="Y18" s="1"/>
      <c r="Z18" s="1"/>
    </row>
    <row r="19" ht="12.75" customHeight="1">
      <c r="A19" s="1"/>
      <c r="B19" s="71" t="s">
        <v>92</v>
      </c>
      <c r="C19" s="72">
        <v>0.0</v>
      </c>
      <c r="D19" s="73">
        <v>0.0</v>
      </c>
      <c r="E19" s="74">
        <v>0.0</v>
      </c>
      <c r="F19" s="74">
        <v>0.0</v>
      </c>
      <c r="G19" s="74">
        <v>0.0</v>
      </c>
      <c r="H19" s="74">
        <v>0.0</v>
      </c>
      <c r="I19" s="74">
        <v>0.0</v>
      </c>
      <c r="J19" s="74">
        <v>0.0</v>
      </c>
      <c r="K19" s="74">
        <v>0.0</v>
      </c>
      <c r="L19" s="74">
        <v>0.0</v>
      </c>
      <c r="M19" s="74">
        <v>0.0</v>
      </c>
      <c r="N19" s="74">
        <v>0.0</v>
      </c>
      <c r="O19" s="74">
        <v>0.0</v>
      </c>
      <c r="P19" s="75">
        <v>0.0</v>
      </c>
      <c r="Q19" s="1"/>
      <c r="R19" s="1"/>
      <c r="S19" s="1"/>
      <c r="T19" s="1"/>
      <c r="U19" s="1"/>
      <c r="V19" s="1"/>
      <c r="W19" s="1"/>
      <c r="X19" s="1"/>
      <c r="Y19" s="1"/>
      <c r="Z19" s="1"/>
    </row>
    <row r="20" ht="12.75" customHeight="1">
      <c r="A20" s="1"/>
      <c r="B20" s="71" t="s">
        <v>93</v>
      </c>
      <c r="C20" s="72">
        <v>0.0</v>
      </c>
      <c r="D20" s="73">
        <v>0.0</v>
      </c>
      <c r="E20" s="74">
        <v>0.0</v>
      </c>
      <c r="F20" s="74">
        <v>0.0</v>
      </c>
      <c r="G20" s="74">
        <v>0.0</v>
      </c>
      <c r="H20" s="74">
        <v>0.0</v>
      </c>
      <c r="I20" s="74">
        <v>0.0</v>
      </c>
      <c r="J20" s="74">
        <v>0.0</v>
      </c>
      <c r="K20" s="74">
        <v>0.0</v>
      </c>
      <c r="L20" s="74">
        <v>0.0</v>
      </c>
      <c r="M20" s="74">
        <v>0.0</v>
      </c>
      <c r="N20" s="74">
        <v>0.0</v>
      </c>
      <c r="O20" s="74">
        <v>0.0</v>
      </c>
      <c r="P20" s="75">
        <v>0.0</v>
      </c>
      <c r="Q20" s="1"/>
      <c r="R20" s="1"/>
      <c r="S20" s="1"/>
      <c r="T20" s="1"/>
      <c r="U20" s="1"/>
      <c r="V20" s="1"/>
      <c r="W20" s="1"/>
      <c r="X20" s="1"/>
      <c r="Y20" s="1"/>
      <c r="Z20" s="1"/>
    </row>
    <row r="21" ht="12.75" customHeight="1">
      <c r="A21" s="1"/>
      <c r="B21" s="71" t="s">
        <v>94</v>
      </c>
      <c r="C21" s="72">
        <v>0.0</v>
      </c>
      <c r="D21" s="73">
        <v>0.0</v>
      </c>
      <c r="E21" s="74">
        <v>0.0</v>
      </c>
      <c r="F21" s="74">
        <v>0.0</v>
      </c>
      <c r="G21" s="74">
        <v>0.0</v>
      </c>
      <c r="H21" s="74">
        <v>0.0</v>
      </c>
      <c r="I21" s="74">
        <v>0.0</v>
      </c>
      <c r="J21" s="74">
        <v>0.0</v>
      </c>
      <c r="K21" s="74">
        <v>0.0</v>
      </c>
      <c r="L21" s="74">
        <v>0.0</v>
      </c>
      <c r="M21" s="74">
        <v>0.0</v>
      </c>
      <c r="N21" s="74">
        <v>0.0</v>
      </c>
      <c r="O21" s="74">
        <v>0.0</v>
      </c>
      <c r="P21" s="75">
        <v>0.0</v>
      </c>
      <c r="Q21" s="1"/>
      <c r="R21" s="1"/>
      <c r="S21" s="1"/>
      <c r="T21" s="1"/>
      <c r="U21" s="1"/>
      <c r="V21" s="1"/>
      <c r="W21" s="1"/>
      <c r="X21" s="1"/>
      <c r="Y21" s="1"/>
      <c r="Z21" s="1"/>
    </row>
    <row r="22" ht="12.75" customHeight="1">
      <c r="A22" s="1"/>
      <c r="B22" s="76" t="s">
        <v>95</v>
      </c>
      <c r="C22" s="77">
        <v>0.0</v>
      </c>
      <c r="D22" s="78">
        <v>0.0</v>
      </c>
      <c r="E22" s="79">
        <v>0.0</v>
      </c>
      <c r="F22" s="79">
        <v>0.0</v>
      </c>
      <c r="G22" s="79">
        <v>0.0</v>
      </c>
      <c r="H22" s="79">
        <v>0.0</v>
      </c>
      <c r="I22" s="79">
        <v>0.0</v>
      </c>
      <c r="J22" s="79">
        <v>0.0</v>
      </c>
      <c r="K22" s="79">
        <v>0.0</v>
      </c>
      <c r="L22" s="79">
        <v>0.0</v>
      </c>
      <c r="M22" s="79">
        <v>0.0</v>
      </c>
      <c r="N22" s="79">
        <v>0.0</v>
      </c>
      <c r="O22" s="79">
        <v>0.0</v>
      </c>
      <c r="P22" s="80">
        <v>0.0</v>
      </c>
      <c r="Q22" s="1"/>
      <c r="R22" s="1"/>
      <c r="S22" s="1"/>
      <c r="T22" s="1"/>
      <c r="U22" s="1"/>
      <c r="V22" s="1"/>
      <c r="W22" s="1"/>
      <c r="X22" s="1"/>
      <c r="Y22" s="1"/>
      <c r="Z22" s="1"/>
    </row>
    <row r="23" ht="12.75" customHeight="1">
      <c r="A23" s="1"/>
      <c r="B23" s="1"/>
      <c r="C23" s="81"/>
      <c r="D23" s="82"/>
      <c r="E23" s="82"/>
      <c r="F23" s="82"/>
      <c r="G23" s="82"/>
      <c r="H23" s="82"/>
      <c r="I23" s="82"/>
      <c r="J23" s="82"/>
      <c r="K23" s="82"/>
      <c r="L23" s="82"/>
      <c r="M23" s="82"/>
      <c r="N23" s="82"/>
      <c r="O23" s="82"/>
      <c r="P23" s="82"/>
      <c r="Q23" s="1"/>
      <c r="R23" s="1"/>
      <c r="S23" s="1"/>
      <c r="T23" s="1"/>
      <c r="U23" s="1"/>
      <c r="V23" s="1"/>
      <c r="W23" s="1"/>
      <c r="X23" s="1"/>
      <c r="Y23" s="1"/>
      <c r="Z23" s="1"/>
    </row>
    <row r="24" ht="12.75" customHeight="1">
      <c r="A24" s="1"/>
      <c r="B24" s="83" t="s">
        <v>96</v>
      </c>
      <c r="C24" s="84"/>
      <c r="D24" s="85">
        <f t="shared" ref="D24:P24" si="1">($C$10*D10)+($C$11*D11)+($C$12*D12)+($C$13*D13)+($C$14*D14)+($C$15*D15)+($C$16*D16)+($C$17*D17)+($C$18*D18)+($C$19*D19)+($C$20*D20)+($C$21*D21)</f>
        <v>0</v>
      </c>
      <c r="E24" s="85">
        <f t="shared" si="1"/>
        <v>0</v>
      </c>
      <c r="F24" s="85">
        <f t="shared" si="1"/>
        <v>0</v>
      </c>
      <c r="G24" s="85">
        <f t="shared" si="1"/>
        <v>0</v>
      </c>
      <c r="H24" s="85">
        <f t="shared" si="1"/>
        <v>0</v>
      </c>
      <c r="I24" s="85">
        <f t="shared" si="1"/>
        <v>0</v>
      </c>
      <c r="J24" s="85">
        <f t="shared" si="1"/>
        <v>0</v>
      </c>
      <c r="K24" s="85">
        <f t="shared" si="1"/>
        <v>0</v>
      </c>
      <c r="L24" s="85">
        <f t="shared" si="1"/>
        <v>0</v>
      </c>
      <c r="M24" s="85">
        <f t="shared" si="1"/>
        <v>0</v>
      </c>
      <c r="N24" s="85">
        <f t="shared" si="1"/>
        <v>0</v>
      </c>
      <c r="O24" s="85">
        <f t="shared" si="1"/>
        <v>0</v>
      </c>
      <c r="P24" s="85">
        <f t="shared" si="1"/>
        <v>0</v>
      </c>
      <c r="Q24" s="1"/>
      <c r="R24" s="1"/>
      <c r="S24" s="1"/>
      <c r="T24" s="1"/>
      <c r="U24" s="1"/>
      <c r="V24" s="1"/>
      <c r="W24" s="1"/>
      <c r="X24" s="1"/>
      <c r="Y24" s="1"/>
      <c r="Z24" s="1"/>
    </row>
    <row r="25" ht="12.75" customHeight="1">
      <c r="A25" s="1"/>
      <c r="B25" s="86"/>
      <c r="C25" s="86"/>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hidden="1" customHeight="1">
      <c r="A29" s="1"/>
      <c r="B29" s="1"/>
      <c r="C29" s="1"/>
      <c r="D29" s="87" t="s">
        <v>97</v>
      </c>
      <c r="E29" s="1"/>
      <c r="F29" s="1"/>
      <c r="G29" s="1"/>
      <c r="H29" s="1"/>
      <c r="I29" s="1"/>
      <c r="J29" s="1"/>
      <c r="K29" s="1"/>
      <c r="L29" s="1"/>
      <c r="M29" s="1"/>
      <c r="N29" s="1"/>
      <c r="O29" s="1"/>
      <c r="P29" s="1"/>
      <c r="Q29" s="1"/>
      <c r="R29" s="1"/>
      <c r="S29" s="1"/>
      <c r="T29" s="1"/>
      <c r="U29" s="1"/>
      <c r="V29" s="1"/>
      <c r="W29" s="1"/>
      <c r="X29" s="1"/>
      <c r="Y29" s="1"/>
      <c r="Z29" s="1"/>
    </row>
    <row r="30" ht="12.75" hidden="1" customHeight="1">
      <c r="A30" s="1"/>
      <c r="B30" s="88" t="s">
        <v>98</v>
      </c>
      <c r="C30" s="89">
        <f>SUM(D24,E24,F24,G24,H24,I24,J24,K24,L24,M24,O24,P24)</f>
        <v>0</v>
      </c>
      <c r="D30" s="90"/>
      <c r="E30" s="1"/>
      <c r="F30" s="1"/>
      <c r="G30" s="1"/>
      <c r="H30" s="1"/>
      <c r="I30" s="1"/>
      <c r="J30" s="1"/>
      <c r="K30" s="1"/>
      <c r="L30" s="1"/>
      <c r="M30" s="1"/>
      <c r="N30" s="1"/>
      <c r="O30" s="1"/>
      <c r="P30" s="1"/>
      <c r="Q30" s="1"/>
      <c r="R30" s="1"/>
      <c r="S30" s="1"/>
      <c r="T30" s="1"/>
      <c r="U30" s="1"/>
      <c r="V30" s="1"/>
      <c r="W30" s="1"/>
      <c r="X30" s="1"/>
      <c r="Y30" s="1"/>
      <c r="Z30" s="1"/>
    </row>
    <row r="31" ht="12.75" hidden="1" customHeight="1">
      <c r="A31" s="1"/>
      <c r="B31" s="88" t="s">
        <v>99</v>
      </c>
      <c r="C31" s="89">
        <f>SUM(D24,E24,F24,G24,H24,I24,J24,K24,L24,N24,O24,P24)</f>
        <v>0</v>
      </c>
      <c r="D31" s="9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sheetData>
  <mergeCells count="2">
    <mergeCell ref="B8:B9"/>
    <mergeCell ref="C8:C9"/>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
    <col customWidth="1" min="2" max="2" width="50.88"/>
    <col customWidth="1" min="3" max="3" width="37.25"/>
    <col customWidth="1" min="4" max="26" width="9.13"/>
  </cols>
  <sheetData>
    <row r="1" ht="70.5" customHeight="1">
      <c r="A1" s="1"/>
      <c r="B1" s="1"/>
      <c r="C1" s="1"/>
      <c r="D1" s="1"/>
      <c r="E1" s="1"/>
      <c r="F1" s="1"/>
      <c r="G1" s="1"/>
      <c r="H1" s="1"/>
      <c r="I1" s="50"/>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92" t="s">
        <v>100</v>
      </c>
      <c r="C9" s="93"/>
      <c r="D9" s="1"/>
      <c r="E9" s="1"/>
      <c r="F9" s="1"/>
      <c r="G9" s="1"/>
      <c r="H9" s="1"/>
      <c r="I9" s="1"/>
      <c r="J9" s="1"/>
      <c r="K9" s="1"/>
      <c r="L9" s="1"/>
      <c r="M9" s="1"/>
      <c r="N9" s="1"/>
      <c r="O9" s="1"/>
      <c r="P9" s="1"/>
      <c r="Q9" s="1"/>
      <c r="R9" s="1"/>
      <c r="S9" s="1"/>
      <c r="T9" s="1"/>
      <c r="U9" s="1"/>
      <c r="V9" s="1"/>
      <c r="W9" s="1"/>
      <c r="X9" s="1"/>
      <c r="Y9" s="1"/>
      <c r="Z9" s="1"/>
    </row>
    <row r="10">
      <c r="A10" s="1"/>
      <c r="B10" s="94"/>
      <c r="C10" s="1"/>
      <c r="D10" s="1"/>
      <c r="E10" s="1"/>
      <c r="F10" s="1"/>
      <c r="G10" s="1"/>
      <c r="H10" s="1"/>
      <c r="I10" s="1"/>
      <c r="J10" s="1"/>
      <c r="K10" s="1"/>
      <c r="L10" s="1"/>
      <c r="M10" s="1"/>
      <c r="N10" s="1"/>
      <c r="O10" s="1"/>
      <c r="P10" s="1"/>
      <c r="Q10" s="1"/>
      <c r="R10" s="1"/>
      <c r="S10" s="1"/>
      <c r="T10" s="1"/>
      <c r="U10" s="1"/>
      <c r="V10" s="1"/>
      <c r="W10" s="1"/>
      <c r="X10" s="1"/>
      <c r="Y10" s="1"/>
      <c r="Z10" s="1"/>
    </row>
    <row r="11">
      <c r="A11" s="1"/>
      <c r="B11" s="95" t="s">
        <v>101</v>
      </c>
      <c r="C11" s="96"/>
      <c r="D11" s="1"/>
      <c r="E11" s="1"/>
      <c r="F11" s="1"/>
      <c r="G11" s="1"/>
      <c r="H11" s="1"/>
      <c r="I11" s="1"/>
      <c r="J11" s="1"/>
      <c r="K11" s="1"/>
      <c r="L11" s="1"/>
      <c r="M11" s="1"/>
      <c r="N11" s="1"/>
      <c r="O11" s="1"/>
      <c r="P11" s="1"/>
      <c r="Q11" s="1"/>
      <c r="R11" s="1"/>
      <c r="S11" s="1"/>
      <c r="T11" s="1"/>
      <c r="U11" s="1"/>
      <c r="V11" s="1"/>
      <c r="W11" s="1"/>
      <c r="X11" s="1"/>
      <c r="Y11" s="1"/>
      <c r="Z11" s="1"/>
    </row>
    <row r="12">
      <c r="A12" s="1"/>
      <c r="B12" s="97" t="s">
        <v>102</v>
      </c>
      <c r="C12" s="98"/>
      <c r="D12" s="1"/>
      <c r="E12" s="1"/>
      <c r="F12" s="1"/>
      <c r="G12" s="1"/>
      <c r="H12" s="1"/>
      <c r="I12" s="1"/>
      <c r="J12" s="1"/>
      <c r="K12" s="1"/>
      <c r="L12" s="1"/>
      <c r="M12" s="1"/>
      <c r="N12" s="1"/>
      <c r="O12" s="1"/>
      <c r="P12" s="1"/>
      <c r="Q12" s="1"/>
      <c r="R12" s="1"/>
      <c r="S12" s="1"/>
      <c r="T12" s="1"/>
      <c r="U12" s="1"/>
      <c r="V12" s="1"/>
      <c r="W12" s="1"/>
      <c r="X12" s="1"/>
      <c r="Y12" s="1"/>
      <c r="Z12" s="1"/>
    </row>
    <row r="13">
      <c r="A13" s="1"/>
      <c r="B13" s="99" t="s">
        <v>103</v>
      </c>
      <c r="C13" s="100"/>
      <c r="D13" s="1"/>
      <c r="E13" s="1"/>
      <c r="F13" s="1"/>
      <c r="G13" s="1"/>
      <c r="H13" s="1"/>
      <c r="I13" s="1"/>
      <c r="J13" s="1"/>
      <c r="K13" s="1"/>
      <c r="L13" s="1"/>
      <c r="M13" s="1"/>
      <c r="N13" s="1"/>
      <c r="O13" s="1"/>
      <c r="P13" s="1"/>
      <c r="Q13" s="1"/>
      <c r="R13" s="1"/>
      <c r="S13" s="1"/>
      <c r="T13" s="1"/>
      <c r="U13" s="1"/>
      <c r="V13" s="1"/>
      <c r="W13" s="1"/>
      <c r="X13" s="1"/>
      <c r="Y13" s="1"/>
      <c r="Z13" s="1"/>
    </row>
    <row r="14">
      <c r="A14" s="1"/>
      <c r="B14" s="101"/>
      <c r="C14" s="1"/>
      <c r="D14" s="1"/>
      <c r="E14" s="1"/>
      <c r="F14" s="1"/>
      <c r="G14" s="1"/>
      <c r="H14" s="1"/>
      <c r="I14" s="1"/>
      <c r="J14" s="1"/>
      <c r="K14" s="1"/>
      <c r="L14" s="1"/>
      <c r="M14" s="1"/>
      <c r="N14" s="1"/>
      <c r="O14" s="1"/>
      <c r="P14" s="1"/>
      <c r="Q14" s="1"/>
      <c r="R14" s="1"/>
      <c r="S14" s="1"/>
      <c r="T14" s="1"/>
      <c r="U14" s="1"/>
      <c r="V14" s="1"/>
      <c r="W14" s="1"/>
      <c r="X14" s="1"/>
      <c r="Y14" s="1"/>
      <c r="Z14" s="1"/>
    </row>
    <row r="15">
      <c r="A15" s="1"/>
      <c r="B15" s="95" t="s">
        <v>104</v>
      </c>
      <c r="C15" s="96"/>
      <c r="D15" s="1"/>
      <c r="E15" s="1"/>
      <c r="F15" s="1"/>
      <c r="G15" s="1"/>
      <c r="H15" s="1"/>
      <c r="I15" s="1"/>
      <c r="J15" s="1"/>
      <c r="K15" s="1"/>
      <c r="L15" s="1"/>
      <c r="M15" s="1"/>
      <c r="N15" s="1"/>
      <c r="O15" s="1"/>
      <c r="P15" s="1"/>
      <c r="Q15" s="1"/>
      <c r="R15" s="1"/>
      <c r="S15" s="1"/>
      <c r="T15" s="1"/>
      <c r="U15" s="1"/>
      <c r="V15" s="1"/>
      <c r="W15" s="1"/>
      <c r="X15" s="1"/>
      <c r="Y15" s="1"/>
      <c r="Z15" s="1"/>
    </row>
    <row r="16">
      <c r="A16" s="1"/>
      <c r="B16" s="97" t="s">
        <v>105</v>
      </c>
      <c r="C16" s="102"/>
      <c r="D16" s="1"/>
      <c r="E16" s="1"/>
      <c r="F16" s="1"/>
      <c r="G16" s="1"/>
      <c r="H16" s="1"/>
      <c r="I16" s="1"/>
      <c r="J16" s="1"/>
      <c r="K16" s="1"/>
      <c r="L16" s="1"/>
      <c r="M16" s="1"/>
      <c r="N16" s="1"/>
      <c r="O16" s="1"/>
      <c r="P16" s="1"/>
      <c r="Q16" s="1"/>
      <c r="R16" s="1"/>
      <c r="S16" s="1"/>
      <c r="T16" s="1"/>
      <c r="U16" s="1"/>
      <c r="V16" s="1"/>
      <c r="W16" s="1"/>
      <c r="X16" s="1"/>
      <c r="Y16" s="1"/>
      <c r="Z16" s="1"/>
    </row>
    <row r="17">
      <c r="A17" s="1"/>
      <c r="B17" s="103" t="s">
        <v>106</v>
      </c>
      <c r="C17" s="104">
        <f>C13-C16</f>
        <v>0</v>
      </c>
      <c r="D17" s="1"/>
      <c r="E17" s="1"/>
      <c r="F17" s="1"/>
      <c r="G17" s="1"/>
      <c r="H17" s="1"/>
      <c r="I17" s="1"/>
      <c r="J17" s="1"/>
      <c r="K17" s="1"/>
      <c r="L17" s="1"/>
      <c r="M17" s="1"/>
      <c r="N17" s="1"/>
      <c r="O17" s="1"/>
      <c r="P17" s="1"/>
      <c r="Q17" s="1"/>
      <c r="R17" s="1"/>
      <c r="S17" s="1"/>
      <c r="T17" s="1"/>
      <c r="U17" s="1"/>
      <c r="V17" s="1"/>
      <c r="W17" s="1"/>
      <c r="X17" s="1"/>
      <c r="Y17" s="1"/>
      <c r="Z17" s="1"/>
    </row>
    <row r="18">
      <c r="A18" s="1"/>
      <c r="B18" s="101"/>
      <c r="C18" s="1"/>
      <c r="D18" s="1"/>
      <c r="E18" s="1"/>
      <c r="F18" s="1"/>
      <c r="G18" s="1"/>
      <c r="H18" s="1"/>
      <c r="I18" s="1"/>
      <c r="J18" s="1"/>
      <c r="K18" s="1"/>
      <c r="L18" s="1"/>
      <c r="M18" s="1"/>
      <c r="N18" s="1"/>
      <c r="O18" s="1"/>
      <c r="P18" s="1"/>
      <c r="Q18" s="1"/>
      <c r="R18" s="1"/>
      <c r="S18" s="1"/>
      <c r="T18" s="1"/>
      <c r="U18" s="1"/>
      <c r="V18" s="1"/>
      <c r="W18" s="1"/>
      <c r="X18" s="1"/>
      <c r="Y18" s="1"/>
      <c r="Z18" s="1"/>
    </row>
    <row r="19">
      <c r="A19" s="1"/>
      <c r="B19" s="95" t="s">
        <v>107</v>
      </c>
      <c r="C19" s="105"/>
      <c r="D19" s="1"/>
      <c r="E19" s="1"/>
      <c r="F19" s="1"/>
      <c r="G19" s="1"/>
      <c r="H19" s="1"/>
      <c r="I19" s="1"/>
      <c r="J19" s="1"/>
      <c r="K19" s="1"/>
      <c r="L19" s="1"/>
      <c r="M19" s="1"/>
      <c r="N19" s="1"/>
      <c r="O19" s="1"/>
      <c r="P19" s="1"/>
      <c r="Q19" s="1"/>
      <c r="R19" s="1"/>
      <c r="S19" s="1"/>
      <c r="T19" s="1"/>
      <c r="U19" s="1"/>
      <c r="V19" s="1"/>
      <c r="W19" s="1"/>
      <c r="X19" s="1"/>
      <c r="Y19" s="1"/>
      <c r="Z19" s="1"/>
    </row>
    <row r="20">
      <c r="A20" s="1"/>
      <c r="B20" s="97" t="s">
        <v>108</v>
      </c>
      <c r="C20" s="106"/>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97" t="s">
        <v>109</v>
      </c>
      <c r="C21" s="107"/>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08" t="s">
        <v>110</v>
      </c>
      <c r="C22" s="109"/>
      <c r="D22" s="1"/>
      <c r="E22" s="1"/>
      <c r="F22" s="1"/>
      <c r="G22" s="1"/>
      <c r="H22" s="1"/>
      <c r="I22" s="1"/>
      <c r="J22" s="1"/>
      <c r="K22" s="1"/>
      <c r="L22" s="1"/>
      <c r="M22" s="1"/>
      <c r="N22" s="1"/>
      <c r="O22" s="1"/>
      <c r="P22" s="1"/>
      <c r="Q22" s="1"/>
      <c r="R22" s="1"/>
      <c r="S22" s="1"/>
      <c r="T22" s="1"/>
      <c r="U22" s="1"/>
      <c r="V22" s="1"/>
      <c r="W22" s="1"/>
      <c r="X22" s="1"/>
      <c r="Y22" s="1"/>
      <c r="Z22" s="1"/>
    </row>
    <row r="23" ht="14.25" hidden="1" customHeight="1">
      <c r="A23" s="1"/>
      <c r="B23" s="94"/>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9:C9"/>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8"/>
    <col customWidth="1" min="2" max="3" width="9.75"/>
    <col customWidth="1" min="4" max="4" width="31.88"/>
    <col customWidth="1" min="5" max="5" width="10.38"/>
    <col customWidth="1" min="6" max="6" width="8.63"/>
    <col customWidth="1" min="7" max="7" width="7.25"/>
    <col customWidth="1" min="8" max="8" width="11.88"/>
    <col customWidth="1" min="9" max="9" width="19.13"/>
    <col customWidth="1" min="10" max="10" width="14.13"/>
    <col customWidth="1" min="11" max="14" width="13.88"/>
    <col customWidth="1" min="15" max="15" width="15.13"/>
    <col customWidth="1" min="16" max="17" width="13.75"/>
    <col customWidth="1" min="18" max="18" width="15.13"/>
    <col customWidth="1" min="19" max="19" width="14.13"/>
    <col customWidth="1" min="20" max="20" width="12.5"/>
    <col customWidth="1" min="21" max="21" width="13.25"/>
  </cols>
  <sheetData>
    <row r="1" ht="70.5" customHeight="1">
      <c r="A1" s="1"/>
      <c r="B1" s="1"/>
      <c r="C1" s="1"/>
      <c r="D1" s="1"/>
      <c r="E1" s="1"/>
      <c r="F1" s="1"/>
      <c r="G1" s="1"/>
      <c r="H1" s="1"/>
      <c r="I1" s="1"/>
      <c r="J1" s="1"/>
      <c r="K1" s="1"/>
      <c r="L1" s="1"/>
      <c r="M1" s="1"/>
      <c r="N1" s="1"/>
      <c r="O1" s="1"/>
      <c r="P1" s="81"/>
    </row>
    <row r="2" ht="15.75" customHeight="1">
      <c r="A2" s="1"/>
      <c r="B2" s="1"/>
      <c r="C2" s="1"/>
      <c r="D2" s="1"/>
      <c r="E2" s="1"/>
      <c r="F2" s="1"/>
      <c r="G2" s="1"/>
      <c r="H2" s="1"/>
      <c r="I2" s="1"/>
      <c r="J2" s="1"/>
      <c r="K2" s="1"/>
      <c r="L2" s="1"/>
      <c r="M2" s="1"/>
      <c r="N2" s="1"/>
      <c r="O2" s="1"/>
    </row>
    <row r="3" ht="81.0" customHeight="1">
      <c r="A3" s="19" t="s">
        <v>111</v>
      </c>
      <c r="B3" s="14"/>
      <c r="C3" s="14"/>
      <c r="D3" s="14"/>
      <c r="E3" s="14"/>
      <c r="F3" s="14"/>
      <c r="G3" s="14"/>
      <c r="H3" s="14"/>
      <c r="I3" s="14"/>
      <c r="J3" s="14"/>
      <c r="K3" s="14"/>
      <c r="L3" s="14"/>
      <c r="M3" s="14"/>
      <c r="N3" s="14"/>
      <c r="O3" s="14"/>
      <c r="P3" s="14"/>
      <c r="Q3" s="14"/>
      <c r="R3" s="14"/>
      <c r="S3" s="14"/>
      <c r="T3" s="14"/>
      <c r="U3" s="15"/>
    </row>
    <row r="4" ht="19.5" customHeight="1">
      <c r="A4" s="110"/>
      <c r="B4" s="111"/>
      <c r="C4" s="111"/>
      <c r="D4" s="111"/>
      <c r="E4" s="111"/>
      <c r="F4" s="111"/>
      <c r="G4" s="111"/>
      <c r="H4" s="111"/>
      <c r="I4" s="111"/>
      <c r="J4" s="111"/>
      <c r="K4" s="111"/>
      <c r="L4" s="111"/>
      <c r="M4" s="111"/>
      <c r="N4" s="111"/>
      <c r="O4" s="112"/>
      <c r="P4" s="113"/>
      <c r="Q4" s="113"/>
      <c r="R4" s="113"/>
      <c r="S4" s="113"/>
      <c r="T4" s="113"/>
      <c r="U4" s="113"/>
    </row>
    <row r="5">
      <c r="A5" s="114" t="s">
        <v>112</v>
      </c>
      <c r="B5" s="114" t="s">
        <v>113</v>
      </c>
      <c r="C5" s="114" t="s">
        <v>114</v>
      </c>
      <c r="D5" s="114" t="s">
        <v>115</v>
      </c>
      <c r="E5" s="114" t="s">
        <v>116</v>
      </c>
      <c r="F5" s="114" t="s">
        <v>117</v>
      </c>
      <c r="G5" s="114" t="s">
        <v>118</v>
      </c>
      <c r="H5" s="114" t="s">
        <v>119</v>
      </c>
      <c r="I5" s="114" t="s">
        <v>120</v>
      </c>
      <c r="J5" s="114" t="s">
        <v>121</v>
      </c>
      <c r="K5" s="114" t="s">
        <v>122</v>
      </c>
      <c r="L5" s="114" t="s">
        <v>123</v>
      </c>
      <c r="M5" s="114" t="s">
        <v>124</v>
      </c>
      <c r="N5" s="114" t="s">
        <v>125</v>
      </c>
      <c r="O5" s="115" t="s">
        <v>126</v>
      </c>
      <c r="P5" s="116" t="s">
        <v>127</v>
      </c>
      <c r="Q5" s="116" t="s">
        <v>128</v>
      </c>
      <c r="R5" s="116" t="s">
        <v>129</v>
      </c>
      <c r="S5" s="116" t="s">
        <v>130</v>
      </c>
      <c r="T5" s="116" t="s">
        <v>131</v>
      </c>
      <c r="U5" s="116" t="s">
        <v>132</v>
      </c>
    </row>
    <row r="6" ht="18.75" customHeight="1">
      <c r="A6" s="23">
        <v>1.0</v>
      </c>
      <c r="B6" s="113"/>
      <c r="C6" s="113"/>
      <c r="D6" s="113"/>
      <c r="E6" s="113"/>
      <c r="F6" s="113"/>
      <c r="G6" s="117"/>
      <c r="H6" s="117"/>
      <c r="I6" s="113"/>
      <c r="J6" s="113"/>
      <c r="K6" s="113"/>
      <c r="L6" s="113"/>
      <c r="M6" s="113"/>
      <c r="N6" s="113"/>
      <c r="O6" s="118"/>
      <c r="P6" s="113"/>
      <c r="Q6" s="113"/>
      <c r="R6" s="113"/>
      <c r="S6" s="113"/>
      <c r="T6" s="113"/>
      <c r="U6" s="113"/>
    </row>
    <row r="7" ht="18.75" customHeight="1">
      <c r="A7" s="23">
        <v>2.0</v>
      </c>
      <c r="B7" s="113"/>
      <c r="C7" s="113"/>
      <c r="D7" s="113"/>
      <c r="E7" s="113"/>
      <c r="F7" s="113"/>
      <c r="G7" s="113"/>
      <c r="H7" s="113"/>
      <c r="I7" s="113"/>
      <c r="J7" s="113"/>
      <c r="K7" s="113"/>
      <c r="L7" s="113"/>
      <c r="M7" s="113"/>
      <c r="N7" s="113"/>
      <c r="O7" s="118"/>
      <c r="P7" s="113"/>
      <c r="Q7" s="113"/>
      <c r="R7" s="113"/>
      <c r="S7" s="113"/>
      <c r="T7" s="113"/>
      <c r="U7" s="113"/>
    </row>
    <row r="8" ht="18.75" customHeight="1">
      <c r="A8" s="23">
        <v>3.0</v>
      </c>
      <c r="B8" s="113"/>
      <c r="C8" s="113"/>
      <c r="D8" s="113"/>
      <c r="E8" s="113"/>
      <c r="F8" s="113"/>
      <c r="G8" s="113"/>
      <c r="H8" s="113"/>
      <c r="I8" s="113"/>
      <c r="J8" s="113"/>
      <c r="K8" s="113"/>
      <c r="L8" s="113"/>
      <c r="M8" s="113"/>
      <c r="N8" s="113"/>
      <c r="O8" s="118"/>
      <c r="P8" s="113"/>
      <c r="Q8" s="113"/>
      <c r="R8" s="113"/>
      <c r="S8" s="113"/>
      <c r="T8" s="113"/>
      <c r="U8" s="113"/>
    </row>
    <row r="9" ht="18.75" customHeight="1">
      <c r="A9" s="23">
        <v>4.0</v>
      </c>
      <c r="B9" s="113"/>
      <c r="C9" s="113"/>
      <c r="D9" s="113"/>
      <c r="E9" s="113"/>
      <c r="F9" s="113"/>
      <c r="G9" s="113"/>
      <c r="H9" s="113"/>
      <c r="I9" s="113"/>
      <c r="J9" s="113"/>
      <c r="K9" s="113"/>
      <c r="L9" s="113"/>
      <c r="M9" s="113"/>
      <c r="N9" s="113"/>
      <c r="O9" s="118"/>
      <c r="P9" s="113"/>
      <c r="Q9" s="113"/>
      <c r="R9" s="113"/>
      <c r="S9" s="113"/>
      <c r="T9" s="113"/>
      <c r="U9" s="113"/>
    </row>
    <row r="10" ht="18.75" customHeight="1">
      <c r="A10" s="23">
        <v>5.0</v>
      </c>
      <c r="B10" s="113"/>
      <c r="C10" s="113"/>
      <c r="D10" s="113"/>
      <c r="E10" s="113"/>
      <c r="F10" s="113"/>
      <c r="G10" s="113"/>
      <c r="H10" s="113"/>
      <c r="I10" s="113"/>
      <c r="J10" s="113"/>
      <c r="K10" s="113"/>
      <c r="L10" s="113"/>
      <c r="M10" s="113"/>
      <c r="N10" s="113"/>
      <c r="O10" s="118"/>
      <c r="P10" s="113"/>
      <c r="Q10" s="113"/>
      <c r="R10" s="113"/>
      <c r="S10" s="113"/>
      <c r="T10" s="113"/>
      <c r="U10" s="113"/>
    </row>
    <row r="11" ht="18.75" customHeight="1">
      <c r="A11" s="23">
        <v>6.0</v>
      </c>
      <c r="B11" s="113"/>
      <c r="C11" s="113"/>
      <c r="D11" s="113"/>
      <c r="E11" s="113"/>
      <c r="F11" s="113"/>
      <c r="G11" s="113"/>
      <c r="H11" s="113"/>
      <c r="I11" s="113"/>
      <c r="J11" s="113"/>
      <c r="K11" s="113"/>
      <c r="L11" s="113"/>
      <c r="M11" s="113"/>
      <c r="N11" s="113"/>
      <c r="O11" s="118"/>
      <c r="P11" s="113"/>
      <c r="Q11" s="113"/>
      <c r="R11" s="113"/>
      <c r="S11" s="113"/>
      <c r="T11" s="113"/>
      <c r="U11" s="113"/>
    </row>
    <row r="12" ht="18.75" customHeight="1">
      <c r="A12" s="23">
        <v>7.0</v>
      </c>
      <c r="B12" s="113"/>
      <c r="C12" s="113"/>
      <c r="D12" s="113"/>
      <c r="E12" s="113"/>
      <c r="F12" s="113"/>
      <c r="G12" s="113"/>
      <c r="H12" s="113"/>
      <c r="I12" s="113"/>
      <c r="J12" s="113"/>
      <c r="K12" s="113"/>
      <c r="L12" s="113"/>
      <c r="M12" s="113"/>
      <c r="N12" s="113"/>
      <c r="O12" s="118"/>
      <c r="P12" s="113"/>
      <c r="Q12" s="113"/>
      <c r="R12" s="113"/>
      <c r="S12" s="113"/>
      <c r="T12" s="113"/>
      <c r="U12" s="113"/>
    </row>
    <row r="13" ht="18.75" customHeight="1">
      <c r="A13" s="23">
        <v>8.0</v>
      </c>
      <c r="B13" s="113"/>
      <c r="C13" s="113"/>
      <c r="D13" s="113"/>
      <c r="E13" s="113"/>
      <c r="F13" s="113"/>
      <c r="G13" s="113"/>
      <c r="H13" s="113"/>
      <c r="I13" s="113"/>
      <c r="J13" s="113"/>
      <c r="K13" s="113"/>
      <c r="L13" s="113"/>
      <c r="M13" s="113"/>
      <c r="N13" s="113"/>
      <c r="O13" s="118"/>
      <c r="P13" s="113"/>
      <c r="Q13" s="113"/>
      <c r="R13" s="113"/>
      <c r="S13" s="113"/>
      <c r="T13" s="113"/>
      <c r="U13" s="113"/>
    </row>
    <row r="14" ht="18.75" customHeight="1">
      <c r="A14" s="23">
        <v>9.0</v>
      </c>
      <c r="B14" s="113"/>
      <c r="C14" s="113"/>
      <c r="D14" s="113"/>
      <c r="E14" s="113"/>
      <c r="F14" s="113"/>
      <c r="G14" s="113"/>
      <c r="H14" s="113"/>
      <c r="I14" s="113"/>
      <c r="J14" s="113"/>
      <c r="K14" s="113"/>
      <c r="L14" s="113"/>
      <c r="M14" s="113"/>
      <c r="N14" s="113"/>
      <c r="O14" s="118"/>
      <c r="P14" s="113"/>
      <c r="Q14" s="113"/>
      <c r="R14" s="113"/>
      <c r="S14" s="113"/>
      <c r="T14" s="113"/>
      <c r="U14" s="113"/>
    </row>
    <row r="15" ht="18.75" customHeight="1">
      <c r="A15" s="23">
        <v>10.0</v>
      </c>
      <c r="B15" s="113"/>
      <c r="C15" s="113"/>
      <c r="D15" s="113"/>
      <c r="E15" s="113"/>
      <c r="F15" s="113"/>
      <c r="G15" s="113"/>
      <c r="H15" s="113"/>
      <c r="I15" s="113"/>
      <c r="J15" s="113"/>
      <c r="K15" s="113"/>
      <c r="L15" s="113"/>
      <c r="M15" s="113"/>
      <c r="N15" s="113"/>
      <c r="O15" s="118"/>
      <c r="P15" s="113"/>
      <c r="Q15" s="113"/>
      <c r="R15" s="113"/>
      <c r="S15" s="113"/>
      <c r="T15" s="113"/>
      <c r="U15" s="113"/>
    </row>
    <row r="16" ht="18.75" customHeight="1">
      <c r="A16" s="23">
        <v>11.0</v>
      </c>
      <c r="B16" s="113"/>
      <c r="C16" s="113"/>
      <c r="D16" s="113"/>
      <c r="E16" s="113"/>
      <c r="F16" s="113"/>
      <c r="G16" s="113"/>
      <c r="H16" s="113"/>
      <c r="I16" s="113"/>
      <c r="J16" s="113"/>
      <c r="K16" s="113"/>
      <c r="L16" s="113"/>
      <c r="M16" s="113"/>
      <c r="N16" s="113"/>
      <c r="O16" s="118"/>
      <c r="P16" s="113"/>
      <c r="Q16" s="113"/>
      <c r="R16" s="113"/>
      <c r="S16" s="113"/>
      <c r="T16" s="113"/>
      <c r="U16" s="113"/>
    </row>
    <row r="17" ht="18.75" customHeight="1">
      <c r="A17" s="23">
        <v>12.0</v>
      </c>
      <c r="B17" s="113"/>
      <c r="C17" s="113"/>
      <c r="D17" s="113"/>
      <c r="E17" s="113"/>
      <c r="F17" s="113"/>
      <c r="G17" s="113"/>
      <c r="H17" s="113"/>
      <c r="I17" s="113"/>
      <c r="J17" s="113"/>
      <c r="K17" s="113"/>
      <c r="L17" s="113"/>
      <c r="M17" s="113"/>
      <c r="N17" s="113"/>
      <c r="O17" s="118"/>
      <c r="P17" s="113"/>
      <c r="Q17" s="113"/>
      <c r="R17" s="113"/>
      <c r="S17" s="113"/>
      <c r="T17" s="113"/>
      <c r="U17" s="113"/>
    </row>
    <row r="18" ht="18.75" customHeight="1">
      <c r="A18" s="23">
        <v>13.0</v>
      </c>
      <c r="B18" s="113"/>
      <c r="C18" s="113"/>
      <c r="D18" s="113"/>
      <c r="E18" s="113"/>
      <c r="F18" s="113"/>
      <c r="G18" s="113"/>
      <c r="H18" s="113"/>
      <c r="I18" s="113"/>
      <c r="J18" s="113"/>
      <c r="K18" s="113"/>
      <c r="L18" s="113"/>
      <c r="M18" s="113"/>
      <c r="N18" s="113"/>
      <c r="O18" s="118"/>
      <c r="P18" s="113"/>
      <c r="Q18" s="113"/>
      <c r="R18" s="113"/>
      <c r="S18" s="113"/>
      <c r="T18" s="113"/>
      <c r="U18" s="113"/>
    </row>
    <row r="19" ht="18.75" customHeight="1">
      <c r="A19" s="23">
        <v>14.0</v>
      </c>
      <c r="B19" s="113"/>
      <c r="C19" s="113"/>
      <c r="D19" s="113"/>
      <c r="E19" s="113"/>
      <c r="F19" s="113"/>
      <c r="G19" s="113"/>
      <c r="H19" s="113"/>
      <c r="I19" s="113"/>
      <c r="J19" s="113"/>
      <c r="K19" s="113"/>
      <c r="L19" s="113"/>
      <c r="M19" s="113"/>
      <c r="N19" s="113"/>
      <c r="O19" s="118"/>
      <c r="P19" s="113"/>
      <c r="Q19" s="113"/>
      <c r="R19" s="113"/>
      <c r="S19" s="113"/>
      <c r="T19" s="113"/>
      <c r="U19" s="113"/>
    </row>
    <row r="20" ht="18.75" customHeight="1">
      <c r="A20" s="23">
        <v>15.0</v>
      </c>
      <c r="B20" s="113"/>
      <c r="C20" s="113"/>
      <c r="D20" s="113"/>
      <c r="E20" s="113"/>
      <c r="F20" s="113"/>
      <c r="G20" s="113"/>
      <c r="H20" s="113"/>
      <c r="I20" s="113"/>
      <c r="J20" s="113"/>
      <c r="K20" s="113"/>
      <c r="L20" s="113"/>
      <c r="M20" s="113"/>
      <c r="N20" s="113"/>
      <c r="O20" s="118"/>
      <c r="P20" s="113"/>
      <c r="Q20" s="113"/>
      <c r="R20" s="113"/>
      <c r="S20" s="113"/>
      <c r="T20" s="113"/>
      <c r="U20" s="113"/>
    </row>
    <row r="21" ht="18.75" customHeight="1">
      <c r="A21" s="23">
        <v>16.0</v>
      </c>
      <c r="B21" s="113"/>
      <c r="C21" s="113"/>
      <c r="D21" s="113"/>
      <c r="E21" s="113"/>
      <c r="F21" s="113"/>
      <c r="G21" s="113"/>
      <c r="H21" s="113"/>
      <c r="I21" s="113"/>
      <c r="J21" s="113"/>
      <c r="K21" s="113"/>
      <c r="L21" s="113"/>
      <c r="M21" s="113"/>
      <c r="N21" s="113"/>
      <c r="O21" s="118"/>
      <c r="P21" s="113"/>
      <c r="Q21" s="113"/>
      <c r="R21" s="113"/>
      <c r="S21" s="113"/>
      <c r="T21" s="113"/>
      <c r="U21" s="113"/>
    </row>
    <row r="22" ht="18.75" customHeight="1">
      <c r="A22" s="23">
        <v>17.0</v>
      </c>
      <c r="B22" s="113"/>
      <c r="C22" s="113"/>
      <c r="D22" s="113"/>
      <c r="E22" s="113"/>
      <c r="F22" s="113"/>
      <c r="G22" s="113"/>
      <c r="H22" s="113"/>
      <c r="I22" s="113"/>
      <c r="J22" s="113"/>
      <c r="K22" s="113"/>
      <c r="L22" s="113"/>
      <c r="M22" s="113"/>
      <c r="N22" s="113"/>
      <c r="O22" s="118"/>
      <c r="P22" s="113"/>
      <c r="Q22" s="113"/>
      <c r="R22" s="113"/>
      <c r="S22" s="113"/>
      <c r="T22" s="113"/>
      <c r="U22" s="113"/>
    </row>
    <row r="23" ht="18.75" customHeight="1">
      <c r="A23" s="23">
        <v>18.0</v>
      </c>
      <c r="B23" s="113"/>
      <c r="C23" s="113"/>
      <c r="D23" s="113"/>
      <c r="E23" s="113"/>
      <c r="F23" s="113"/>
      <c r="G23" s="113"/>
      <c r="H23" s="113"/>
      <c r="I23" s="113"/>
      <c r="J23" s="113"/>
      <c r="K23" s="113"/>
      <c r="L23" s="113"/>
      <c r="M23" s="113"/>
      <c r="N23" s="113"/>
      <c r="O23" s="118"/>
      <c r="P23" s="113"/>
      <c r="Q23" s="113"/>
      <c r="R23" s="113"/>
      <c r="S23" s="113"/>
      <c r="T23" s="113"/>
      <c r="U23" s="113"/>
    </row>
    <row r="24" ht="18.75" customHeight="1">
      <c r="A24" s="23">
        <v>19.0</v>
      </c>
      <c r="B24" s="113"/>
      <c r="C24" s="113"/>
      <c r="D24" s="113"/>
      <c r="E24" s="113"/>
      <c r="F24" s="113"/>
      <c r="G24" s="113"/>
      <c r="H24" s="113"/>
      <c r="I24" s="113"/>
      <c r="J24" s="113"/>
      <c r="K24" s="113"/>
      <c r="L24" s="113"/>
      <c r="M24" s="113"/>
      <c r="N24" s="113"/>
      <c r="O24" s="118"/>
      <c r="P24" s="113"/>
      <c r="Q24" s="113"/>
      <c r="R24" s="113"/>
      <c r="S24" s="113"/>
      <c r="T24" s="113"/>
      <c r="U24" s="113"/>
    </row>
    <row r="25" ht="18.75" customHeight="1">
      <c r="A25" s="23">
        <v>20.0</v>
      </c>
      <c r="B25" s="113"/>
      <c r="C25" s="113"/>
      <c r="D25" s="113"/>
      <c r="E25" s="113"/>
      <c r="F25" s="113"/>
      <c r="G25" s="113"/>
      <c r="H25" s="113"/>
      <c r="I25" s="113"/>
      <c r="J25" s="113"/>
      <c r="K25" s="113"/>
      <c r="L25" s="113"/>
      <c r="M25" s="113"/>
      <c r="N25" s="113"/>
      <c r="O25" s="118"/>
      <c r="P25" s="113"/>
      <c r="Q25" s="113"/>
      <c r="R25" s="113"/>
      <c r="S25" s="113"/>
      <c r="T25" s="113"/>
      <c r="U25" s="113"/>
    </row>
    <row r="26" ht="18.75" customHeight="1">
      <c r="A26" s="23">
        <v>21.0</v>
      </c>
      <c r="B26" s="113"/>
      <c r="C26" s="113"/>
      <c r="D26" s="113"/>
      <c r="E26" s="113"/>
      <c r="F26" s="113"/>
      <c r="G26" s="113"/>
      <c r="H26" s="113"/>
      <c r="I26" s="113"/>
      <c r="J26" s="113"/>
      <c r="K26" s="113"/>
      <c r="L26" s="113"/>
      <c r="M26" s="113"/>
      <c r="N26" s="113"/>
      <c r="O26" s="118"/>
      <c r="P26" s="113"/>
      <c r="Q26" s="113"/>
      <c r="R26" s="113"/>
      <c r="S26" s="113"/>
      <c r="T26" s="113"/>
      <c r="U26" s="113"/>
    </row>
    <row r="27" ht="18.75" customHeight="1">
      <c r="A27" s="23">
        <v>22.0</v>
      </c>
      <c r="B27" s="113"/>
      <c r="C27" s="113"/>
      <c r="D27" s="113"/>
      <c r="E27" s="113"/>
      <c r="F27" s="113"/>
      <c r="G27" s="113"/>
      <c r="H27" s="113"/>
      <c r="I27" s="113"/>
      <c r="J27" s="113"/>
      <c r="K27" s="113"/>
      <c r="L27" s="113"/>
      <c r="M27" s="113"/>
      <c r="N27" s="113"/>
      <c r="O27" s="118"/>
      <c r="P27" s="113"/>
      <c r="Q27" s="113"/>
      <c r="R27" s="113"/>
      <c r="S27" s="113"/>
      <c r="T27" s="113"/>
      <c r="U27" s="113"/>
    </row>
    <row r="28" ht="18.75" customHeight="1">
      <c r="A28" s="23">
        <v>23.0</v>
      </c>
      <c r="B28" s="113"/>
      <c r="C28" s="113"/>
      <c r="D28" s="113"/>
      <c r="E28" s="113"/>
      <c r="F28" s="113"/>
      <c r="G28" s="113"/>
      <c r="H28" s="113"/>
      <c r="I28" s="113"/>
      <c r="J28" s="113"/>
      <c r="K28" s="113"/>
      <c r="L28" s="113"/>
      <c r="M28" s="113"/>
      <c r="N28" s="113"/>
      <c r="O28" s="118"/>
      <c r="P28" s="113"/>
      <c r="Q28" s="113"/>
      <c r="R28" s="113"/>
      <c r="S28" s="113"/>
      <c r="T28" s="113"/>
      <c r="U28" s="113"/>
    </row>
    <row r="29" ht="18.75" customHeight="1">
      <c r="A29" s="23">
        <v>24.0</v>
      </c>
      <c r="B29" s="113"/>
      <c r="C29" s="113"/>
      <c r="D29" s="113"/>
      <c r="E29" s="113"/>
      <c r="F29" s="113"/>
      <c r="G29" s="113"/>
      <c r="H29" s="113"/>
      <c r="I29" s="113"/>
      <c r="J29" s="113"/>
      <c r="K29" s="113"/>
      <c r="L29" s="113"/>
      <c r="M29" s="113"/>
      <c r="N29" s="113"/>
      <c r="O29" s="118"/>
      <c r="P29" s="113"/>
      <c r="Q29" s="113"/>
      <c r="R29" s="113"/>
      <c r="S29" s="113"/>
      <c r="T29" s="113"/>
      <c r="U29" s="113"/>
    </row>
    <row r="30" ht="18.75" customHeight="1">
      <c r="A30" s="23">
        <v>25.0</v>
      </c>
      <c r="B30" s="113"/>
      <c r="C30" s="113"/>
      <c r="D30" s="113"/>
      <c r="E30" s="113"/>
      <c r="F30" s="113"/>
      <c r="G30" s="113"/>
      <c r="H30" s="113"/>
      <c r="I30" s="113"/>
      <c r="J30" s="113"/>
      <c r="K30" s="113"/>
      <c r="L30" s="113"/>
      <c r="M30" s="113"/>
      <c r="N30" s="113"/>
      <c r="O30" s="118"/>
      <c r="P30" s="113"/>
      <c r="Q30" s="113"/>
      <c r="R30" s="113"/>
      <c r="S30" s="113"/>
      <c r="T30" s="113"/>
      <c r="U30" s="113"/>
    </row>
    <row r="31" ht="18.75" customHeight="1">
      <c r="A31" s="23">
        <v>26.0</v>
      </c>
      <c r="B31" s="113"/>
      <c r="C31" s="113"/>
      <c r="D31" s="113"/>
      <c r="E31" s="113"/>
      <c r="F31" s="113"/>
      <c r="G31" s="113"/>
      <c r="H31" s="113"/>
      <c r="I31" s="113"/>
      <c r="J31" s="113"/>
      <c r="K31" s="113"/>
      <c r="L31" s="113"/>
      <c r="M31" s="113"/>
      <c r="N31" s="113"/>
      <c r="O31" s="118"/>
      <c r="P31" s="113"/>
      <c r="Q31" s="113"/>
      <c r="R31" s="113"/>
      <c r="S31" s="113"/>
      <c r="T31" s="113"/>
      <c r="U31" s="113"/>
    </row>
    <row r="32" ht="18.75" customHeight="1">
      <c r="A32" s="23">
        <v>27.0</v>
      </c>
      <c r="B32" s="113"/>
      <c r="C32" s="113"/>
      <c r="D32" s="113"/>
      <c r="E32" s="113"/>
      <c r="F32" s="113"/>
      <c r="G32" s="113"/>
      <c r="H32" s="113"/>
      <c r="I32" s="113"/>
      <c r="J32" s="113"/>
      <c r="K32" s="113"/>
      <c r="L32" s="113"/>
      <c r="M32" s="113"/>
      <c r="N32" s="113"/>
      <c r="O32" s="118"/>
      <c r="P32" s="113"/>
      <c r="Q32" s="113"/>
      <c r="R32" s="113"/>
      <c r="S32" s="113"/>
      <c r="T32" s="113"/>
      <c r="U32" s="113"/>
    </row>
    <row r="33" ht="18.75" customHeight="1">
      <c r="A33" s="23">
        <v>28.0</v>
      </c>
      <c r="B33" s="113"/>
      <c r="C33" s="113"/>
      <c r="D33" s="113"/>
      <c r="E33" s="113"/>
      <c r="F33" s="113"/>
      <c r="G33" s="113"/>
      <c r="H33" s="113"/>
      <c r="I33" s="113"/>
      <c r="J33" s="113"/>
      <c r="K33" s="113"/>
      <c r="L33" s="113"/>
      <c r="M33" s="113"/>
      <c r="N33" s="113"/>
      <c r="O33" s="118"/>
      <c r="P33" s="113"/>
      <c r="Q33" s="113"/>
      <c r="R33" s="113"/>
      <c r="S33" s="113"/>
      <c r="T33" s="113"/>
      <c r="U33" s="113"/>
    </row>
    <row r="34" ht="18.75" customHeight="1">
      <c r="A34" s="23">
        <v>29.0</v>
      </c>
      <c r="B34" s="113"/>
      <c r="C34" s="113"/>
      <c r="D34" s="113"/>
      <c r="E34" s="113"/>
      <c r="F34" s="113"/>
      <c r="G34" s="113"/>
      <c r="H34" s="113"/>
      <c r="I34" s="113"/>
      <c r="J34" s="113"/>
      <c r="K34" s="113"/>
      <c r="L34" s="113"/>
      <c r="M34" s="113"/>
      <c r="N34" s="113"/>
      <c r="O34" s="118"/>
      <c r="P34" s="113"/>
      <c r="Q34" s="113"/>
      <c r="R34" s="113"/>
      <c r="S34" s="113"/>
      <c r="T34" s="113"/>
      <c r="U34" s="113"/>
    </row>
    <row r="35" ht="18.75" customHeight="1">
      <c r="A35" s="23">
        <v>30.0</v>
      </c>
      <c r="B35" s="113"/>
      <c r="C35" s="113"/>
      <c r="D35" s="113"/>
      <c r="E35" s="113"/>
      <c r="F35" s="113"/>
      <c r="G35" s="113"/>
      <c r="H35" s="113"/>
      <c r="I35" s="113"/>
      <c r="J35" s="113"/>
      <c r="K35" s="113"/>
      <c r="L35" s="113"/>
      <c r="M35" s="113"/>
      <c r="N35" s="113"/>
      <c r="O35" s="118"/>
      <c r="P35" s="113"/>
      <c r="Q35" s="113"/>
      <c r="R35" s="113"/>
      <c r="S35" s="113"/>
      <c r="T35" s="113"/>
      <c r="U35" s="113"/>
    </row>
    <row r="36" ht="18.75" customHeight="1">
      <c r="A36" s="23">
        <v>31.0</v>
      </c>
      <c r="B36" s="113"/>
      <c r="C36" s="113"/>
      <c r="D36" s="113"/>
      <c r="E36" s="113"/>
      <c r="F36" s="113"/>
      <c r="G36" s="113"/>
      <c r="H36" s="113"/>
      <c r="I36" s="113"/>
      <c r="J36" s="113"/>
      <c r="K36" s="113"/>
      <c r="L36" s="113"/>
      <c r="M36" s="113"/>
      <c r="N36" s="113"/>
      <c r="O36" s="118"/>
      <c r="P36" s="113"/>
      <c r="Q36" s="113"/>
      <c r="R36" s="113"/>
      <c r="S36" s="113"/>
      <c r="T36" s="113"/>
      <c r="U36" s="113"/>
    </row>
    <row r="37" ht="18.75" customHeight="1">
      <c r="A37" s="23">
        <v>32.0</v>
      </c>
      <c r="B37" s="113"/>
      <c r="C37" s="113"/>
      <c r="D37" s="113"/>
      <c r="E37" s="113"/>
      <c r="F37" s="113"/>
      <c r="G37" s="113"/>
      <c r="H37" s="113"/>
      <c r="I37" s="113"/>
      <c r="J37" s="113"/>
      <c r="K37" s="113"/>
      <c r="L37" s="113"/>
      <c r="M37" s="113"/>
      <c r="N37" s="113"/>
      <c r="O37" s="118"/>
      <c r="P37" s="113"/>
      <c r="Q37" s="113"/>
      <c r="R37" s="113"/>
      <c r="S37" s="113"/>
      <c r="T37" s="113"/>
      <c r="U37" s="113"/>
    </row>
    <row r="38" ht="18.75" customHeight="1">
      <c r="A38" s="23">
        <v>33.0</v>
      </c>
      <c r="B38" s="113"/>
      <c r="C38" s="113"/>
      <c r="D38" s="113"/>
      <c r="E38" s="113"/>
      <c r="F38" s="113"/>
      <c r="G38" s="113"/>
      <c r="H38" s="113"/>
      <c r="I38" s="113"/>
      <c r="J38" s="113"/>
      <c r="K38" s="113"/>
      <c r="L38" s="113"/>
      <c r="M38" s="113"/>
      <c r="N38" s="113"/>
      <c r="O38" s="118"/>
      <c r="P38" s="113"/>
      <c r="Q38" s="113"/>
      <c r="R38" s="113"/>
      <c r="S38" s="113"/>
      <c r="T38" s="113"/>
      <c r="U38" s="113"/>
    </row>
    <row r="39" ht="18.75" customHeight="1">
      <c r="A39" s="23">
        <v>34.0</v>
      </c>
      <c r="B39" s="113"/>
      <c r="C39" s="113"/>
      <c r="D39" s="113"/>
      <c r="E39" s="113"/>
      <c r="F39" s="113"/>
      <c r="G39" s="113"/>
      <c r="H39" s="113"/>
      <c r="I39" s="113"/>
      <c r="J39" s="113"/>
      <c r="K39" s="113"/>
      <c r="L39" s="113"/>
      <c r="M39" s="113"/>
      <c r="N39" s="113"/>
      <c r="O39" s="118"/>
      <c r="P39" s="113"/>
      <c r="Q39" s="113"/>
      <c r="R39" s="113"/>
      <c r="S39" s="113"/>
      <c r="T39" s="113"/>
      <c r="U39" s="113"/>
    </row>
    <row r="40" ht="18.75" customHeight="1">
      <c r="A40" s="23">
        <v>35.0</v>
      </c>
      <c r="B40" s="113"/>
      <c r="C40" s="113"/>
      <c r="D40" s="113"/>
      <c r="E40" s="113"/>
      <c r="F40" s="113"/>
      <c r="G40" s="113"/>
      <c r="H40" s="113"/>
      <c r="I40" s="113"/>
      <c r="J40" s="113"/>
      <c r="K40" s="113"/>
      <c r="L40" s="113"/>
      <c r="M40" s="113"/>
      <c r="N40" s="113"/>
      <c r="O40" s="118"/>
      <c r="P40" s="113"/>
      <c r="Q40" s="113"/>
      <c r="R40" s="113"/>
      <c r="S40" s="113"/>
      <c r="T40" s="113"/>
      <c r="U40" s="113"/>
    </row>
    <row r="41" ht="18.75" customHeight="1">
      <c r="A41" s="23">
        <v>36.0</v>
      </c>
      <c r="B41" s="113"/>
      <c r="C41" s="113"/>
      <c r="D41" s="113"/>
      <c r="E41" s="113"/>
      <c r="F41" s="113"/>
      <c r="G41" s="113"/>
      <c r="H41" s="113"/>
      <c r="I41" s="113"/>
      <c r="J41" s="113"/>
      <c r="K41" s="113"/>
      <c r="L41" s="113"/>
      <c r="M41" s="113"/>
      <c r="N41" s="113"/>
      <c r="O41" s="118"/>
      <c r="P41" s="113"/>
      <c r="Q41" s="113"/>
      <c r="R41" s="113"/>
      <c r="S41" s="113"/>
      <c r="T41" s="113"/>
      <c r="U41" s="113"/>
    </row>
    <row r="42" ht="18.75" customHeight="1">
      <c r="A42" s="23">
        <v>37.0</v>
      </c>
      <c r="B42" s="113"/>
      <c r="C42" s="113"/>
      <c r="D42" s="113"/>
      <c r="E42" s="113"/>
      <c r="F42" s="113"/>
      <c r="G42" s="113"/>
      <c r="H42" s="113"/>
      <c r="I42" s="113"/>
      <c r="J42" s="113"/>
      <c r="K42" s="113"/>
      <c r="L42" s="113"/>
      <c r="M42" s="113"/>
      <c r="N42" s="113"/>
      <c r="O42" s="118"/>
      <c r="P42" s="113"/>
      <c r="Q42" s="113"/>
      <c r="R42" s="113"/>
      <c r="S42" s="113"/>
      <c r="T42" s="113"/>
      <c r="U42" s="113"/>
    </row>
    <row r="43" ht="18.75" customHeight="1">
      <c r="A43" s="23">
        <v>38.0</v>
      </c>
      <c r="B43" s="113"/>
      <c r="C43" s="113"/>
      <c r="D43" s="113"/>
      <c r="E43" s="113"/>
      <c r="F43" s="113"/>
      <c r="G43" s="113"/>
      <c r="H43" s="113"/>
      <c r="I43" s="113"/>
      <c r="J43" s="113"/>
      <c r="K43" s="113"/>
      <c r="L43" s="113"/>
      <c r="M43" s="113"/>
      <c r="N43" s="113"/>
      <c r="O43" s="118"/>
      <c r="P43" s="113"/>
      <c r="Q43" s="113"/>
      <c r="R43" s="113"/>
      <c r="S43" s="113"/>
      <c r="T43" s="113"/>
      <c r="U43" s="113"/>
    </row>
    <row r="44" ht="18.75" customHeight="1">
      <c r="A44" s="23">
        <v>39.0</v>
      </c>
      <c r="B44" s="113"/>
      <c r="C44" s="113"/>
      <c r="D44" s="113"/>
      <c r="E44" s="113"/>
      <c r="F44" s="113"/>
      <c r="G44" s="113"/>
      <c r="H44" s="113"/>
      <c r="I44" s="113"/>
      <c r="J44" s="113"/>
      <c r="K44" s="113"/>
      <c r="L44" s="113"/>
      <c r="M44" s="113"/>
      <c r="N44" s="113"/>
      <c r="O44" s="118"/>
      <c r="P44" s="113"/>
      <c r="Q44" s="113"/>
      <c r="R44" s="113"/>
      <c r="S44" s="113"/>
      <c r="T44" s="113"/>
      <c r="U44" s="113"/>
    </row>
    <row r="45" ht="18.75" customHeight="1">
      <c r="A45" s="23">
        <v>40.0</v>
      </c>
      <c r="B45" s="113"/>
      <c r="C45" s="113"/>
      <c r="D45" s="113"/>
      <c r="E45" s="113"/>
      <c r="F45" s="113"/>
      <c r="G45" s="113"/>
      <c r="H45" s="113"/>
      <c r="I45" s="113"/>
      <c r="J45" s="113"/>
      <c r="K45" s="113"/>
      <c r="L45" s="113"/>
      <c r="M45" s="113"/>
      <c r="N45" s="113"/>
      <c r="O45" s="118"/>
      <c r="P45" s="113"/>
      <c r="Q45" s="113"/>
      <c r="R45" s="113"/>
      <c r="S45" s="113"/>
      <c r="T45" s="113"/>
      <c r="U45" s="113"/>
    </row>
    <row r="46" ht="18.75" customHeight="1">
      <c r="A46" s="23">
        <v>41.0</v>
      </c>
      <c r="B46" s="113"/>
      <c r="C46" s="113"/>
      <c r="D46" s="113"/>
      <c r="E46" s="113"/>
      <c r="F46" s="113"/>
      <c r="G46" s="113"/>
      <c r="H46" s="113"/>
      <c r="I46" s="113"/>
      <c r="J46" s="113"/>
      <c r="K46" s="113"/>
      <c r="L46" s="113"/>
      <c r="M46" s="113"/>
      <c r="N46" s="113"/>
      <c r="O46" s="118"/>
      <c r="P46" s="113"/>
      <c r="Q46" s="113"/>
      <c r="R46" s="113"/>
      <c r="S46" s="113"/>
      <c r="T46" s="113"/>
      <c r="U46" s="113"/>
    </row>
    <row r="47" ht="18.75" customHeight="1">
      <c r="A47" s="23">
        <v>42.0</v>
      </c>
      <c r="B47" s="113"/>
      <c r="C47" s="113"/>
      <c r="D47" s="113"/>
      <c r="E47" s="113"/>
      <c r="F47" s="113"/>
      <c r="G47" s="113"/>
      <c r="H47" s="113"/>
      <c r="I47" s="113"/>
      <c r="J47" s="113"/>
      <c r="K47" s="113"/>
      <c r="L47" s="113"/>
      <c r="M47" s="113"/>
      <c r="N47" s="113"/>
      <c r="O47" s="118"/>
      <c r="P47" s="113"/>
      <c r="Q47" s="113"/>
      <c r="R47" s="113"/>
      <c r="S47" s="113"/>
      <c r="T47" s="113"/>
      <c r="U47" s="113"/>
    </row>
    <row r="48" ht="18.75" customHeight="1">
      <c r="A48" s="23">
        <v>43.0</v>
      </c>
      <c r="B48" s="113"/>
      <c r="C48" s="113"/>
      <c r="D48" s="113"/>
      <c r="E48" s="113"/>
      <c r="F48" s="113"/>
      <c r="G48" s="113"/>
      <c r="H48" s="113"/>
      <c r="I48" s="113"/>
      <c r="J48" s="113"/>
      <c r="K48" s="113"/>
      <c r="L48" s="113"/>
      <c r="M48" s="113"/>
      <c r="N48" s="113"/>
      <c r="O48" s="118"/>
      <c r="P48" s="113"/>
      <c r="Q48" s="113"/>
      <c r="R48" s="113"/>
      <c r="S48" s="113"/>
      <c r="T48" s="113"/>
      <c r="U48" s="113"/>
    </row>
    <row r="49" ht="18.75" customHeight="1">
      <c r="A49" s="23">
        <v>44.0</v>
      </c>
      <c r="B49" s="113"/>
      <c r="C49" s="113"/>
      <c r="D49" s="113"/>
      <c r="E49" s="113"/>
      <c r="F49" s="113"/>
      <c r="G49" s="113"/>
      <c r="H49" s="113"/>
      <c r="I49" s="113"/>
      <c r="J49" s="113"/>
      <c r="K49" s="113"/>
      <c r="L49" s="113"/>
      <c r="M49" s="113"/>
      <c r="N49" s="113"/>
      <c r="O49" s="118"/>
      <c r="P49" s="113"/>
      <c r="Q49" s="113"/>
      <c r="R49" s="113"/>
      <c r="S49" s="113"/>
      <c r="T49" s="113"/>
      <c r="U49" s="113"/>
    </row>
    <row r="50" ht="18.75" customHeight="1">
      <c r="A50" s="23">
        <v>45.0</v>
      </c>
      <c r="B50" s="113"/>
      <c r="C50" s="113"/>
      <c r="D50" s="113"/>
      <c r="E50" s="113"/>
      <c r="F50" s="113"/>
      <c r="G50" s="113"/>
      <c r="H50" s="113"/>
      <c r="I50" s="113"/>
      <c r="J50" s="113"/>
      <c r="K50" s="113"/>
      <c r="L50" s="113"/>
      <c r="M50" s="113"/>
      <c r="N50" s="113"/>
      <c r="O50" s="118"/>
      <c r="P50" s="113"/>
      <c r="Q50" s="113"/>
      <c r="R50" s="113"/>
      <c r="S50" s="113"/>
      <c r="T50" s="113"/>
      <c r="U50" s="113"/>
    </row>
    <row r="51" ht="18.75" customHeight="1">
      <c r="A51" s="23">
        <v>46.0</v>
      </c>
      <c r="B51" s="113"/>
      <c r="C51" s="113"/>
      <c r="D51" s="113"/>
      <c r="E51" s="113"/>
      <c r="F51" s="113"/>
      <c r="G51" s="113"/>
      <c r="H51" s="113"/>
      <c r="I51" s="113"/>
      <c r="J51" s="113"/>
      <c r="K51" s="113"/>
      <c r="L51" s="113"/>
      <c r="M51" s="113"/>
      <c r="N51" s="113"/>
      <c r="O51" s="118"/>
      <c r="P51" s="113"/>
      <c r="Q51" s="113"/>
      <c r="R51" s="113"/>
      <c r="S51" s="113"/>
      <c r="T51" s="113"/>
      <c r="U51" s="113"/>
    </row>
    <row r="52" ht="18.75" customHeight="1">
      <c r="A52" s="23">
        <v>47.0</v>
      </c>
      <c r="B52" s="113"/>
      <c r="C52" s="113"/>
      <c r="D52" s="113"/>
      <c r="E52" s="113"/>
      <c r="F52" s="113"/>
      <c r="G52" s="113"/>
      <c r="H52" s="113"/>
      <c r="I52" s="113"/>
      <c r="J52" s="113"/>
      <c r="K52" s="113"/>
      <c r="L52" s="113"/>
      <c r="M52" s="113"/>
      <c r="N52" s="113"/>
      <c r="O52" s="118"/>
      <c r="P52" s="113"/>
      <c r="Q52" s="113"/>
      <c r="R52" s="113"/>
      <c r="S52" s="113"/>
      <c r="T52" s="113"/>
      <c r="U52" s="113"/>
    </row>
    <row r="53" ht="18.75" customHeight="1">
      <c r="A53" s="23">
        <v>48.0</v>
      </c>
      <c r="B53" s="113"/>
      <c r="C53" s="113"/>
      <c r="D53" s="113"/>
      <c r="E53" s="113"/>
      <c r="F53" s="113"/>
      <c r="G53" s="113"/>
      <c r="H53" s="113"/>
      <c r="I53" s="113"/>
      <c r="J53" s="113"/>
      <c r="K53" s="113"/>
      <c r="L53" s="113"/>
      <c r="M53" s="113"/>
      <c r="N53" s="113"/>
      <c r="O53" s="118"/>
      <c r="P53" s="113"/>
      <c r="Q53" s="113"/>
      <c r="R53" s="113"/>
      <c r="S53" s="113"/>
      <c r="T53" s="113"/>
      <c r="U53" s="113"/>
    </row>
    <row r="54" ht="18.75" customHeight="1">
      <c r="A54" s="23">
        <v>49.0</v>
      </c>
      <c r="B54" s="113"/>
      <c r="C54" s="113"/>
      <c r="D54" s="113"/>
      <c r="E54" s="113"/>
      <c r="F54" s="113"/>
      <c r="G54" s="113"/>
      <c r="H54" s="113"/>
      <c r="I54" s="113"/>
      <c r="J54" s="113"/>
      <c r="K54" s="113"/>
      <c r="L54" s="113"/>
      <c r="M54" s="113"/>
      <c r="N54" s="113"/>
      <c r="O54" s="118"/>
      <c r="P54" s="113"/>
      <c r="Q54" s="113"/>
      <c r="R54" s="113"/>
      <c r="S54" s="113"/>
      <c r="T54" s="113"/>
      <c r="U54" s="113"/>
    </row>
    <row r="55" ht="18.75" customHeight="1">
      <c r="A55" s="23">
        <v>50.0</v>
      </c>
      <c r="B55" s="113"/>
      <c r="C55" s="113"/>
      <c r="D55" s="113"/>
      <c r="E55" s="113"/>
      <c r="F55" s="113"/>
      <c r="G55" s="113"/>
      <c r="H55" s="113"/>
      <c r="I55" s="113"/>
      <c r="J55" s="113"/>
      <c r="K55" s="113"/>
      <c r="L55" s="113"/>
      <c r="M55" s="113"/>
      <c r="N55" s="113"/>
      <c r="O55" s="118"/>
      <c r="P55" s="113"/>
      <c r="Q55" s="113"/>
      <c r="R55" s="113"/>
      <c r="S55" s="113"/>
      <c r="T55" s="113"/>
      <c r="U55" s="113"/>
    </row>
    <row r="56" ht="18.75" customHeight="1">
      <c r="A56" s="23">
        <v>51.0</v>
      </c>
      <c r="B56" s="113"/>
      <c r="C56" s="113"/>
      <c r="D56" s="113"/>
      <c r="E56" s="113"/>
      <c r="F56" s="113"/>
      <c r="G56" s="113"/>
      <c r="H56" s="113"/>
      <c r="I56" s="113"/>
      <c r="J56" s="113"/>
      <c r="K56" s="113"/>
      <c r="L56" s="113"/>
      <c r="M56" s="113"/>
      <c r="N56" s="113"/>
      <c r="O56" s="118"/>
      <c r="P56" s="113"/>
      <c r="Q56" s="113"/>
      <c r="R56" s="113"/>
      <c r="S56" s="113"/>
      <c r="T56" s="113"/>
      <c r="U56" s="113"/>
    </row>
    <row r="57" ht="18.75" customHeight="1">
      <c r="A57" s="23">
        <v>52.0</v>
      </c>
      <c r="B57" s="113"/>
      <c r="C57" s="113"/>
      <c r="D57" s="113"/>
      <c r="E57" s="113"/>
      <c r="F57" s="113"/>
      <c r="G57" s="113"/>
      <c r="H57" s="113"/>
      <c r="I57" s="113"/>
      <c r="J57" s="113"/>
      <c r="K57" s="113"/>
      <c r="L57" s="113"/>
      <c r="M57" s="113"/>
      <c r="N57" s="113"/>
      <c r="O57" s="118"/>
      <c r="P57" s="113"/>
      <c r="Q57" s="113"/>
      <c r="R57" s="113"/>
      <c r="S57" s="113"/>
      <c r="T57" s="113"/>
      <c r="U57" s="113"/>
    </row>
    <row r="58" ht="18.75" customHeight="1">
      <c r="A58" s="23">
        <v>53.0</v>
      </c>
      <c r="B58" s="113"/>
      <c r="C58" s="113"/>
      <c r="D58" s="113"/>
      <c r="E58" s="113"/>
      <c r="F58" s="113"/>
      <c r="G58" s="113"/>
      <c r="H58" s="113"/>
      <c r="I58" s="113"/>
      <c r="J58" s="113"/>
      <c r="K58" s="113"/>
      <c r="L58" s="113"/>
      <c r="M58" s="113"/>
      <c r="N58" s="113"/>
      <c r="O58" s="118"/>
      <c r="P58" s="113"/>
      <c r="Q58" s="113"/>
      <c r="R58" s="113"/>
      <c r="S58" s="113"/>
      <c r="T58" s="113"/>
      <c r="U58" s="113"/>
    </row>
    <row r="59" ht="18.75" customHeight="1">
      <c r="A59" s="23">
        <v>54.0</v>
      </c>
      <c r="B59" s="113"/>
      <c r="C59" s="113"/>
      <c r="D59" s="113"/>
      <c r="E59" s="113"/>
      <c r="F59" s="113"/>
      <c r="G59" s="113"/>
      <c r="H59" s="113"/>
      <c r="I59" s="113"/>
      <c r="J59" s="113"/>
      <c r="K59" s="113"/>
      <c r="L59" s="113"/>
      <c r="M59" s="113"/>
      <c r="N59" s="113"/>
      <c r="O59" s="118"/>
      <c r="P59" s="113"/>
      <c r="Q59" s="113"/>
      <c r="R59" s="113"/>
      <c r="S59" s="113"/>
      <c r="T59" s="113"/>
      <c r="U59" s="113"/>
    </row>
    <row r="60" ht="18.75" customHeight="1">
      <c r="A60" s="23">
        <v>55.0</v>
      </c>
      <c r="B60" s="113"/>
      <c r="C60" s="113"/>
      <c r="D60" s="113"/>
      <c r="E60" s="113"/>
      <c r="F60" s="113"/>
      <c r="G60" s="113"/>
      <c r="H60" s="113"/>
      <c r="I60" s="113"/>
      <c r="J60" s="113"/>
      <c r="K60" s="113"/>
      <c r="L60" s="113"/>
      <c r="M60" s="113"/>
      <c r="N60" s="113"/>
      <c r="O60" s="118"/>
      <c r="P60" s="113"/>
      <c r="Q60" s="113"/>
      <c r="R60" s="113"/>
      <c r="S60" s="113"/>
      <c r="T60" s="113"/>
      <c r="U60" s="113"/>
    </row>
    <row r="61" ht="18.75" customHeight="1">
      <c r="A61" s="23">
        <v>56.0</v>
      </c>
      <c r="B61" s="113"/>
      <c r="C61" s="113"/>
      <c r="D61" s="113"/>
      <c r="E61" s="113"/>
      <c r="F61" s="113"/>
      <c r="G61" s="113"/>
      <c r="H61" s="113"/>
      <c r="I61" s="113"/>
      <c r="J61" s="113"/>
      <c r="K61" s="113"/>
      <c r="L61" s="113"/>
      <c r="M61" s="113"/>
      <c r="N61" s="113"/>
      <c r="O61" s="118"/>
      <c r="P61" s="113"/>
      <c r="Q61" s="113"/>
      <c r="R61" s="113"/>
      <c r="S61" s="113"/>
      <c r="T61" s="113"/>
      <c r="U61" s="113"/>
    </row>
    <row r="62" ht="18.75" customHeight="1">
      <c r="A62" s="23">
        <v>57.0</v>
      </c>
      <c r="B62" s="113"/>
      <c r="C62" s="113"/>
      <c r="D62" s="113"/>
      <c r="E62" s="113"/>
      <c r="F62" s="113"/>
      <c r="G62" s="113"/>
      <c r="H62" s="113"/>
      <c r="I62" s="113"/>
      <c r="J62" s="113"/>
      <c r="K62" s="113"/>
      <c r="L62" s="113"/>
      <c r="M62" s="113"/>
      <c r="N62" s="113"/>
      <c r="O62" s="118"/>
      <c r="P62" s="113"/>
      <c r="Q62" s="113"/>
      <c r="R62" s="113"/>
      <c r="S62" s="113"/>
      <c r="T62" s="113"/>
      <c r="U62" s="113"/>
    </row>
    <row r="63" ht="18.75" customHeight="1">
      <c r="A63" s="23">
        <v>58.0</v>
      </c>
      <c r="B63" s="113"/>
      <c r="C63" s="113"/>
      <c r="D63" s="113"/>
      <c r="E63" s="113"/>
      <c r="F63" s="113"/>
      <c r="G63" s="113"/>
      <c r="H63" s="113"/>
      <c r="I63" s="113"/>
      <c r="J63" s="113"/>
      <c r="K63" s="113"/>
      <c r="L63" s="113"/>
      <c r="M63" s="113"/>
      <c r="N63" s="113"/>
      <c r="O63" s="118"/>
      <c r="P63" s="113"/>
      <c r="Q63" s="113"/>
      <c r="R63" s="113"/>
      <c r="S63" s="113"/>
      <c r="T63" s="113"/>
      <c r="U63" s="113"/>
    </row>
    <row r="64" ht="18.75" customHeight="1">
      <c r="A64" s="23">
        <v>59.0</v>
      </c>
      <c r="B64" s="113"/>
      <c r="C64" s="113"/>
      <c r="D64" s="113"/>
      <c r="E64" s="113"/>
      <c r="F64" s="113"/>
      <c r="G64" s="113"/>
      <c r="H64" s="113"/>
      <c r="I64" s="113"/>
      <c r="J64" s="113"/>
      <c r="K64" s="113"/>
      <c r="L64" s="113"/>
      <c r="M64" s="113"/>
      <c r="N64" s="113"/>
      <c r="O64" s="118"/>
      <c r="P64" s="113"/>
      <c r="Q64" s="113"/>
      <c r="R64" s="113"/>
      <c r="S64" s="113"/>
      <c r="T64" s="113"/>
      <c r="U64" s="113"/>
    </row>
    <row r="65" ht="18.75" customHeight="1">
      <c r="A65" s="23">
        <v>60.0</v>
      </c>
      <c r="B65" s="113"/>
      <c r="C65" s="113"/>
      <c r="D65" s="113"/>
      <c r="E65" s="113"/>
      <c r="F65" s="113"/>
      <c r="G65" s="113"/>
      <c r="H65" s="113"/>
      <c r="I65" s="113"/>
      <c r="J65" s="113"/>
      <c r="K65" s="113"/>
      <c r="L65" s="113"/>
      <c r="M65" s="113"/>
      <c r="N65" s="113"/>
      <c r="O65" s="118"/>
      <c r="P65" s="113"/>
      <c r="Q65" s="113"/>
      <c r="R65" s="113"/>
      <c r="S65" s="113"/>
      <c r="T65" s="113"/>
      <c r="U65" s="113"/>
    </row>
    <row r="66" ht="18.75" customHeight="1">
      <c r="A66" s="23">
        <v>61.0</v>
      </c>
      <c r="B66" s="113"/>
      <c r="C66" s="113"/>
      <c r="D66" s="113"/>
      <c r="E66" s="113"/>
      <c r="F66" s="113"/>
      <c r="G66" s="113"/>
      <c r="H66" s="113"/>
      <c r="I66" s="113"/>
      <c r="J66" s="113"/>
      <c r="K66" s="113"/>
      <c r="L66" s="113"/>
      <c r="M66" s="113"/>
      <c r="N66" s="113"/>
      <c r="O66" s="118"/>
      <c r="P66" s="113"/>
      <c r="Q66" s="113"/>
      <c r="R66" s="113"/>
      <c r="S66" s="113"/>
      <c r="T66" s="113"/>
      <c r="U66" s="113"/>
    </row>
    <row r="67" ht="18.75" customHeight="1">
      <c r="A67" s="23">
        <v>62.0</v>
      </c>
      <c r="B67" s="113"/>
      <c r="C67" s="113"/>
      <c r="D67" s="113"/>
      <c r="E67" s="113"/>
      <c r="F67" s="113"/>
      <c r="G67" s="113"/>
      <c r="H67" s="113"/>
      <c r="I67" s="113"/>
      <c r="J67" s="113"/>
      <c r="K67" s="113"/>
      <c r="L67" s="113"/>
      <c r="M67" s="113"/>
      <c r="N67" s="113"/>
      <c r="O67" s="118"/>
      <c r="P67" s="113"/>
      <c r="Q67" s="113"/>
      <c r="R67" s="113"/>
      <c r="S67" s="113"/>
      <c r="T67" s="113"/>
      <c r="U67" s="113"/>
    </row>
    <row r="68" ht="18.75" customHeight="1">
      <c r="A68" s="23">
        <v>63.0</v>
      </c>
      <c r="B68" s="113"/>
      <c r="C68" s="113"/>
      <c r="D68" s="113"/>
      <c r="E68" s="113"/>
      <c r="F68" s="113"/>
      <c r="G68" s="113"/>
      <c r="H68" s="113"/>
      <c r="I68" s="113"/>
      <c r="J68" s="113"/>
      <c r="K68" s="113"/>
      <c r="L68" s="113"/>
      <c r="M68" s="113"/>
      <c r="N68" s="113"/>
      <c r="O68" s="118"/>
      <c r="P68" s="113"/>
      <c r="Q68" s="113"/>
      <c r="R68" s="113"/>
      <c r="S68" s="113"/>
      <c r="T68" s="113"/>
      <c r="U68" s="113"/>
    </row>
    <row r="69" ht="18.75" customHeight="1">
      <c r="A69" s="23">
        <v>64.0</v>
      </c>
      <c r="B69" s="113"/>
      <c r="C69" s="113"/>
      <c r="D69" s="113"/>
      <c r="E69" s="113"/>
      <c r="F69" s="113"/>
      <c r="G69" s="113"/>
      <c r="H69" s="113"/>
      <c r="I69" s="113"/>
      <c r="J69" s="113"/>
      <c r="K69" s="113"/>
      <c r="L69" s="113"/>
      <c r="M69" s="113"/>
      <c r="N69" s="113"/>
      <c r="O69" s="118"/>
      <c r="P69" s="113"/>
      <c r="Q69" s="113"/>
      <c r="R69" s="113"/>
      <c r="S69" s="113"/>
      <c r="T69" s="113"/>
      <c r="U69" s="113"/>
    </row>
    <row r="70" ht="18.75" customHeight="1">
      <c r="A70" s="23">
        <v>65.0</v>
      </c>
      <c r="B70" s="113"/>
      <c r="C70" s="113"/>
      <c r="D70" s="113"/>
      <c r="E70" s="113"/>
      <c r="F70" s="113"/>
      <c r="G70" s="113"/>
      <c r="H70" s="113"/>
      <c r="I70" s="113"/>
      <c r="J70" s="113"/>
      <c r="K70" s="113"/>
      <c r="L70" s="113"/>
      <c r="M70" s="113"/>
      <c r="N70" s="113"/>
      <c r="O70" s="118"/>
      <c r="P70" s="113"/>
      <c r="Q70" s="113"/>
      <c r="R70" s="113"/>
      <c r="S70" s="113"/>
      <c r="T70" s="113"/>
      <c r="U70" s="113"/>
    </row>
    <row r="71" ht="18.75" customHeight="1">
      <c r="A71" s="23">
        <v>66.0</v>
      </c>
      <c r="B71" s="113"/>
      <c r="C71" s="113"/>
      <c r="D71" s="113"/>
      <c r="E71" s="113"/>
      <c r="F71" s="113"/>
      <c r="G71" s="113"/>
      <c r="H71" s="113"/>
      <c r="I71" s="113"/>
      <c r="J71" s="113"/>
      <c r="K71" s="113"/>
      <c r="L71" s="113"/>
      <c r="M71" s="113"/>
      <c r="N71" s="113"/>
      <c r="O71" s="118"/>
      <c r="P71" s="113"/>
      <c r="Q71" s="113"/>
      <c r="R71" s="113"/>
      <c r="S71" s="113"/>
      <c r="T71" s="113"/>
      <c r="U71" s="113"/>
    </row>
    <row r="72" ht="18.75" customHeight="1">
      <c r="A72" s="23">
        <v>67.0</v>
      </c>
      <c r="B72" s="113"/>
      <c r="C72" s="113"/>
      <c r="D72" s="113"/>
      <c r="E72" s="113"/>
      <c r="F72" s="113"/>
      <c r="G72" s="113"/>
      <c r="H72" s="113"/>
      <c r="I72" s="113"/>
      <c r="J72" s="113"/>
      <c r="K72" s="113"/>
      <c r="L72" s="113"/>
      <c r="M72" s="113"/>
      <c r="N72" s="113"/>
      <c r="O72" s="118"/>
      <c r="P72" s="113"/>
      <c r="Q72" s="113"/>
      <c r="R72" s="113"/>
      <c r="S72" s="113"/>
      <c r="T72" s="113"/>
      <c r="U72" s="113"/>
    </row>
    <row r="73" ht="18.75" customHeight="1">
      <c r="A73" s="23">
        <v>68.0</v>
      </c>
      <c r="B73" s="113"/>
      <c r="C73" s="113"/>
      <c r="D73" s="113"/>
      <c r="E73" s="113"/>
      <c r="F73" s="113"/>
      <c r="G73" s="113"/>
      <c r="H73" s="113"/>
      <c r="I73" s="113"/>
      <c r="J73" s="113"/>
      <c r="K73" s="113"/>
      <c r="L73" s="113"/>
      <c r="M73" s="113"/>
      <c r="N73" s="113"/>
      <c r="O73" s="118"/>
      <c r="P73" s="113"/>
      <c r="Q73" s="113"/>
      <c r="R73" s="113"/>
      <c r="S73" s="113"/>
      <c r="T73" s="113"/>
      <c r="U73" s="113"/>
    </row>
    <row r="74" ht="18.75" customHeight="1">
      <c r="A74" s="23">
        <v>69.0</v>
      </c>
      <c r="B74" s="113"/>
      <c r="C74" s="113"/>
      <c r="D74" s="113"/>
      <c r="E74" s="113"/>
      <c r="F74" s="113"/>
      <c r="G74" s="113"/>
      <c r="H74" s="113"/>
      <c r="I74" s="113"/>
      <c r="J74" s="113"/>
      <c r="K74" s="113"/>
      <c r="L74" s="113"/>
      <c r="M74" s="113"/>
      <c r="N74" s="113"/>
      <c r="O74" s="118"/>
      <c r="P74" s="113"/>
      <c r="Q74" s="113"/>
      <c r="R74" s="113"/>
      <c r="S74" s="113"/>
      <c r="T74" s="113"/>
      <c r="U74" s="113"/>
    </row>
    <row r="75" ht="18.75" customHeight="1">
      <c r="A75" s="23">
        <v>70.0</v>
      </c>
      <c r="B75" s="113"/>
      <c r="C75" s="113"/>
      <c r="D75" s="113"/>
      <c r="E75" s="113"/>
      <c r="F75" s="113"/>
      <c r="G75" s="113"/>
      <c r="H75" s="113"/>
      <c r="I75" s="113"/>
      <c r="J75" s="113"/>
      <c r="K75" s="113"/>
      <c r="L75" s="113"/>
      <c r="M75" s="113"/>
      <c r="N75" s="113"/>
      <c r="O75" s="118"/>
      <c r="P75" s="113"/>
      <c r="Q75" s="113"/>
      <c r="R75" s="113"/>
      <c r="S75" s="113"/>
      <c r="T75" s="113"/>
      <c r="U75" s="113"/>
    </row>
    <row r="76" ht="18.75" customHeight="1">
      <c r="A76" s="23">
        <v>71.0</v>
      </c>
      <c r="B76" s="113"/>
      <c r="C76" s="113"/>
      <c r="D76" s="113"/>
      <c r="E76" s="113"/>
      <c r="F76" s="113"/>
      <c r="G76" s="113"/>
      <c r="H76" s="113"/>
      <c r="I76" s="113"/>
      <c r="J76" s="113"/>
      <c r="K76" s="113"/>
      <c r="L76" s="113"/>
      <c r="M76" s="113"/>
      <c r="N76" s="113"/>
      <c r="O76" s="118"/>
      <c r="P76" s="113"/>
      <c r="Q76" s="113"/>
      <c r="R76" s="113"/>
      <c r="S76" s="113"/>
      <c r="T76" s="113"/>
      <c r="U76" s="113"/>
    </row>
    <row r="77" ht="18.75" customHeight="1">
      <c r="A77" s="23">
        <v>72.0</v>
      </c>
      <c r="B77" s="113"/>
      <c r="C77" s="113"/>
      <c r="D77" s="113"/>
      <c r="E77" s="113"/>
      <c r="F77" s="113"/>
      <c r="G77" s="113"/>
      <c r="H77" s="113"/>
      <c r="I77" s="113"/>
      <c r="J77" s="113"/>
      <c r="K77" s="113"/>
      <c r="L77" s="113"/>
      <c r="M77" s="113"/>
      <c r="N77" s="113"/>
      <c r="O77" s="118"/>
      <c r="P77" s="113"/>
      <c r="Q77" s="113"/>
      <c r="R77" s="113"/>
      <c r="S77" s="113"/>
      <c r="T77" s="113"/>
      <c r="U77" s="113"/>
    </row>
    <row r="78" ht="18.75" customHeight="1">
      <c r="A78" s="23">
        <v>73.0</v>
      </c>
      <c r="B78" s="113"/>
      <c r="C78" s="113"/>
      <c r="D78" s="113"/>
      <c r="E78" s="113"/>
      <c r="F78" s="113"/>
      <c r="G78" s="113"/>
      <c r="H78" s="113"/>
      <c r="I78" s="113"/>
      <c r="J78" s="113"/>
      <c r="K78" s="113"/>
      <c r="L78" s="113"/>
      <c r="M78" s="113"/>
      <c r="N78" s="113"/>
      <c r="O78" s="118"/>
      <c r="P78" s="113"/>
      <c r="Q78" s="113"/>
      <c r="R78" s="113"/>
      <c r="S78" s="113"/>
      <c r="T78" s="113"/>
      <c r="U78" s="113"/>
    </row>
    <row r="79" ht="18.75" customHeight="1">
      <c r="A79" s="23">
        <v>74.0</v>
      </c>
      <c r="B79" s="113"/>
      <c r="C79" s="113"/>
      <c r="D79" s="113"/>
      <c r="E79" s="113"/>
      <c r="F79" s="113"/>
      <c r="G79" s="113"/>
      <c r="H79" s="113"/>
      <c r="I79" s="113"/>
      <c r="J79" s="113"/>
      <c r="K79" s="113"/>
      <c r="L79" s="113"/>
      <c r="M79" s="113"/>
      <c r="N79" s="113"/>
      <c r="O79" s="118"/>
      <c r="P79" s="113"/>
      <c r="Q79" s="113"/>
      <c r="R79" s="113"/>
      <c r="S79" s="113"/>
      <c r="T79" s="113"/>
      <c r="U79" s="113"/>
    </row>
    <row r="80" ht="18.75" customHeight="1">
      <c r="A80" s="23">
        <v>75.0</v>
      </c>
      <c r="B80" s="113"/>
      <c r="C80" s="113"/>
      <c r="D80" s="113"/>
      <c r="E80" s="113"/>
      <c r="F80" s="113"/>
      <c r="G80" s="113"/>
      <c r="H80" s="113"/>
      <c r="I80" s="113"/>
      <c r="J80" s="113"/>
      <c r="K80" s="113"/>
      <c r="L80" s="113"/>
      <c r="M80" s="113"/>
      <c r="N80" s="113"/>
      <c r="O80" s="118"/>
      <c r="P80" s="113"/>
      <c r="Q80" s="113"/>
      <c r="R80" s="113"/>
      <c r="S80" s="113"/>
      <c r="T80" s="113"/>
      <c r="U80" s="113"/>
    </row>
    <row r="81" ht="18.75" customHeight="1">
      <c r="A81" s="23">
        <v>76.0</v>
      </c>
      <c r="B81" s="113"/>
      <c r="C81" s="113"/>
      <c r="D81" s="113"/>
      <c r="E81" s="113"/>
      <c r="F81" s="113"/>
      <c r="G81" s="113"/>
      <c r="H81" s="113"/>
      <c r="I81" s="113"/>
      <c r="J81" s="113"/>
      <c r="K81" s="113"/>
      <c r="L81" s="113"/>
      <c r="M81" s="113"/>
      <c r="N81" s="113"/>
      <c r="O81" s="118"/>
      <c r="P81" s="113"/>
      <c r="Q81" s="113"/>
      <c r="R81" s="113"/>
      <c r="S81" s="113"/>
      <c r="T81" s="113"/>
      <c r="U81" s="113"/>
    </row>
    <row r="82" ht="18.75" customHeight="1">
      <c r="A82" s="23">
        <v>77.0</v>
      </c>
      <c r="B82" s="113"/>
      <c r="C82" s="113"/>
      <c r="D82" s="113"/>
      <c r="E82" s="113"/>
      <c r="F82" s="113"/>
      <c r="G82" s="113"/>
      <c r="H82" s="113"/>
      <c r="I82" s="113"/>
      <c r="J82" s="113"/>
      <c r="K82" s="113"/>
      <c r="L82" s="113"/>
      <c r="M82" s="113"/>
      <c r="N82" s="113"/>
      <c r="O82" s="118"/>
      <c r="P82" s="113"/>
      <c r="Q82" s="113"/>
      <c r="R82" s="113"/>
      <c r="S82" s="113"/>
      <c r="T82" s="113"/>
      <c r="U82" s="113"/>
    </row>
    <row r="83" ht="18.75" customHeight="1">
      <c r="A83" s="23">
        <v>78.0</v>
      </c>
      <c r="B83" s="113"/>
      <c r="C83" s="113"/>
      <c r="D83" s="113"/>
      <c r="E83" s="113"/>
      <c r="F83" s="113"/>
      <c r="G83" s="113"/>
      <c r="H83" s="113"/>
      <c r="I83" s="113"/>
      <c r="J83" s="113"/>
      <c r="K83" s="113"/>
      <c r="L83" s="113"/>
      <c r="M83" s="113"/>
      <c r="N83" s="113"/>
      <c r="O83" s="118"/>
      <c r="P83" s="113"/>
      <c r="Q83" s="113"/>
      <c r="R83" s="113"/>
      <c r="S83" s="113"/>
      <c r="T83" s="113"/>
      <c r="U83" s="113"/>
    </row>
    <row r="84" ht="18.75" customHeight="1">
      <c r="A84" s="23">
        <v>79.0</v>
      </c>
      <c r="B84" s="113"/>
      <c r="C84" s="113"/>
      <c r="D84" s="113"/>
      <c r="E84" s="113"/>
      <c r="F84" s="113"/>
      <c r="G84" s="113"/>
      <c r="H84" s="113"/>
      <c r="I84" s="113"/>
      <c r="J84" s="113"/>
      <c r="K84" s="113"/>
      <c r="L84" s="113"/>
      <c r="M84" s="113"/>
      <c r="N84" s="113"/>
      <c r="O84" s="118"/>
      <c r="P84" s="113"/>
      <c r="Q84" s="113"/>
      <c r="R84" s="113"/>
      <c r="S84" s="113"/>
      <c r="T84" s="113"/>
      <c r="U84" s="113"/>
    </row>
    <row r="85" ht="18.75" customHeight="1">
      <c r="A85" s="23">
        <v>80.0</v>
      </c>
      <c r="B85" s="113"/>
      <c r="C85" s="113"/>
      <c r="D85" s="113"/>
      <c r="E85" s="113"/>
      <c r="F85" s="113"/>
      <c r="G85" s="113"/>
      <c r="H85" s="113"/>
      <c r="I85" s="113"/>
      <c r="J85" s="113"/>
      <c r="K85" s="113"/>
      <c r="L85" s="113"/>
      <c r="M85" s="113"/>
      <c r="N85" s="113"/>
      <c r="O85" s="118"/>
      <c r="P85" s="113"/>
      <c r="Q85" s="113"/>
      <c r="R85" s="113"/>
      <c r="S85" s="113"/>
      <c r="T85" s="113"/>
      <c r="U85" s="113"/>
    </row>
    <row r="86" ht="18.75" customHeight="1">
      <c r="A86" s="23">
        <v>81.0</v>
      </c>
      <c r="B86" s="113"/>
      <c r="C86" s="113"/>
      <c r="D86" s="113"/>
      <c r="E86" s="113"/>
      <c r="F86" s="113"/>
      <c r="G86" s="113"/>
      <c r="H86" s="113"/>
      <c r="I86" s="113"/>
      <c r="J86" s="113"/>
      <c r="K86" s="113"/>
      <c r="L86" s="113"/>
      <c r="M86" s="113"/>
      <c r="N86" s="113"/>
      <c r="O86" s="118"/>
      <c r="P86" s="113"/>
      <c r="Q86" s="113"/>
      <c r="R86" s="113"/>
      <c r="S86" s="113"/>
      <c r="T86" s="113"/>
      <c r="U86" s="113"/>
    </row>
    <row r="87" ht="18.75" customHeight="1">
      <c r="A87" s="23">
        <v>82.0</v>
      </c>
      <c r="B87" s="113"/>
      <c r="C87" s="113"/>
      <c r="D87" s="113"/>
      <c r="E87" s="113"/>
      <c r="F87" s="113"/>
      <c r="G87" s="113"/>
      <c r="H87" s="113"/>
      <c r="I87" s="113"/>
      <c r="J87" s="113"/>
      <c r="K87" s="113"/>
      <c r="L87" s="113"/>
      <c r="M87" s="113"/>
      <c r="N87" s="113"/>
      <c r="O87" s="118"/>
      <c r="P87" s="113"/>
      <c r="Q87" s="113"/>
      <c r="R87" s="113"/>
      <c r="S87" s="113"/>
      <c r="T87" s="113"/>
      <c r="U87" s="113"/>
    </row>
    <row r="88" ht="18.75" customHeight="1">
      <c r="A88" s="23">
        <v>83.0</v>
      </c>
      <c r="B88" s="113"/>
      <c r="C88" s="113"/>
      <c r="D88" s="113"/>
      <c r="E88" s="113"/>
      <c r="F88" s="113"/>
      <c r="G88" s="113"/>
      <c r="H88" s="113"/>
      <c r="I88" s="113"/>
      <c r="J88" s="113"/>
      <c r="K88" s="113"/>
      <c r="L88" s="113"/>
      <c r="M88" s="113"/>
      <c r="N88" s="113"/>
      <c r="O88" s="118"/>
      <c r="P88" s="113"/>
      <c r="Q88" s="113"/>
      <c r="R88" s="113"/>
      <c r="S88" s="113"/>
      <c r="T88" s="113"/>
      <c r="U88" s="113"/>
    </row>
    <row r="89" ht="18.75" customHeight="1">
      <c r="A89" s="23">
        <v>84.0</v>
      </c>
      <c r="B89" s="113"/>
      <c r="C89" s="113"/>
      <c r="D89" s="113"/>
      <c r="E89" s="113"/>
      <c r="F89" s="113"/>
      <c r="G89" s="113"/>
      <c r="H89" s="113"/>
      <c r="I89" s="113"/>
      <c r="J89" s="113"/>
      <c r="K89" s="113"/>
      <c r="L89" s="113"/>
      <c r="M89" s="113"/>
      <c r="N89" s="113"/>
      <c r="O89" s="118"/>
      <c r="P89" s="113"/>
      <c r="Q89" s="113"/>
      <c r="R89" s="113"/>
      <c r="S89" s="113"/>
      <c r="T89" s="113"/>
      <c r="U89" s="113"/>
    </row>
    <row r="90" ht="18.75" customHeight="1">
      <c r="A90" s="23">
        <v>85.0</v>
      </c>
      <c r="B90" s="113"/>
      <c r="C90" s="113"/>
      <c r="D90" s="113"/>
      <c r="E90" s="113"/>
      <c r="F90" s="113"/>
      <c r="G90" s="113"/>
      <c r="H90" s="113"/>
      <c r="I90" s="113"/>
      <c r="J90" s="113"/>
      <c r="K90" s="113"/>
      <c r="L90" s="113"/>
      <c r="M90" s="113"/>
      <c r="N90" s="113"/>
      <c r="O90" s="118"/>
      <c r="P90" s="113"/>
      <c r="Q90" s="113"/>
      <c r="R90" s="113"/>
      <c r="S90" s="113"/>
      <c r="T90" s="113"/>
      <c r="U90" s="113"/>
    </row>
    <row r="91" ht="18.75" customHeight="1">
      <c r="A91" s="23">
        <v>86.0</v>
      </c>
      <c r="B91" s="113"/>
      <c r="C91" s="113"/>
      <c r="D91" s="113"/>
      <c r="E91" s="113"/>
      <c r="F91" s="113"/>
      <c r="G91" s="113"/>
      <c r="H91" s="113"/>
      <c r="I91" s="113"/>
      <c r="J91" s="113"/>
      <c r="K91" s="113"/>
      <c r="L91" s="113"/>
      <c r="M91" s="113"/>
      <c r="N91" s="113"/>
      <c r="O91" s="118"/>
      <c r="P91" s="113"/>
      <c r="Q91" s="113"/>
      <c r="R91" s="113"/>
      <c r="S91" s="113"/>
      <c r="T91" s="113"/>
      <c r="U91" s="113"/>
    </row>
    <row r="92" ht="18.75" customHeight="1">
      <c r="A92" s="23">
        <v>87.0</v>
      </c>
      <c r="B92" s="113"/>
      <c r="C92" s="113"/>
      <c r="D92" s="113"/>
      <c r="E92" s="113"/>
      <c r="F92" s="113"/>
      <c r="G92" s="113"/>
      <c r="H92" s="113"/>
      <c r="I92" s="113"/>
      <c r="J92" s="113"/>
      <c r="K92" s="113"/>
      <c r="L92" s="113"/>
      <c r="M92" s="113"/>
      <c r="N92" s="113"/>
      <c r="O92" s="118"/>
      <c r="P92" s="113"/>
      <c r="Q92" s="113"/>
      <c r="R92" s="113"/>
      <c r="S92" s="113"/>
      <c r="T92" s="113"/>
      <c r="U92" s="113"/>
    </row>
    <row r="93" ht="18.75" customHeight="1">
      <c r="A93" s="23">
        <v>88.0</v>
      </c>
      <c r="B93" s="113"/>
      <c r="C93" s="113"/>
      <c r="D93" s="113"/>
      <c r="E93" s="113"/>
      <c r="F93" s="113"/>
      <c r="G93" s="113"/>
      <c r="H93" s="113"/>
      <c r="I93" s="113"/>
      <c r="J93" s="113"/>
      <c r="K93" s="113"/>
      <c r="L93" s="113"/>
      <c r="M93" s="113"/>
      <c r="N93" s="113"/>
      <c r="O93" s="118"/>
      <c r="P93" s="113"/>
      <c r="Q93" s="113"/>
      <c r="R93" s="113"/>
      <c r="S93" s="113"/>
      <c r="T93" s="113"/>
      <c r="U93" s="113"/>
    </row>
    <row r="94" ht="18.75" customHeight="1">
      <c r="A94" s="23">
        <v>89.0</v>
      </c>
      <c r="B94" s="113"/>
      <c r="C94" s="113"/>
      <c r="D94" s="113"/>
      <c r="E94" s="113"/>
      <c r="F94" s="113"/>
      <c r="G94" s="113"/>
      <c r="H94" s="113"/>
      <c r="I94" s="113"/>
      <c r="J94" s="113"/>
      <c r="K94" s="113"/>
      <c r="L94" s="113"/>
      <c r="M94" s="113"/>
      <c r="N94" s="113"/>
      <c r="O94" s="118"/>
      <c r="P94" s="113"/>
      <c r="Q94" s="113"/>
      <c r="R94" s="113"/>
      <c r="S94" s="113"/>
      <c r="T94" s="113"/>
      <c r="U94" s="113"/>
    </row>
    <row r="95" ht="18.75" customHeight="1">
      <c r="A95" s="23">
        <v>90.0</v>
      </c>
      <c r="B95" s="113"/>
      <c r="C95" s="113"/>
      <c r="D95" s="113"/>
      <c r="E95" s="113"/>
      <c r="F95" s="113"/>
      <c r="G95" s="113"/>
      <c r="H95" s="113"/>
      <c r="I95" s="113"/>
      <c r="J95" s="113"/>
      <c r="K95" s="113"/>
      <c r="L95" s="113"/>
      <c r="M95" s="113"/>
      <c r="N95" s="113"/>
      <c r="O95" s="118"/>
      <c r="P95" s="113"/>
      <c r="Q95" s="113"/>
      <c r="R95" s="113"/>
      <c r="S95" s="113"/>
      <c r="T95" s="113"/>
      <c r="U95" s="113"/>
    </row>
  </sheetData>
  <mergeCells count="3">
    <mergeCell ref="P1:U2"/>
    <mergeCell ref="A4:O4"/>
    <mergeCell ref="A3:U3"/>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38"/>
    <col customWidth="1" min="2" max="2" width="9.75"/>
    <col customWidth="1" min="3" max="3" width="31.88"/>
    <col customWidth="1" min="4" max="4" width="10.38"/>
    <col customWidth="1" min="5" max="5" width="8.63"/>
    <col customWidth="1" min="6" max="6" width="7.25"/>
    <col customWidth="1" min="7" max="7" width="11.88"/>
    <col customWidth="1" min="8" max="8" width="19.13"/>
    <col customWidth="1" min="9" max="9" width="14.13"/>
    <col customWidth="1" min="10" max="11" width="13.88"/>
    <col customWidth="1" min="12" max="14" width="11.25"/>
    <col customWidth="1" min="15" max="22" width="10.88"/>
    <col customWidth="1" min="23" max="23" width="18.63"/>
    <col customWidth="1" min="24" max="24" width="15.38"/>
    <col customWidth="1" min="25" max="25" width="12.88"/>
    <col customWidth="1" min="26" max="26" width="18.63"/>
  </cols>
  <sheetData>
    <row r="1" ht="70.5" customHeight="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ht="81.0" customHeight="1">
      <c r="A3" s="19" t="s">
        <v>133</v>
      </c>
      <c r="B3" s="14"/>
      <c r="C3" s="14"/>
      <c r="D3" s="14"/>
      <c r="E3" s="14"/>
      <c r="F3" s="14"/>
      <c r="G3" s="14"/>
      <c r="H3" s="14"/>
      <c r="I3" s="14"/>
      <c r="J3" s="14"/>
      <c r="K3" s="14"/>
      <c r="L3" s="14"/>
      <c r="M3" s="14"/>
      <c r="N3" s="14"/>
      <c r="O3" s="14"/>
      <c r="P3" s="14"/>
      <c r="Q3" s="14"/>
      <c r="R3" s="14"/>
      <c r="S3" s="14"/>
      <c r="T3" s="14"/>
      <c r="U3" s="14"/>
      <c r="V3" s="14"/>
      <c r="W3" s="14"/>
      <c r="X3" s="14"/>
      <c r="Y3" s="14"/>
      <c r="Z3" s="15"/>
    </row>
    <row r="4" ht="19.5" customHeight="1">
      <c r="A4" s="119"/>
      <c r="B4" s="120"/>
      <c r="C4" s="120"/>
      <c r="D4" s="120"/>
      <c r="E4" s="120"/>
      <c r="F4" s="120"/>
      <c r="G4" s="120"/>
      <c r="H4" s="120"/>
      <c r="I4" s="120"/>
      <c r="J4" s="120"/>
      <c r="K4" s="120"/>
      <c r="L4" s="120"/>
      <c r="M4" s="120"/>
      <c r="N4" s="120"/>
      <c r="O4" s="120"/>
      <c r="P4" s="120"/>
      <c r="Q4" s="120"/>
      <c r="R4" s="120"/>
      <c r="S4" s="120"/>
      <c r="T4" s="120"/>
      <c r="U4" s="120"/>
      <c r="V4" s="120"/>
      <c r="W4" s="120"/>
      <c r="X4" s="121"/>
      <c r="Y4" s="1"/>
      <c r="Z4" s="1"/>
    </row>
    <row r="5">
      <c r="A5" s="7" t="s">
        <v>112</v>
      </c>
      <c r="B5" s="7" t="s">
        <v>134</v>
      </c>
      <c r="C5" s="7" t="s">
        <v>115</v>
      </c>
      <c r="D5" s="7" t="s">
        <v>116</v>
      </c>
      <c r="E5" s="7" t="s">
        <v>117</v>
      </c>
      <c r="F5" s="7" t="s">
        <v>118</v>
      </c>
      <c r="G5" s="7" t="s">
        <v>119</v>
      </c>
      <c r="H5" s="7" t="s">
        <v>120</v>
      </c>
      <c r="I5" s="7" t="s">
        <v>121</v>
      </c>
      <c r="J5" s="7" t="s">
        <v>122</v>
      </c>
      <c r="K5" s="7" t="s">
        <v>123</v>
      </c>
      <c r="L5" s="7" t="s">
        <v>135</v>
      </c>
      <c r="M5" s="7" t="s">
        <v>136</v>
      </c>
      <c r="N5" s="7" t="s">
        <v>137</v>
      </c>
      <c r="O5" s="7" t="s">
        <v>138</v>
      </c>
      <c r="P5" s="7" t="s">
        <v>139</v>
      </c>
      <c r="Q5" s="7" t="s">
        <v>140</v>
      </c>
      <c r="R5" s="7" t="s">
        <v>141</v>
      </c>
      <c r="S5" s="7" t="s">
        <v>142</v>
      </c>
      <c r="T5" s="7" t="s">
        <v>143</v>
      </c>
      <c r="U5" s="7" t="s">
        <v>144</v>
      </c>
      <c r="V5" s="7" t="s">
        <v>145</v>
      </c>
      <c r="W5" s="7" t="s">
        <v>146</v>
      </c>
      <c r="X5" s="7" t="s">
        <v>147</v>
      </c>
      <c r="Y5" s="7" t="s">
        <v>148</v>
      </c>
      <c r="Z5" s="7" t="s">
        <v>149</v>
      </c>
    </row>
    <row r="6" ht="18.75" customHeight="1">
      <c r="A6" s="23">
        <v>1.0</v>
      </c>
      <c r="B6" s="113"/>
      <c r="C6" s="113"/>
      <c r="D6" s="113"/>
      <c r="E6" s="113"/>
      <c r="F6" s="117"/>
      <c r="G6" s="117"/>
      <c r="H6" s="113"/>
      <c r="I6" s="113"/>
      <c r="J6" s="113"/>
      <c r="K6" s="113"/>
      <c r="L6" s="113"/>
      <c r="M6" s="113"/>
      <c r="N6" s="113"/>
      <c r="O6" s="113"/>
      <c r="P6" s="113"/>
      <c r="Q6" s="113"/>
      <c r="R6" s="113"/>
      <c r="S6" s="113"/>
      <c r="T6" s="113"/>
      <c r="U6" s="113"/>
      <c r="V6" s="113"/>
      <c r="W6" s="113"/>
      <c r="X6" s="113"/>
      <c r="Y6" s="113"/>
      <c r="Z6" s="113"/>
    </row>
    <row r="7" ht="18.75" customHeight="1">
      <c r="A7" s="23">
        <v>2.0</v>
      </c>
      <c r="B7" s="113"/>
      <c r="C7" s="113"/>
      <c r="D7" s="113"/>
      <c r="E7" s="113"/>
      <c r="F7" s="113"/>
      <c r="G7" s="113"/>
      <c r="H7" s="113"/>
      <c r="I7" s="113"/>
      <c r="J7" s="113"/>
      <c r="K7" s="113"/>
      <c r="L7" s="113"/>
      <c r="M7" s="113"/>
      <c r="N7" s="113"/>
      <c r="O7" s="113"/>
      <c r="P7" s="113"/>
      <c r="Q7" s="113"/>
      <c r="R7" s="113"/>
      <c r="S7" s="113"/>
      <c r="T7" s="113"/>
      <c r="U7" s="113"/>
      <c r="V7" s="113"/>
      <c r="W7" s="113"/>
      <c r="X7" s="113"/>
      <c r="Y7" s="113"/>
      <c r="Z7" s="113"/>
    </row>
    <row r="8" ht="18.75" customHeight="1">
      <c r="A8" s="23">
        <v>3.0</v>
      </c>
      <c r="B8" s="113"/>
      <c r="C8" s="113"/>
      <c r="D8" s="113"/>
      <c r="E8" s="113"/>
      <c r="F8" s="113"/>
      <c r="G8" s="113"/>
      <c r="H8" s="113"/>
      <c r="I8" s="113"/>
      <c r="J8" s="113"/>
      <c r="K8" s="113"/>
      <c r="L8" s="113"/>
      <c r="M8" s="113"/>
      <c r="N8" s="113"/>
      <c r="O8" s="113"/>
      <c r="P8" s="113"/>
      <c r="Q8" s="113"/>
      <c r="R8" s="113"/>
      <c r="S8" s="113"/>
      <c r="T8" s="113"/>
      <c r="U8" s="113"/>
      <c r="V8" s="113"/>
      <c r="W8" s="113"/>
      <c r="X8" s="113"/>
      <c r="Y8" s="113"/>
      <c r="Z8" s="113"/>
    </row>
    <row r="9" ht="18.75" customHeight="1">
      <c r="A9" s="23">
        <v>4.0</v>
      </c>
      <c r="B9" s="113"/>
      <c r="C9" s="113"/>
      <c r="D9" s="113"/>
      <c r="E9" s="113"/>
      <c r="F9" s="113"/>
      <c r="G9" s="113"/>
      <c r="H9" s="113"/>
      <c r="I9" s="113"/>
      <c r="J9" s="113"/>
      <c r="K9" s="113"/>
      <c r="L9" s="113"/>
      <c r="M9" s="113"/>
      <c r="N9" s="113"/>
      <c r="O9" s="113"/>
      <c r="P9" s="113"/>
      <c r="Q9" s="113"/>
      <c r="R9" s="113"/>
      <c r="S9" s="113"/>
      <c r="T9" s="113"/>
      <c r="U9" s="113"/>
      <c r="V9" s="113"/>
      <c r="W9" s="113"/>
      <c r="X9" s="113"/>
      <c r="Y9" s="113"/>
      <c r="Z9" s="113"/>
    </row>
    <row r="10" ht="18.75" customHeight="1">
      <c r="A10" s="23">
        <v>5.0</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ht="18.75" customHeight="1">
      <c r="A11" s="23">
        <v>6.0</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ht="18.75" customHeight="1">
      <c r="A12" s="23">
        <v>7.0</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ht="18.75" customHeight="1">
      <c r="A13" s="23">
        <v>8.0</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ht="18.75" customHeight="1">
      <c r="A14" s="23">
        <v>9.0</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ht="18.75" customHeight="1">
      <c r="A15" s="23">
        <v>10.0</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ht="18.75" customHeight="1">
      <c r="A16" s="23">
        <v>11.0</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ht="18.75" customHeight="1">
      <c r="A17" s="23">
        <v>12.0</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ht="18.75" customHeight="1">
      <c r="A18" s="23">
        <v>13.0</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ht="18.75" customHeight="1">
      <c r="A19" s="23">
        <v>14.0</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ht="18.75" customHeight="1">
      <c r="A20" s="23">
        <v>15.0</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row r="21" ht="18.75" customHeight="1">
      <c r="A21" s="23">
        <v>16.0</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ht="18.75" customHeight="1">
      <c r="A22" s="23">
        <v>17.0</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ht="18.75" customHeight="1">
      <c r="A23" s="23">
        <v>18.0</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row r="24" ht="18.75" customHeight="1">
      <c r="A24" s="23">
        <v>19.0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ht="18.75" customHeight="1">
      <c r="A25" s="23">
        <v>20.0</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row>
    <row r="26" ht="18.75" customHeight="1">
      <c r="A26" s="23">
        <v>21.0</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ht="18.75" customHeight="1">
      <c r="A27" s="23">
        <v>22.0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ht="18.75" customHeight="1">
      <c r="A28" s="23">
        <v>23.0</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ht="18.75" customHeight="1">
      <c r="A29" s="23">
        <v>24.0</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ht="18.75" customHeight="1">
      <c r="A30" s="23">
        <v>25.0</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ht="18.75" customHeight="1">
      <c r="A31" s="23">
        <v>26.0</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ht="18.75" customHeight="1">
      <c r="A32" s="23">
        <v>27.0</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ht="18.75" customHeight="1">
      <c r="A33" s="23">
        <v>28.0</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ht="18.75" customHeight="1">
      <c r="A34" s="23">
        <v>29.0</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ht="18.75" customHeight="1">
      <c r="A35" s="23">
        <v>30.0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ht="18.75" customHeight="1">
      <c r="A36" s="23">
        <v>31.0</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ht="18.75" customHeight="1">
      <c r="A37" s="23">
        <v>32.0</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ht="18.75" customHeight="1">
      <c r="A38" s="23">
        <v>33.0</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ht="18.75" customHeight="1">
      <c r="A39" s="23">
        <v>34.0</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ht="18.75" customHeight="1">
      <c r="A40" s="23">
        <v>35.0</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ht="18.75" customHeight="1">
      <c r="A41" s="23">
        <v>36.0</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ht="18.75" customHeight="1">
      <c r="A42" s="23">
        <v>37.0</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ht="18.75" customHeight="1">
      <c r="A43" s="23">
        <v>38.0</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ht="18.75" customHeight="1">
      <c r="A44" s="23">
        <v>39.0</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ht="18.75" customHeight="1">
      <c r="A45" s="23">
        <v>40.0</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ht="18.75" customHeight="1">
      <c r="A46" s="23">
        <v>41.0</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ht="18.75" customHeight="1">
      <c r="A47" s="23">
        <v>42.0</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ht="18.75" customHeight="1">
      <c r="A48" s="23">
        <v>43.0</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ht="18.75" customHeight="1">
      <c r="A49" s="23">
        <v>44.0</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ht="18.75" customHeight="1">
      <c r="A50" s="23">
        <v>45.0</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ht="18.75" customHeight="1">
      <c r="A51" s="23">
        <v>46.0</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ht="18.75" customHeight="1">
      <c r="A52" s="23">
        <v>47.0</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ht="18.75" customHeight="1">
      <c r="A53" s="23">
        <v>48.0</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ht="18.75" customHeight="1">
      <c r="A54" s="23">
        <v>49.0</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ht="18.75" customHeight="1">
      <c r="A55" s="23">
        <v>50.0</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ht="18.75" customHeight="1">
      <c r="A56" s="23">
        <v>51.0</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ht="18.75" customHeight="1">
      <c r="A57" s="23">
        <v>52.0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ht="18.75" customHeight="1">
      <c r="A58" s="23">
        <v>53.0</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ht="18.75" customHeight="1">
      <c r="A59" s="23">
        <v>54.0</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ht="18.75" customHeight="1">
      <c r="A60" s="23">
        <v>55.0</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ht="18.75" customHeight="1">
      <c r="A61" s="23">
        <v>56.0</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ht="18.75" customHeight="1">
      <c r="A62" s="23">
        <v>57.0</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ht="18.75" customHeight="1">
      <c r="A63" s="23">
        <v>58.0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ht="18.75" customHeight="1">
      <c r="A64" s="23">
        <v>59.0</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ht="18.75" customHeight="1">
      <c r="A65" s="23">
        <v>60.0</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ht="18.75" customHeight="1">
      <c r="A66" s="23">
        <v>61.0</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ht="18.75" customHeight="1">
      <c r="A67" s="23">
        <v>62.0</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ht="18.75" customHeight="1">
      <c r="A68" s="23">
        <v>63.0</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ht="18.75" customHeight="1">
      <c r="A69" s="23">
        <v>64.0</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ht="18.75" customHeight="1">
      <c r="A70" s="23">
        <v>65.0</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ht="18.75" customHeight="1">
      <c r="A71" s="23">
        <v>66.0</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ht="18.75" customHeight="1">
      <c r="A72" s="23">
        <v>67.0</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ht="18.75" customHeight="1">
      <c r="A73" s="23">
        <v>68.0</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ht="18.75" customHeight="1">
      <c r="A74" s="23">
        <v>69.0</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ht="18.75" customHeight="1">
      <c r="A75" s="23">
        <v>70.0</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ht="18.75" customHeight="1">
      <c r="A76" s="23">
        <v>71.0</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ht="18.75" customHeight="1">
      <c r="A77" s="23">
        <v>72.0</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ht="18.75" customHeight="1">
      <c r="A78" s="23">
        <v>73.0</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ht="18.75" customHeight="1">
      <c r="A79" s="23">
        <v>74.0</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ht="18.75" customHeight="1">
      <c r="A80" s="23">
        <v>75.0</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ht="18.75" customHeight="1">
      <c r="A81" s="23">
        <v>76.0</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ht="18.75" customHeight="1">
      <c r="A82" s="23">
        <v>77.0</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ht="18.75" customHeight="1">
      <c r="A83" s="23">
        <v>78.0</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ht="18.75" customHeight="1">
      <c r="A84" s="23">
        <v>79.0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ht="18.75" customHeight="1">
      <c r="A85" s="23">
        <v>80.0</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ht="18.75" customHeight="1">
      <c r="A86" s="23">
        <v>81.0</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ht="18.75" customHeight="1">
      <c r="A87" s="23">
        <v>82.0</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ht="18.75" customHeight="1">
      <c r="A88" s="23">
        <v>83.0</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ht="18.75" customHeight="1">
      <c r="A89" s="23">
        <v>84.0</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ht="18.75" customHeight="1">
      <c r="A90" s="23">
        <v>85.0</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ht="18.75" customHeight="1">
      <c r="A91" s="23">
        <v>86.0</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ht="18.75" customHeight="1">
      <c r="A92" s="23">
        <v>87.0</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ht="18.75" customHeight="1">
      <c r="A93" s="23">
        <v>88.0</v>
      </c>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ht="18.75" customHeight="1">
      <c r="A94" s="23">
        <v>89.0</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ht="18.75" customHeight="1">
      <c r="A95" s="23">
        <v>90.0</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sheetData>
  <mergeCells count="2">
    <mergeCell ref="A4:X4"/>
    <mergeCell ref="A3:Z3"/>
  </mergeCells>
  <printOptions/>
  <pageMargins bottom="0.75" footer="0.0" header="0.0" left="0.7" right="0.7" top="0.75"/>
  <pageSetup scale="65" orientation="landscape"/>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8"/>
    <col customWidth="1" min="2" max="3" width="9.75"/>
    <col customWidth="1" min="4" max="4" width="31.88"/>
    <col customWidth="1" min="5" max="5" width="10.38"/>
    <col customWidth="1" min="6" max="6" width="8.63"/>
    <col customWidth="1" min="7" max="7" width="7.25"/>
    <col customWidth="1" min="8" max="8" width="11.88"/>
    <col customWidth="1" min="9" max="9" width="19.13"/>
    <col customWidth="1" min="10" max="10" width="14.13"/>
    <col customWidth="1" min="11" max="14" width="13.88"/>
    <col customWidth="1" min="15" max="15" width="17.5"/>
    <col customWidth="1" min="16" max="16" width="15.63"/>
    <col customWidth="1" min="17" max="17" width="15.38"/>
    <col customWidth="1" min="18" max="18" width="15.0"/>
    <col customWidth="1" min="19" max="19" width="12.75"/>
    <col customWidth="1" min="20" max="20" width="13.13"/>
    <col customWidth="1" min="21" max="21" width="13.0"/>
  </cols>
  <sheetData>
    <row r="1" ht="70.5" customHeight="1">
      <c r="A1" s="1"/>
      <c r="B1" s="1"/>
      <c r="C1" s="1"/>
      <c r="D1" s="1"/>
      <c r="E1" s="1"/>
      <c r="F1" s="1"/>
      <c r="G1" s="1"/>
      <c r="H1" s="1"/>
      <c r="I1" s="1"/>
      <c r="J1" s="1"/>
      <c r="K1" s="1"/>
      <c r="L1" s="1"/>
      <c r="M1" s="1"/>
      <c r="N1" s="1"/>
      <c r="O1" s="1"/>
      <c r="P1" s="122"/>
      <c r="Q1" s="123"/>
      <c r="R1" s="123"/>
      <c r="S1" s="123"/>
      <c r="T1" s="123"/>
      <c r="U1" s="124"/>
    </row>
    <row r="2" ht="15.75" customHeight="1">
      <c r="A2" s="1"/>
      <c r="B2" s="1"/>
      <c r="C2" s="1"/>
      <c r="D2" s="1"/>
      <c r="E2" s="1"/>
      <c r="F2" s="1"/>
      <c r="G2" s="1"/>
      <c r="H2" s="1"/>
      <c r="I2" s="1"/>
      <c r="J2" s="1"/>
      <c r="K2" s="1"/>
      <c r="L2" s="1"/>
      <c r="M2" s="1"/>
      <c r="N2" s="1"/>
      <c r="O2" s="1"/>
      <c r="P2" s="125"/>
      <c r="Q2" s="126"/>
      <c r="R2" s="126"/>
      <c r="S2" s="126"/>
      <c r="T2" s="126"/>
      <c r="U2" s="127"/>
    </row>
    <row r="3" ht="42.0" customHeight="1">
      <c r="A3" s="128" t="s">
        <v>150</v>
      </c>
      <c r="B3" s="129"/>
      <c r="C3" s="129"/>
      <c r="D3" s="129"/>
      <c r="E3" s="129"/>
      <c r="F3" s="129"/>
      <c r="G3" s="129"/>
      <c r="H3" s="129"/>
      <c r="I3" s="129"/>
      <c r="J3" s="129"/>
      <c r="K3" s="129"/>
      <c r="L3" s="129"/>
      <c r="M3" s="129"/>
      <c r="N3" s="129"/>
      <c r="O3" s="129"/>
      <c r="P3" s="129"/>
      <c r="Q3" s="129"/>
      <c r="R3" s="129"/>
      <c r="S3" s="129"/>
      <c r="T3" s="129"/>
      <c r="U3" s="130"/>
    </row>
    <row r="4" ht="19.5" customHeight="1">
      <c r="A4" s="131"/>
      <c r="B4" s="14"/>
      <c r="C4" s="14"/>
      <c r="D4" s="14"/>
      <c r="E4" s="14"/>
      <c r="F4" s="14"/>
      <c r="G4" s="14"/>
      <c r="H4" s="14"/>
      <c r="I4" s="14"/>
      <c r="J4" s="14"/>
      <c r="K4" s="14"/>
      <c r="L4" s="14"/>
      <c r="M4" s="14"/>
      <c r="N4" s="14"/>
      <c r="O4" s="14"/>
      <c r="P4" s="14"/>
      <c r="Q4" s="14"/>
      <c r="R4" s="14"/>
      <c r="S4" s="14"/>
      <c r="T4" s="14"/>
      <c r="U4" s="15"/>
    </row>
    <row r="5">
      <c r="A5" s="7" t="s">
        <v>112</v>
      </c>
      <c r="B5" s="7" t="s">
        <v>113</v>
      </c>
      <c r="C5" s="7" t="s">
        <v>114</v>
      </c>
      <c r="D5" s="7" t="s">
        <v>115</v>
      </c>
      <c r="E5" s="7" t="s">
        <v>116</v>
      </c>
      <c r="F5" s="7" t="s">
        <v>117</v>
      </c>
      <c r="G5" s="7" t="s">
        <v>118</v>
      </c>
      <c r="H5" s="7" t="s">
        <v>119</v>
      </c>
      <c r="I5" s="7" t="s">
        <v>120</v>
      </c>
      <c r="J5" s="7" t="s">
        <v>121</v>
      </c>
      <c r="K5" s="7" t="s">
        <v>122</v>
      </c>
      <c r="L5" s="7" t="s">
        <v>123</v>
      </c>
      <c r="M5" s="7" t="s">
        <v>124</v>
      </c>
      <c r="N5" s="7" t="s">
        <v>125</v>
      </c>
      <c r="O5" s="7" t="s">
        <v>126</v>
      </c>
      <c r="P5" s="132" t="s">
        <v>127</v>
      </c>
      <c r="Q5" s="132" t="s">
        <v>128</v>
      </c>
      <c r="R5" s="132" t="s">
        <v>129</v>
      </c>
      <c r="S5" s="132" t="s">
        <v>130</v>
      </c>
      <c r="T5" s="132" t="s">
        <v>131</v>
      </c>
      <c r="U5" s="132" t="s">
        <v>132</v>
      </c>
    </row>
    <row r="6" ht="18.75" customHeight="1">
      <c r="A6" s="133">
        <v>1.0</v>
      </c>
      <c r="B6" s="113"/>
      <c r="C6" s="113"/>
      <c r="D6" s="113"/>
      <c r="E6" s="113"/>
      <c r="F6" s="113"/>
      <c r="G6" s="117"/>
      <c r="H6" s="117"/>
      <c r="I6" s="113"/>
      <c r="J6" s="113"/>
      <c r="K6" s="113"/>
      <c r="L6" s="113"/>
      <c r="M6" s="113"/>
      <c r="N6" s="113"/>
      <c r="O6" s="113"/>
      <c r="P6" s="113"/>
      <c r="Q6" s="113"/>
      <c r="R6" s="113"/>
      <c r="S6" s="113"/>
      <c r="T6" s="113"/>
      <c r="U6" s="113"/>
    </row>
    <row r="7" ht="18.75" customHeight="1">
      <c r="A7" s="133">
        <v>2.0</v>
      </c>
      <c r="B7" s="113"/>
      <c r="C7" s="113"/>
      <c r="D7" s="113"/>
      <c r="E7" s="113"/>
      <c r="F7" s="113"/>
      <c r="G7" s="113"/>
      <c r="H7" s="113"/>
      <c r="I7" s="113"/>
      <c r="J7" s="113"/>
      <c r="K7" s="113"/>
      <c r="L7" s="113"/>
      <c r="M7" s="113"/>
      <c r="N7" s="113"/>
      <c r="O7" s="113"/>
      <c r="P7" s="113"/>
      <c r="Q7" s="113"/>
      <c r="R7" s="113"/>
      <c r="S7" s="113"/>
      <c r="T7" s="113"/>
      <c r="U7" s="113"/>
    </row>
    <row r="8" ht="18.75" customHeight="1">
      <c r="A8" s="133">
        <v>3.0</v>
      </c>
      <c r="B8" s="113"/>
      <c r="C8" s="113"/>
      <c r="D8" s="113"/>
      <c r="E8" s="113"/>
      <c r="F8" s="113"/>
      <c r="G8" s="113"/>
      <c r="H8" s="113"/>
      <c r="I8" s="113"/>
      <c r="J8" s="113"/>
      <c r="K8" s="113"/>
      <c r="L8" s="113"/>
      <c r="M8" s="113"/>
      <c r="N8" s="113"/>
      <c r="O8" s="113"/>
      <c r="P8" s="113"/>
      <c r="Q8" s="113"/>
      <c r="R8" s="113"/>
      <c r="S8" s="113"/>
      <c r="T8" s="113"/>
      <c r="U8" s="113"/>
    </row>
    <row r="9" ht="18.75" customHeight="1">
      <c r="A9" s="133">
        <v>4.0</v>
      </c>
      <c r="B9" s="113"/>
      <c r="C9" s="113"/>
      <c r="D9" s="113"/>
      <c r="E9" s="113"/>
      <c r="F9" s="113"/>
      <c r="G9" s="113"/>
      <c r="H9" s="113"/>
      <c r="I9" s="113"/>
      <c r="J9" s="113"/>
      <c r="K9" s="113"/>
      <c r="L9" s="113"/>
      <c r="M9" s="113"/>
      <c r="N9" s="113"/>
      <c r="O9" s="113"/>
      <c r="P9" s="113"/>
      <c r="Q9" s="113"/>
      <c r="R9" s="113"/>
      <c r="S9" s="113"/>
      <c r="T9" s="113"/>
      <c r="U9" s="113"/>
    </row>
    <row r="10" ht="18.75" customHeight="1">
      <c r="A10" s="133">
        <v>5.0</v>
      </c>
      <c r="B10" s="113"/>
      <c r="C10" s="113"/>
      <c r="D10" s="113"/>
      <c r="E10" s="113"/>
      <c r="F10" s="113"/>
      <c r="G10" s="113"/>
      <c r="H10" s="113"/>
      <c r="I10" s="113"/>
      <c r="J10" s="113"/>
      <c r="K10" s="113"/>
      <c r="L10" s="113"/>
      <c r="M10" s="113"/>
      <c r="N10" s="113"/>
      <c r="O10" s="113"/>
      <c r="P10" s="113"/>
      <c r="Q10" s="113"/>
      <c r="R10" s="113"/>
      <c r="S10" s="113"/>
      <c r="T10" s="113"/>
      <c r="U10" s="113"/>
    </row>
    <row r="11" ht="18.75" customHeight="1">
      <c r="A11" s="133">
        <v>6.0</v>
      </c>
      <c r="B11" s="113"/>
      <c r="C11" s="113"/>
      <c r="D11" s="113"/>
      <c r="E11" s="113"/>
      <c r="F11" s="113"/>
      <c r="G11" s="113"/>
      <c r="H11" s="113"/>
      <c r="I11" s="113"/>
      <c r="J11" s="113"/>
      <c r="K11" s="113"/>
      <c r="L11" s="113"/>
      <c r="M11" s="113"/>
      <c r="N11" s="113"/>
      <c r="O11" s="113"/>
      <c r="P11" s="113"/>
      <c r="Q11" s="113"/>
      <c r="R11" s="113"/>
      <c r="S11" s="113"/>
      <c r="T11" s="113"/>
      <c r="U11" s="113"/>
    </row>
    <row r="12" ht="18.75" customHeight="1">
      <c r="A12" s="133">
        <v>7.0</v>
      </c>
      <c r="B12" s="113"/>
      <c r="C12" s="113"/>
      <c r="D12" s="113"/>
      <c r="E12" s="113"/>
      <c r="F12" s="113"/>
      <c r="G12" s="113"/>
      <c r="H12" s="113"/>
      <c r="I12" s="113"/>
      <c r="J12" s="113"/>
      <c r="K12" s="113"/>
      <c r="L12" s="113"/>
      <c r="M12" s="113"/>
      <c r="N12" s="113"/>
      <c r="O12" s="113"/>
      <c r="P12" s="113"/>
      <c r="Q12" s="113"/>
      <c r="R12" s="113"/>
      <c r="S12" s="113"/>
      <c r="T12" s="113"/>
      <c r="U12" s="113"/>
    </row>
    <row r="13" ht="18.75" customHeight="1">
      <c r="A13" s="133">
        <v>8.0</v>
      </c>
      <c r="B13" s="113"/>
      <c r="C13" s="113"/>
      <c r="D13" s="113"/>
      <c r="E13" s="113"/>
      <c r="F13" s="113"/>
      <c r="G13" s="113"/>
      <c r="H13" s="113"/>
      <c r="I13" s="113"/>
      <c r="J13" s="113"/>
      <c r="K13" s="113"/>
      <c r="L13" s="113"/>
      <c r="M13" s="113"/>
      <c r="N13" s="113"/>
      <c r="O13" s="113"/>
      <c r="P13" s="113"/>
      <c r="Q13" s="113"/>
      <c r="R13" s="113"/>
      <c r="S13" s="113"/>
      <c r="T13" s="113"/>
      <c r="U13" s="113"/>
    </row>
    <row r="14" ht="18.75" customHeight="1">
      <c r="A14" s="133">
        <v>9.0</v>
      </c>
      <c r="B14" s="113"/>
      <c r="C14" s="113"/>
      <c r="D14" s="113"/>
      <c r="E14" s="113"/>
      <c r="F14" s="113"/>
      <c r="G14" s="113"/>
      <c r="H14" s="113"/>
      <c r="I14" s="113"/>
      <c r="J14" s="113"/>
      <c r="K14" s="113"/>
      <c r="L14" s="113"/>
      <c r="M14" s="113"/>
      <c r="N14" s="113"/>
      <c r="O14" s="113"/>
      <c r="P14" s="113"/>
      <c r="Q14" s="113"/>
      <c r="R14" s="113"/>
      <c r="S14" s="113"/>
      <c r="T14" s="113"/>
      <c r="U14" s="113"/>
    </row>
    <row r="15" ht="18.75" customHeight="1">
      <c r="A15" s="133">
        <v>10.0</v>
      </c>
      <c r="B15" s="113"/>
      <c r="C15" s="113"/>
      <c r="D15" s="113"/>
      <c r="E15" s="113"/>
      <c r="F15" s="113"/>
      <c r="G15" s="113"/>
      <c r="H15" s="113"/>
      <c r="I15" s="113"/>
      <c r="J15" s="113"/>
      <c r="K15" s="113"/>
      <c r="L15" s="113"/>
      <c r="M15" s="113"/>
      <c r="N15" s="113"/>
      <c r="O15" s="113"/>
      <c r="P15" s="113"/>
      <c r="Q15" s="113"/>
      <c r="R15" s="113"/>
      <c r="S15" s="113"/>
      <c r="T15" s="113"/>
      <c r="U15" s="113"/>
    </row>
    <row r="16" ht="18.75" customHeight="1">
      <c r="A16" s="133">
        <v>11.0</v>
      </c>
      <c r="B16" s="113"/>
      <c r="C16" s="113"/>
      <c r="D16" s="113"/>
      <c r="E16" s="113"/>
      <c r="F16" s="113"/>
      <c r="G16" s="113"/>
      <c r="H16" s="113"/>
      <c r="I16" s="113"/>
      <c r="J16" s="113"/>
      <c r="K16" s="113"/>
      <c r="L16" s="113"/>
      <c r="M16" s="113"/>
      <c r="N16" s="113"/>
      <c r="O16" s="113"/>
      <c r="P16" s="113"/>
      <c r="Q16" s="113"/>
      <c r="R16" s="113"/>
      <c r="S16" s="113"/>
      <c r="T16" s="113"/>
      <c r="U16" s="113"/>
    </row>
    <row r="17" ht="18.75" customHeight="1">
      <c r="A17" s="133">
        <v>12.0</v>
      </c>
      <c r="B17" s="113"/>
      <c r="C17" s="113"/>
      <c r="D17" s="113"/>
      <c r="E17" s="113"/>
      <c r="F17" s="113"/>
      <c r="G17" s="113"/>
      <c r="H17" s="113"/>
      <c r="I17" s="113"/>
      <c r="J17" s="113"/>
      <c r="K17" s="113"/>
      <c r="L17" s="113"/>
      <c r="M17" s="113"/>
      <c r="N17" s="113"/>
      <c r="O17" s="113"/>
      <c r="P17" s="113"/>
      <c r="Q17" s="113"/>
      <c r="R17" s="113"/>
      <c r="S17" s="113"/>
      <c r="T17" s="113"/>
      <c r="U17" s="113"/>
    </row>
    <row r="18" ht="18.75" customHeight="1">
      <c r="A18" s="133">
        <v>13.0</v>
      </c>
      <c r="B18" s="113"/>
      <c r="C18" s="113"/>
      <c r="D18" s="113"/>
      <c r="E18" s="113"/>
      <c r="F18" s="113"/>
      <c r="G18" s="113"/>
      <c r="H18" s="113"/>
      <c r="I18" s="113"/>
      <c r="J18" s="113"/>
      <c r="K18" s="113"/>
      <c r="L18" s="113"/>
      <c r="M18" s="113"/>
      <c r="N18" s="113"/>
      <c r="O18" s="113"/>
      <c r="P18" s="113"/>
      <c r="Q18" s="113"/>
      <c r="R18" s="113"/>
      <c r="S18" s="113"/>
      <c r="T18" s="113"/>
      <c r="U18" s="113"/>
    </row>
    <row r="19" ht="18.75" customHeight="1">
      <c r="A19" s="133">
        <v>14.0</v>
      </c>
      <c r="B19" s="113"/>
      <c r="C19" s="113"/>
      <c r="D19" s="113"/>
      <c r="E19" s="113"/>
      <c r="F19" s="113"/>
      <c r="G19" s="113"/>
      <c r="H19" s="113"/>
      <c r="I19" s="113"/>
      <c r="J19" s="113"/>
      <c r="K19" s="113"/>
      <c r="L19" s="113"/>
      <c r="M19" s="113"/>
      <c r="N19" s="113"/>
      <c r="O19" s="113"/>
      <c r="P19" s="113"/>
      <c r="Q19" s="113"/>
      <c r="R19" s="113"/>
      <c r="S19" s="113"/>
      <c r="T19" s="113"/>
      <c r="U19" s="113"/>
    </row>
    <row r="20" ht="18.75" customHeight="1">
      <c r="A20" s="133">
        <v>15.0</v>
      </c>
      <c r="B20" s="113"/>
      <c r="C20" s="113"/>
      <c r="D20" s="113"/>
      <c r="E20" s="113"/>
      <c r="F20" s="113"/>
      <c r="G20" s="113"/>
      <c r="H20" s="113"/>
      <c r="I20" s="113"/>
      <c r="J20" s="113"/>
      <c r="K20" s="113"/>
      <c r="L20" s="113"/>
      <c r="M20" s="113"/>
      <c r="N20" s="113"/>
      <c r="O20" s="113"/>
      <c r="P20" s="113"/>
      <c r="Q20" s="113"/>
      <c r="R20" s="113"/>
      <c r="S20" s="113"/>
      <c r="T20" s="113"/>
      <c r="U20" s="113"/>
    </row>
    <row r="21" ht="18.75" customHeight="1">
      <c r="A21" s="133">
        <v>16.0</v>
      </c>
      <c r="B21" s="113"/>
      <c r="C21" s="113"/>
      <c r="D21" s="113"/>
      <c r="E21" s="113"/>
      <c r="F21" s="113"/>
      <c r="G21" s="113"/>
      <c r="H21" s="113"/>
      <c r="I21" s="113"/>
      <c r="J21" s="113"/>
      <c r="K21" s="113"/>
      <c r="L21" s="113"/>
      <c r="M21" s="113"/>
      <c r="N21" s="113"/>
      <c r="O21" s="113"/>
      <c r="P21" s="113"/>
      <c r="Q21" s="113"/>
      <c r="R21" s="113"/>
      <c r="S21" s="113"/>
      <c r="T21" s="113"/>
      <c r="U21" s="113"/>
    </row>
    <row r="22" ht="18.75" customHeight="1">
      <c r="A22" s="133">
        <v>17.0</v>
      </c>
      <c r="B22" s="113"/>
      <c r="C22" s="113"/>
      <c r="D22" s="113"/>
      <c r="E22" s="113"/>
      <c r="F22" s="113"/>
      <c r="G22" s="113"/>
      <c r="H22" s="113"/>
      <c r="I22" s="113"/>
      <c r="J22" s="113"/>
      <c r="K22" s="113"/>
      <c r="L22" s="113"/>
      <c r="M22" s="113"/>
      <c r="N22" s="113"/>
      <c r="O22" s="113"/>
      <c r="P22" s="113"/>
      <c r="Q22" s="113"/>
      <c r="R22" s="113"/>
      <c r="S22" s="113"/>
      <c r="T22" s="113"/>
      <c r="U22" s="113"/>
    </row>
    <row r="23" ht="18.75" customHeight="1">
      <c r="A23" s="133">
        <v>18.0</v>
      </c>
      <c r="B23" s="113"/>
      <c r="C23" s="113"/>
      <c r="D23" s="113"/>
      <c r="E23" s="113"/>
      <c r="F23" s="113"/>
      <c r="G23" s="113"/>
      <c r="H23" s="113"/>
      <c r="I23" s="113"/>
      <c r="J23" s="113"/>
      <c r="K23" s="113"/>
      <c r="L23" s="113"/>
      <c r="M23" s="113"/>
      <c r="N23" s="113"/>
      <c r="O23" s="113"/>
      <c r="P23" s="113"/>
      <c r="Q23" s="113"/>
      <c r="R23" s="113"/>
      <c r="S23" s="113"/>
      <c r="T23" s="113"/>
      <c r="U23" s="113"/>
    </row>
    <row r="24" ht="18.75" customHeight="1">
      <c r="A24" s="133">
        <v>19.0</v>
      </c>
      <c r="B24" s="113"/>
      <c r="C24" s="113"/>
      <c r="D24" s="113"/>
      <c r="E24" s="113"/>
      <c r="F24" s="113"/>
      <c r="G24" s="113"/>
      <c r="H24" s="113"/>
      <c r="I24" s="113"/>
      <c r="J24" s="113"/>
      <c r="K24" s="113"/>
      <c r="L24" s="113"/>
      <c r="M24" s="113"/>
      <c r="N24" s="113"/>
      <c r="O24" s="113"/>
      <c r="P24" s="113"/>
      <c r="Q24" s="113"/>
      <c r="R24" s="113"/>
      <c r="S24" s="113"/>
      <c r="T24" s="113"/>
      <c r="U24" s="113"/>
    </row>
    <row r="25" ht="18.75" customHeight="1">
      <c r="A25" s="133">
        <v>20.0</v>
      </c>
      <c r="B25" s="113"/>
      <c r="C25" s="113"/>
      <c r="D25" s="113"/>
      <c r="E25" s="113"/>
      <c r="F25" s="113"/>
      <c r="G25" s="113"/>
      <c r="H25" s="113"/>
      <c r="I25" s="113"/>
      <c r="J25" s="113"/>
      <c r="K25" s="113"/>
      <c r="L25" s="113"/>
      <c r="M25" s="113"/>
      <c r="N25" s="113"/>
      <c r="O25" s="113"/>
      <c r="P25" s="113"/>
      <c r="Q25" s="113"/>
      <c r="R25" s="113"/>
      <c r="S25" s="113"/>
      <c r="T25" s="113"/>
      <c r="U25" s="113"/>
    </row>
    <row r="26" ht="18.75" customHeight="1">
      <c r="A26" s="133">
        <v>21.0</v>
      </c>
      <c r="B26" s="113"/>
      <c r="C26" s="113"/>
      <c r="D26" s="113"/>
      <c r="E26" s="113"/>
      <c r="F26" s="113"/>
      <c r="G26" s="113"/>
      <c r="H26" s="113"/>
      <c r="I26" s="113"/>
      <c r="J26" s="113"/>
      <c r="K26" s="113"/>
      <c r="L26" s="113"/>
      <c r="M26" s="113"/>
      <c r="N26" s="113"/>
      <c r="O26" s="113"/>
      <c r="P26" s="113"/>
      <c r="Q26" s="113"/>
      <c r="R26" s="113"/>
      <c r="S26" s="113"/>
      <c r="T26" s="113"/>
      <c r="U26" s="113"/>
    </row>
    <row r="27" ht="18.75" customHeight="1">
      <c r="A27" s="133">
        <v>22.0</v>
      </c>
      <c r="B27" s="113"/>
      <c r="C27" s="113"/>
      <c r="D27" s="113"/>
      <c r="E27" s="113"/>
      <c r="F27" s="113"/>
      <c r="G27" s="113"/>
      <c r="H27" s="113"/>
      <c r="I27" s="113"/>
      <c r="J27" s="113"/>
      <c r="K27" s="113"/>
      <c r="L27" s="113"/>
      <c r="M27" s="113"/>
      <c r="N27" s="113"/>
      <c r="O27" s="113"/>
      <c r="P27" s="113"/>
      <c r="Q27" s="113"/>
      <c r="R27" s="113"/>
      <c r="S27" s="113"/>
      <c r="T27" s="113"/>
      <c r="U27" s="113"/>
    </row>
    <row r="28" ht="18.75" customHeight="1">
      <c r="A28" s="133">
        <v>23.0</v>
      </c>
      <c r="B28" s="113"/>
      <c r="C28" s="113"/>
      <c r="D28" s="113"/>
      <c r="E28" s="113"/>
      <c r="F28" s="113"/>
      <c r="G28" s="113"/>
      <c r="H28" s="113"/>
      <c r="I28" s="113"/>
      <c r="J28" s="113"/>
      <c r="K28" s="113"/>
      <c r="L28" s="113"/>
      <c r="M28" s="113"/>
      <c r="N28" s="113"/>
      <c r="O28" s="113"/>
      <c r="P28" s="113"/>
      <c r="Q28" s="113"/>
      <c r="R28" s="113"/>
      <c r="S28" s="113"/>
      <c r="T28" s="113"/>
      <c r="U28" s="113"/>
    </row>
    <row r="29" ht="18.75" customHeight="1">
      <c r="A29" s="133">
        <v>24.0</v>
      </c>
      <c r="B29" s="113"/>
      <c r="C29" s="113"/>
      <c r="D29" s="113"/>
      <c r="E29" s="113"/>
      <c r="F29" s="113"/>
      <c r="G29" s="113"/>
      <c r="H29" s="113"/>
      <c r="I29" s="113"/>
      <c r="J29" s="113"/>
      <c r="K29" s="113"/>
      <c r="L29" s="113"/>
      <c r="M29" s="113"/>
      <c r="N29" s="113"/>
      <c r="O29" s="113"/>
      <c r="P29" s="113"/>
      <c r="Q29" s="113"/>
      <c r="R29" s="113"/>
      <c r="S29" s="113"/>
      <c r="T29" s="113"/>
      <c r="U29" s="113"/>
    </row>
    <row r="30" ht="18.75" customHeight="1">
      <c r="A30" s="133">
        <v>25.0</v>
      </c>
      <c r="B30" s="113"/>
      <c r="C30" s="113"/>
      <c r="D30" s="113"/>
      <c r="E30" s="113"/>
      <c r="F30" s="113"/>
      <c r="G30" s="113"/>
      <c r="H30" s="113"/>
      <c r="I30" s="113"/>
      <c r="J30" s="113"/>
      <c r="K30" s="113"/>
      <c r="L30" s="113"/>
      <c r="M30" s="113"/>
      <c r="N30" s="113"/>
      <c r="O30" s="113"/>
      <c r="P30" s="113"/>
      <c r="Q30" s="113"/>
      <c r="R30" s="113"/>
      <c r="S30" s="113"/>
      <c r="T30" s="113"/>
      <c r="U30" s="113"/>
    </row>
    <row r="31" ht="18.75" customHeight="1">
      <c r="A31" s="133">
        <v>26.0</v>
      </c>
      <c r="B31" s="113"/>
      <c r="C31" s="113"/>
      <c r="D31" s="113"/>
      <c r="E31" s="113"/>
      <c r="F31" s="113"/>
      <c r="G31" s="113"/>
      <c r="H31" s="113"/>
      <c r="I31" s="113"/>
      <c r="J31" s="113"/>
      <c r="K31" s="113"/>
      <c r="L31" s="113"/>
      <c r="M31" s="113"/>
      <c r="N31" s="113"/>
      <c r="O31" s="113"/>
      <c r="P31" s="113"/>
      <c r="Q31" s="113"/>
      <c r="R31" s="113"/>
      <c r="S31" s="113"/>
      <c r="T31" s="113"/>
      <c r="U31" s="113"/>
    </row>
    <row r="32" ht="18.75" customHeight="1">
      <c r="A32" s="133">
        <v>27.0</v>
      </c>
      <c r="B32" s="113"/>
      <c r="C32" s="113"/>
      <c r="D32" s="113"/>
      <c r="E32" s="113"/>
      <c r="F32" s="113"/>
      <c r="G32" s="113"/>
      <c r="H32" s="113"/>
      <c r="I32" s="113"/>
      <c r="J32" s="113"/>
      <c r="K32" s="113"/>
      <c r="L32" s="113"/>
      <c r="M32" s="113"/>
      <c r="N32" s="113"/>
      <c r="O32" s="113"/>
      <c r="P32" s="113"/>
      <c r="Q32" s="113"/>
      <c r="R32" s="113"/>
      <c r="S32" s="113"/>
      <c r="T32" s="113"/>
      <c r="U32" s="113"/>
    </row>
    <row r="33" ht="18.75" customHeight="1">
      <c r="A33" s="133">
        <v>28.0</v>
      </c>
      <c r="B33" s="113"/>
      <c r="C33" s="113"/>
      <c r="D33" s="113"/>
      <c r="E33" s="113"/>
      <c r="F33" s="113"/>
      <c r="G33" s="113"/>
      <c r="H33" s="113"/>
      <c r="I33" s="113"/>
      <c r="J33" s="113"/>
      <c r="K33" s="113"/>
      <c r="L33" s="113"/>
      <c r="M33" s="113"/>
      <c r="N33" s="113"/>
      <c r="O33" s="113"/>
      <c r="P33" s="113"/>
      <c r="Q33" s="113"/>
      <c r="R33" s="113"/>
      <c r="S33" s="113"/>
      <c r="T33" s="113"/>
      <c r="U33" s="113"/>
    </row>
    <row r="34" ht="18.75" customHeight="1">
      <c r="A34" s="133">
        <v>29.0</v>
      </c>
      <c r="B34" s="113"/>
      <c r="C34" s="113"/>
      <c r="D34" s="113"/>
      <c r="E34" s="113"/>
      <c r="F34" s="113"/>
      <c r="G34" s="113"/>
      <c r="H34" s="113"/>
      <c r="I34" s="113"/>
      <c r="J34" s="113"/>
      <c r="K34" s="113"/>
      <c r="L34" s="113"/>
      <c r="M34" s="113"/>
      <c r="N34" s="113"/>
      <c r="O34" s="113"/>
      <c r="P34" s="113"/>
      <c r="Q34" s="113"/>
      <c r="R34" s="113"/>
      <c r="S34" s="113"/>
      <c r="T34" s="113"/>
      <c r="U34" s="113"/>
    </row>
    <row r="35" ht="18.75" customHeight="1">
      <c r="A35" s="133">
        <v>30.0</v>
      </c>
      <c r="B35" s="113"/>
      <c r="C35" s="113"/>
      <c r="D35" s="113"/>
      <c r="E35" s="113"/>
      <c r="F35" s="113"/>
      <c r="G35" s="113"/>
      <c r="H35" s="113"/>
      <c r="I35" s="113"/>
      <c r="J35" s="113"/>
      <c r="K35" s="113"/>
      <c r="L35" s="113"/>
      <c r="M35" s="113"/>
      <c r="N35" s="113"/>
      <c r="O35" s="113"/>
      <c r="P35" s="113"/>
      <c r="Q35" s="113"/>
      <c r="R35" s="113"/>
      <c r="S35" s="113"/>
      <c r="T35" s="113"/>
      <c r="U35" s="113"/>
    </row>
    <row r="36" ht="18.75" customHeight="1">
      <c r="A36" s="133">
        <v>31.0</v>
      </c>
      <c r="B36" s="113"/>
      <c r="C36" s="113"/>
      <c r="D36" s="113"/>
      <c r="E36" s="113"/>
      <c r="F36" s="113"/>
      <c r="G36" s="113"/>
      <c r="H36" s="113"/>
      <c r="I36" s="113"/>
      <c r="J36" s="113"/>
      <c r="K36" s="113"/>
      <c r="L36" s="113"/>
      <c r="M36" s="113"/>
      <c r="N36" s="113"/>
      <c r="O36" s="113"/>
      <c r="P36" s="113"/>
      <c r="Q36" s="113"/>
      <c r="R36" s="113"/>
      <c r="S36" s="113"/>
      <c r="T36" s="113"/>
      <c r="U36" s="113"/>
    </row>
    <row r="37" ht="18.75" customHeight="1">
      <c r="A37" s="133">
        <v>32.0</v>
      </c>
      <c r="B37" s="113"/>
      <c r="C37" s="113"/>
      <c r="D37" s="113"/>
      <c r="E37" s="113"/>
      <c r="F37" s="113"/>
      <c r="G37" s="113"/>
      <c r="H37" s="113"/>
      <c r="I37" s="113"/>
      <c r="J37" s="113"/>
      <c r="K37" s="113"/>
      <c r="L37" s="113"/>
      <c r="M37" s="113"/>
      <c r="N37" s="113"/>
      <c r="O37" s="113"/>
      <c r="P37" s="113"/>
      <c r="Q37" s="113"/>
      <c r="R37" s="113"/>
      <c r="S37" s="113"/>
      <c r="T37" s="113"/>
      <c r="U37" s="113"/>
    </row>
    <row r="38" ht="18.75" customHeight="1">
      <c r="A38" s="133">
        <v>33.0</v>
      </c>
      <c r="B38" s="113"/>
      <c r="C38" s="113"/>
      <c r="D38" s="113"/>
      <c r="E38" s="113"/>
      <c r="F38" s="113"/>
      <c r="G38" s="113"/>
      <c r="H38" s="113"/>
      <c r="I38" s="113"/>
      <c r="J38" s="113"/>
      <c r="K38" s="113"/>
      <c r="L38" s="113"/>
      <c r="M38" s="113"/>
      <c r="N38" s="113"/>
      <c r="O38" s="113"/>
      <c r="P38" s="113"/>
      <c r="Q38" s="113"/>
      <c r="R38" s="113"/>
      <c r="S38" s="113"/>
      <c r="T38" s="113"/>
      <c r="U38" s="113"/>
    </row>
    <row r="39" ht="18.75" customHeight="1">
      <c r="A39" s="133">
        <v>34.0</v>
      </c>
      <c r="B39" s="113"/>
      <c r="C39" s="113"/>
      <c r="D39" s="113"/>
      <c r="E39" s="113"/>
      <c r="F39" s="113"/>
      <c r="G39" s="113"/>
      <c r="H39" s="113"/>
      <c r="I39" s="113"/>
      <c r="J39" s="113"/>
      <c r="K39" s="113"/>
      <c r="L39" s="113"/>
      <c r="M39" s="113"/>
      <c r="N39" s="113"/>
      <c r="O39" s="113"/>
      <c r="P39" s="113"/>
      <c r="Q39" s="113"/>
      <c r="R39" s="113"/>
      <c r="S39" s="113"/>
      <c r="T39" s="113"/>
      <c r="U39" s="113"/>
    </row>
    <row r="40" ht="18.75" customHeight="1">
      <c r="A40" s="133">
        <v>35.0</v>
      </c>
      <c r="B40" s="113"/>
      <c r="C40" s="113"/>
      <c r="D40" s="113"/>
      <c r="E40" s="113"/>
      <c r="F40" s="113"/>
      <c r="G40" s="113"/>
      <c r="H40" s="113"/>
      <c r="I40" s="113"/>
      <c r="J40" s="113"/>
      <c r="K40" s="113"/>
      <c r="L40" s="113"/>
      <c r="M40" s="113"/>
      <c r="N40" s="113"/>
      <c r="O40" s="113"/>
      <c r="P40" s="113"/>
      <c r="Q40" s="113"/>
      <c r="R40" s="113"/>
      <c r="S40" s="113"/>
      <c r="T40" s="113"/>
      <c r="U40" s="113"/>
    </row>
    <row r="41" ht="18.75" customHeight="1">
      <c r="A41" s="133">
        <v>36.0</v>
      </c>
      <c r="B41" s="113"/>
      <c r="C41" s="113"/>
      <c r="D41" s="113"/>
      <c r="E41" s="113"/>
      <c r="F41" s="113"/>
      <c r="G41" s="113"/>
      <c r="H41" s="113"/>
      <c r="I41" s="113"/>
      <c r="J41" s="113"/>
      <c r="K41" s="113"/>
      <c r="L41" s="113"/>
      <c r="M41" s="113"/>
      <c r="N41" s="113"/>
      <c r="O41" s="113"/>
      <c r="P41" s="113"/>
      <c r="Q41" s="113"/>
      <c r="R41" s="113"/>
      <c r="S41" s="113"/>
      <c r="T41" s="113"/>
      <c r="U41" s="113"/>
    </row>
    <row r="42" ht="18.75" customHeight="1">
      <c r="A42" s="133">
        <v>37.0</v>
      </c>
      <c r="B42" s="113"/>
      <c r="C42" s="113"/>
      <c r="D42" s="113"/>
      <c r="E42" s="113"/>
      <c r="F42" s="113"/>
      <c r="G42" s="113"/>
      <c r="H42" s="113"/>
      <c r="I42" s="113"/>
      <c r="J42" s="113"/>
      <c r="K42" s="113"/>
      <c r="L42" s="113"/>
      <c r="M42" s="113"/>
      <c r="N42" s="113"/>
      <c r="O42" s="113"/>
      <c r="P42" s="113"/>
      <c r="Q42" s="113"/>
      <c r="R42" s="113"/>
      <c r="S42" s="113"/>
      <c r="T42" s="113"/>
      <c r="U42" s="113"/>
    </row>
    <row r="43" ht="18.75" customHeight="1">
      <c r="A43" s="133">
        <v>38.0</v>
      </c>
      <c r="B43" s="113"/>
      <c r="C43" s="113"/>
      <c r="D43" s="113"/>
      <c r="E43" s="113"/>
      <c r="F43" s="113"/>
      <c r="G43" s="113"/>
      <c r="H43" s="113"/>
      <c r="I43" s="113"/>
      <c r="J43" s="113"/>
      <c r="K43" s="113"/>
      <c r="L43" s="113"/>
      <c r="M43" s="113"/>
      <c r="N43" s="113"/>
      <c r="O43" s="113"/>
      <c r="P43" s="113"/>
      <c r="Q43" s="113"/>
      <c r="R43" s="113"/>
      <c r="S43" s="113"/>
      <c r="T43" s="113"/>
      <c r="U43" s="113"/>
    </row>
    <row r="44" ht="18.75" customHeight="1">
      <c r="A44" s="133">
        <v>39.0</v>
      </c>
      <c r="B44" s="113"/>
      <c r="C44" s="113"/>
      <c r="D44" s="113"/>
      <c r="E44" s="113"/>
      <c r="F44" s="113"/>
      <c r="G44" s="113"/>
      <c r="H44" s="113"/>
      <c r="I44" s="113"/>
      <c r="J44" s="113"/>
      <c r="K44" s="113"/>
      <c r="L44" s="113"/>
      <c r="M44" s="113"/>
      <c r="N44" s="113"/>
      <c r="O44" s="113"/>
      <c r="P44" s="113"/>
      <c r="Q44" s="113"/>
      <c r="R44" s="113"/>
      <c r="S44" s="113"/>
      <c r="T44" s="113"/>
      <c r="U44" s="113"/>
    </row>
    <row r="45" ht="18.75" customHeight="1">
      <c r="A45" s="133">
        <v>40.0</v>
      </c>
      <c r="B45" s="113"/>
      <c r="C45" s="113"/>
      <c r="D45" s="113"/>
      <c r="E45" s="113"/>
      <c r="F45" s="113"/>
      <c r="G45" s="113"/>
      <c r="H45" s="113"/>
      <c r="I45" s="113"/>
      <c r="J45" s="113"/>
      <c r="K45" s="113"/>
      <c r="L45" s="113"/>
      <c r="M45" s="113"/>
      <c r="N45" s="113"/>
      <c r="O45" s="113"/>
      <c r="P45" s="113"/>
      <c r="Q45" s="113"/>
      <c r="R45" s="113"/>
      <c r="S45" s="113"/>
      <c r="T45" s="113"/>
      <c r="U45" s="113"/>
    </row>
    <row r="46" ht="18.75" customHeight="1">
      <c r="A46" s="133">
        <v>41.0</v>
      </c>
      <c r="B46" s="113"/>
      <c r="C46" s="113"/>
      <c r="D46" s="113"/>
      <c r="E46" s="113"/>
      <c r="F46" s="113"/>
      <c r="G46" s="113"/>
      <c r="H46" s="113"/>
      <c r="I46" s="113"/>
      <c r="J46" s="113"/>
      <c r="K46" s="113"/>
      <c r="L46" s="113"/>
      <c r="M46" s="113"/>
      <c r="N46" s="113"/>
      <c r="O46" s="113"/>
      <c r="P46" s="113"/>
      <c r="Q46" s="113"/>
      <c r="R46" s="113"/>
      <c r="S46" s="113"/>
      <c r="T46" s="113"/>
      <c r="U46" s="113"/>
    </row>
    <row r="47" ht="18.75" customHeight="1">
      <c r="A47" s="133">
        <v>42.0</v>
      </c>
      <c r="B47" s="113"/>
      <c r="C47" s="113"/>
      <c r="D47" s="113"/>
      <c r="E47" s="113"/>
      <c r="F47" s="113"/>
      <c r="G47" s="113"/>
      <c r="H47" s="113"/>
      <c r="I47" s="113"/>
      <c r="J47" s="113"/>
      <c r="K47" s="113"/>
      <c r="L47" s="113"/>
      <c r="M47" s="113"/>
      <c r="N47" s="113"/>
      <c r="O47" s="113"/>
      <c r="P47" s="113"/>
      <c r="Q47" s="113"/>
      <c r="R47" s="113"/>
      <c r="S47" s="113"/>
      <c r="T47" s="113"/>
      <c r="U47" s="113"/>
    </row>
    <row r="48" ht="18.75" customHeight="1">
      <c r="A48" s="133">
        <v>43.0</v>
      </c>
      <c r="B48" s="113"/>
      <c r="C48" s="113"/>
      <c r="D48" s="113"/>
      <c r="E48" s="113"/>
      <c r="F48" s="113"/>
      <c r="G48" s="113"/>
      <c r="H48" s="113"/>
      <c r="I48" s="113"/>
      <c r="J48" s="113"/>
      <c r="K48" s="113"/>
      <c r="L48" s="113"/>
      <c r="M48" s="113"/>
      <c r="N48" s="113"/>
      <c r="O48" s="113"/>
      <c r="P48" s="113"/>
      <c r="Q48" s="113"/>
      <c r="R48" s="113"/>
      <c r="S48" s="113"/>
      <c r="T48" s="113"/>
      <c r="U48" s="113"/>
    </row>
    <row r="49" ht="18.75" customHeight="1">
      <c r="A49" s="133">
        <v>44.0</v>
      </c>
      <c r="B49" s="113"/>
      <c r="C49" s="113"/>
      <c r="D49" s="113"/>
      <c r="E49" s="113"/>
      <c r="F49" s="113"/>
      <c r="G49" s="113"/>
      <c r="H49" s="113"/>
      <c r="I49" s="113"/>
      <c r="J49" s="113"/>
      <c r="K49" s="113"/>
      <c r="L49" s="113"/>
      <c r="M49" s="113"/>
      <c r="N49" s="113"/>
      <c r="O49" s="113"/>
      <c r="P49" s="113"/>
      <c r="Q49" s="113"/>
      <c r="R49" s="113"/>
      <c r="S49" s="113"/>
      <c r="T49" s="113"/>
      <c r="U49" s="113"/>
    </row>
    <row r="50" ht="18.75" customHeight="1">
      <c r="A50" s="133">
        <v>45.0</v>
      </c>
      <c r="B50" s="113"/>
      <c r="C50" s="113"/>
      <c r="D50" s="113"/>
      <c r="E50" s="113"/>
      <c r="F50" s="113"/>
      <c r="G50" s="113"/>
      <c r="H50" s="113"/>
      <c r="I50" s="113"/>
      <c r="J50" s="113"/>
      <c r="K50" s="113"/>
      <c r="L50" s="113"/>
      <c r="M50" s="113"/>
      <c r="N50" s="113"/>
      <c r="O50" s="113"/>
      <c r="P50" s="113"/>
      <c r="Q50" s="113"/>
      <c r="R50" s="113"/>
      <c r="S50" s="113"/>
      <c r="T50" s="113"/>
      <c r="U50" s="113"/>
    </row>
    <row r="51" ht="18.75" customHeight="1">
      <c r="A51" s="133">
        <v>46.0</v>
      </c>
      <c r="B51" s="113"/>
      <c r="C51" s="113"/>
      <c r="D51" s="113"/>
      <c r="E51" s="113"/>
      <c r="F51" s="113"/>
      <c r="G51" s="113"/>
      <c r="H51" s="113"/>
      <c r="I51" s="113"/>
      <c r="J51" s="113"/>
      <c r="K51" s="113"/>
      <c r="L51" s="113"/>
      <c r="M51" s="113"/>
      <c r="N51" s="113"/>
      <c r="O51" s="113"/>
      <c r="P51" s="113"/>
      <c r="Q51" s="113"/>
      <c r="R51" s="113"/>
      <c r="S51" s="113"/>
      <c r="T51" s="113"/>
      <c r="U51" s="113"/>
    </row>
    <row r="52" ht="18.75" customHeight="1">
      <c r="A52" s="133">
        <v>47.0</v>
      </c>
      <c r="B52" s="113"/>
      <c r="C52" s="113"/>
      <c r="D52" s="113"/>
      <c r="E52" s="113"/>
      <c r="F52" s="113"/>
      <c r="G52" s="113"/>
      <c r="H52" s="113"/>
      <c r="I52" s="113"/>
      <c r="J52" s="113"/>
      <c r="K52" s="113"/>
      <c r="L52" s="113"/>
      <c r="M52" s="113"/>
      <c r="N52" s="113"/>
      <c r="O52" s="113"/>
      <c r="P52" s="113"/>
      <c r="Q52" s="113"/>
      <c r="R52" s="113"/>
      <c r="S52" s="113"/>
      <c r="T52" s="113"/>
      <c r="U52" s="113"/>
    </row>
    <row r="53" ht="18.75" customHeight="1">
      <c r="A53" s="133">
        <v>48.0</v>
      </c>
      <c r="B53" s="113"/>
      <c r="C53" s="113"/>
      <c r="D53" s="113"/>
      <c r="E53" s="113"/>
      <c r="F53" s="113"/>
      <c r="G53" s="113"/>
      <c r="H53" s="113"/>
      <c r="I53" s="113"/>
      <c r="J53" s="113"/>
      <c r="K53" s="113"/>
      <c r="L53" s="113"/>
      <c r="M53" s="113"/>
      <c r="N53" s="113"/>
      <c r="O53" s="113"/>
      <c r="P53" s="113"/>
      <c r="Q53" s="113"/>
      <c r="R53" s="113"/>
      <c r="S53" s="113"/>
      <c r="T53" s="113"/>
      <c r="U53" s="113"/>
    </row>
    <row r="54" ht="18.75" customHeight="1">
      <c r="A54" s="133">
        <v>49.0</v>
      </c>
      <c r="B54" s="113"/>
      <c r="C54" s="113"/>
      <c r="D54" s="113"/>
      <c r="E54" s="113"/>
      <c r="F54" s="113"/>
      <c r="G54" s="113"/>
      <c r="H54" s="113"/>
      <c r="I54" s="113"/>
      <c r="J54" s="113"/>
      <c r="K54" s="113"/>
      <c r="L54" s="113"/>
      <c r="M54" s="113"/>
      <c r="N54" s="113"/>
      <c r="O54" s="113"/>
      <c r="P54" s="113"/>
      <c r="Q54" s="113"/>
      <c r="R54" s="113"/>
      <c r="S54" s="113"/>
      <c r="T54" s="113"/>
      <c r="U54" s="113"/>
    </row>
    <row r="55" ht="18.75" customHeight="1">
      <c r="A55" s="133">
        <v>50.0</v>
      </c>
      <c r="B55" s="113"/>
      <c r="C55" s="113"/>
      <c r="D55" s="113"/>
      <c r="E55" s="113"/>
      <c r="F55" s="113"/>
      <c r="G55" s="113"/>
      <c r="H55" s="113"/>
      <c r="I55" s="113"/>
      <c r="J55" s="113"/>
      <c r="K55" s="113"/>
      <c r="L55" s="113"/>
      <c r="M55" s="113"/>
      <c r="N55" s="113"/>
      <c r="O55" s="113"/>
      <c r="P55" s="113"/>
      <c r="Q55" s="113"/>
      <c r="R55" s="113"/>
      <c r="S55" s="113"/>
      <c r="T55" s="113"/>
      <c r="U55" s="113"/>
    </row>
    <row r="56" ht="18.75" customHeight="1">
      <c r="A56" s="133">
        <v>51.0</v>
      </c>
      <c r="B56" s="113"/>
      <c r="C56" s="113"/>
      <c r="D56" s="113"/>
      <c r="E56" s="113"/>
      <c r="F56" s="113"/>
      <c r="G56" s="113"/>
      <c r="H56" s="113"/>
      <c r="I56" s="113"/>
      <c r="J56" s="113"/>
      <c r="K56" s="113"/>
      <c r="L56" s="113"/>
      <c r="M56" s="113"/>
      <c r="N56" s="113"/>
      <c r="O56" s="113"/>
      <c r="P56" s="113"/>
      <c r="Q56" s="113"/>
      <c r="R56" s="113"/>
      <c r="S56" s="113"/>
      <c r="T56" s="113"/>
      <c r="U56" s="113"/>
    </row>
    <row r="57" ht="18.75" customHeight="1">
      <c r="A57" s="133">
        <v>52.0</v>
      </c>
      <c r="B57" s="113"/>
      <c r="C57" s="113"/>
      <c r="D57" s="113"/>
      <c r="E57" s="113"/>
      <c r="F57" s="113"/>
      <c r="G57" s="113"/>
      <c r="H57" s="113"/>
      <c r="I57" s="113"/>
      <c r="J57" s="113"/>
      <c r="K57" s="113"/>
      <c r="L57" s="113"/>
      <c r="M57" s="113"/>
      <c r="N57" s="113"/>
      <c r="O57" s="113"/>
      <c r="P57" s="113"/>
      <c r="Q57" s="113"/>
      <c r="R57" s="113"/>
      <c r="S57" s="113"/>
      <c r="T57" s="113"/>
      <c r="U57" s="113"/>
    </row>
    <row r="58" ht="18.75" customHeight="1">
      <c r="A58" s="133">
        <v>53.0</v>
      </c>
      <c r="B58" s="113"/>
      <c r="C58" s="113"/>
      <c r="D58" s="113"/>
      <c r="E58" s="113"/>
      <c r="F58" s="113"/>
      <c r="G58" s="113"/>
      <c r="H58" s="113"/>
      <c r="I58" s="113"/>
      <c r="J58" s="113"/>
      <c r="K58" s="113"/>
      <c r="L58" s="113"/>
      <c r="M58" s="113"/>
      <c r="N58" s="113"/>
      <c r="O58" s="113"/>
      <c r="P58" s="113"/>
      <c r="Q58" s="113"/>
      <c r="R58" s="113"/>
      <c r="S58" s="113"/>
      <c r="T58" s="113"/>
      <c r="U58" s="113"/>
    </row>
    <row r="59" ht="18.75" customHeight="1">
      <c r="A59" s="133">
        <v>54.0</v>
      </c>
      <c r="B59" s="113"/>
      <c r="C59" s="113"/>
      <c r="D59" s="113"/>
      <c r="E59" s="113"/>
      <c r="F59" s="113"/>
      <c r="G59" s="113"/>
      <c r="H59" s="113"/>
      <c r="I59" s="113"/>
      <c r="J59" s="113"/>
      <c r="K59" s="113"/>
      <c r="L59" s="113"/>
      <c r="M59" s="113"/>
      <c r="N59" s="113"/>
      <c r="O59" s="113"/>
      <c r="P59" s="113"/>
      <c r="Q59" s="113"/>
      <c r="R59" s="113"/>
      <c r="S59" s="113"/>
      <c r="T59" s="113"/>
      <c r="U59" s="113"/>
    </row>
    <row r="60" ht="18.75" customHeight="1">
      <c r="A60" s="133">
        <v>55.0</v>
      </c>
      <c r="B60" s="113"/>
      <c r="C60" s="113"/>
      <c r="D60" s="113"/>
      <c r="E60" s="113"/>
      <c r="F60" s="113"/>
      <c r="G60" s="113"/>
      <c r="H60" s="113"/>
      <c r="I60" s="113"/>
      <c r="J60" s="113"/>
      <c r="K60" s="113"/>
      <c r="L60" s="113"/>
      <c r="M60" s="113"/>
      <c r="N60" s="113"/>
      <c r="O60" s="113"/>
      <c r="P60" s="113"/>
      <c r="Q60" s="113"/>
      <c r="R60" s="113"/>
      <c r="S60" s="113"/>
      <c r="T60" s="113"/>
      <c r="U60" s="113"/>
    </row>
    <row r="61" ht="18.75" customHeight="1">
      <c r="A61" s="133">
        <v>56.0</v>
      </c>
      <c r="B61" s="113"/>
      <c r="C61" s="113"/>
      <c r="D61" s="113"/>
      <c r="E61" s="113"/>
      <c r="F61" s="113"/>
      <c r="G61" s="113"/>
      <c r="H61" s="113"/>
      <c r="I61" s="113"/>
      <c r="J61" s="113"/>
      <c r="K61" s="113"/>
      <c r="L61" s="113"/>
      <c r="M61" s="113"/>
      <c r="N61" s="113"/>
      <c r="O61" s="113"/>
      <c r="P61" s="113"/>
      <c r="Q61" s="113"/>
      <c r="R61" s="113"/>
      <c r="S61" s="113"/>
      <c r="T61" s="113"/>
      <c r="U61" s="113"/>
    </row>
    <row r="62" ht="18.75" customHeight="1">
      <c r="A62" s="133">
        <v>57.0</v>
      </c>
      <c r="B62" s="113"/>
      <c r="C62" s="113"/>
      <c r="D62" s="113"/>
      <c r="E62" s="113"/>
      <c r="F62" s="113"/>
      <c r="G62" s="113"/>
      <c r="H62" s="113"/>
      <c r="I62" s="113"/>
      <c r="J62" s="113"/>
      <c r="K62" s="113"/>
      <c r="L62" s="113"/>
      <c r="M62" s="113"/>
      <c r="N62" s="113"/>
      <c r="O62" s="113"/>
      <c r="P62" s="113"/>
      <c r="Q62" s="113"/>
      <c r="R62" s="113"/>
      <c r="S62" s="113"/>
      <c r="T62" s="113"/>
      <c r="U62" s="113"/>
    </row>
    <row r="63" ht="18.75" customHeight="1">
      <c r="A63" s="133">
        <v>58.0</v>
      </c>
      <c r="B63" s="113"/>
      <c r="C63" s="113"/>
      <c r="D63" s="113"/>
      <c r="E63" s="113"/>
      <c r="F63" s="113"/>
      <c r="G63" s="113"/>
      <c r="H63" s="113"/>
      <c r="I63" s="113"/>
      <c r="J63" s="113"/>
      <c r="K63" s="113"/>
      <c r="L63" s="113"/>
      <c r="M63" s="113"/>
      <c r="N63" s="113"/>
      <c r="O63" s="113"/>
      <c r="P63" s="113"/>
      <c r="Q63" s="113"/>
      <c r="R63" s="113"/>
      <c r="S63" s="113"/>
      <c r="T63" s="113"/>
      <c r="U63" s="113"/>
    </row>
    <row r="64" ht="18.75" customHeight="1">
      <c r="A64" s="133">
        <v>59.0</v>
      </c>
      <c r="B64" s="113"/>
      <c r="C64" s="113"/>
      <c r="D64" s="113"/>
      <c r="E64" s="113"/>
      <c r="F64" s="113"/>
      <c r="G64" s="113"/>
      <c r="H64" s="113"/>
      <c r="I64" s="113"/>
      <c r="J64" s="113"/>
      <c r="K64" s="113"/>
      <c r="L64" s="113"/>
      <c r="M64" s="113"/>
      <c r="N64" s="113"/>
      <c r="O64" s="113"/>
      <c r="P64" s="113"/>
      <c r="Q64" s="113"/>
      <c r="R64" s="113"/>
      <c r="S64" s="113"/>
      <c r="T64" s="113"/>
      <c r="U64" s="113"/>
    </row>
    <row r="65" ht="18.75" customHeight="1">
      <c r="A65" s="133">
        <v>60.0</v>
      </c>
      <c r="B65" s="113"/>
      <c r="C65" s="113"/>
      <c r="D65" s="113"/>
      <c r="E65" s="113"/>
      <c r="F65" s="113"/>
      <c r="G65" s="113"/>
      <c r="H65" s="113"/>
      <c r="I65" s="113"/>
      <c r="J65" s="113"/>
      <c r="K65" s="113"/>
      <c r="L65" s="113"/>
      <c r="M65" s="113"/>
      <c r="N65" s="113"/>
      <c r="O65" s="113"/>
      <c r="P65" s="113"/>
      <c r="Q65" s="113"/>
      <c r="R65" s="113"/>
      <c r="S65" s="113"/>
      <c r="T65" s="113"/>
      <c r="U65" s="113"/>
    </row>
    <row r="66" ht="18.75" customHeight="1">
      <c r="A66" s="133">
        <v>61.0</v>
      </c>
      <c r="B66" s="113"/>
      <c r="C66" s="113"/>
      <c r="D66" s="113"/>
      <c r="E66" s="113"/>
      <c r="F66" s="113"/>
      <c r="G66" s="113"/>
      <c r="H66" s="113"/>
      <c r="I66" s="113"/>
      <c r="J66" s="113"/>
      <c r="K66" s="113"/>
      <c r="L66" s="113"/>
      <c r="M66" s="113"/>
      <c r="N66" s="113"/>
      <c r="O66" s="113"/>
      <c r="P66" s="113"/>
      <c r="Q66" s="113"/>
      <c r="R66" s="113"/>
      <c r="S66" s="113"/>
      <c r="T66" s="113"/>
      <c r="U66" s="113"/>
    </row>
    <row r="67" ht="18.75" customHeight="1">
      <c r="A67" s="133">
        <v>62.0</v>
      </c>
      <c r="B67" s="113"/>
      <c r="C67" s="113"/>
      <c r="D67" s="113"/>
      <c r="E67" s="113"/>
      <c r="F67" s="113"/>
      <c r="G67" s="113"/>
      <c r="H67" s="113"/>
      <c r="I67" s="113"/>
      <c r="J67" s="113"/>
      <c r="K67" s="113"/>
      <c r="L67" s="113"/>
      <c r="M67" s="113"/>
      <c r="N67" s="113"/>
      <c r="O67" s="113"/>
      <c r="P67" s="113"/>
      <c r="Q67" s="113"/>
      <c r="R67" s="113"/>
      <c r="S67" s="113"/>
      <c r="T67" s="113"/>
      <c r="U67" s="113"/>
    </row>
    <row r="68" ht="18.75" customHeight="1">
      <c r="A68" s="133">
        <v>63.0</v>
      </c>
      <c r="B68" s="113"/>
      <c r="C68" s="113"/>
      <c r="D68" s="113"/>
      <c r="E68" s="113"/>
      <c r="F68" s="113"/>
      <c r="G68" s="113"/>
      <c r="H68" s="113"/>
      <c r="I68" s="113"/>
      <c r="J68" s="113"/>
      <c r="K68" s="113"/>
      <c r="L68" s="113"/>
      <c r="M68" s="113"/>
      <c r="N68" s="113"/>
      <c r="O68" s="113"/>
      <c r="P68" s="113"/>
      <c r="Q68" s="113"/>
      <c r="R68" s="113"/>
      <c r="S68" s="113"/>
      <c r="T68" s="113"/>
      <c r="U68" s="113"/>
    </row>
    <row r="69" ht="18.75" customHeight="1">
      <c r="A69" s="133">
        <v>64.0</v>
      </c>
      <c r="B69" s="113"/>
      <c r="C69" s="113"/>
      <c r="D69" s="113"/>
      <c r="E69" s="113"/>
      <c r="F69" s="113"/>
      <c r="G69" s="113"/>
      <c r="H69" s="113"/>
      <c r="I69" s="113"/>
      <c r="J69" s="113"/>
      <c r="K69" s="113"/>
      <c r="L69" s="113"/>
      <c r="M69" s="113"/>
      <c r="N69" s="113"/>
      <c r="O69" s="113"/>
      <c r="P69" s="113"/>
      <c r="Q69" s="113"/>
      <c r="R69" s="113"/>
      <c r="S69" s="113"/>
      <c r="T69" s="113"/>
      <c r="U69" s="113"/>
    </row>
    <row r="70" ht="18.75" customHeight="1">
      <c r="A70" s="133">
        <v>65.0</v>
      </c>
      <c r="B70" s="113"/>
      <c r="C70" s="113"/>
      <c r="D70" s="113"/>
      <c r="E70" s="113"/>
      <c r="F70" s="113"/>
      <c r="G70" s="113"/>
      <c r="H70" s="113"/>
      <c r="I70" s="113"/>
      <c r="J70" s="113"/>
      <c r="K70" s="113"/>
      <c r="L70" s="113"/>
      <c r="M70" s="113"/>
      <c r="N70" s="113"/>
      <c r="O70" s="113"/>
      <c r="P70" s="113"/>
      <c r="Q70" s="113"/>
      <c r="R70" s="113"/>
      <c r="S70" s="113"/>
      <c r="T70" s="113"/>
      <c r="U70" s="113"/>
    </row>
    <row r="71" ht="18.75" customHeight="1">
      <c r="A71" s="133">
        <v>66.0</v>
      </c>
      <c r="B71" s="113"/>
      <c r="C71" s="113"/>
      <c r="D71" s="113"/>
      <c r="E71" s="113"/>
      <c r="F71" s="113"/>
      <c r="G71" s="113"/>
      <c r="H71" s="113"/>
      <c r="I71" s="113"/>
      <c r="J71" s="113"/>
      <c r="K71" s="113"/>
      <c r="L71" s="113"/>
      <c r="M71" s="113"/>
      <c r="N71" s="113"/>
      <c r="O71" s="113"/>
      <c r="P71" s="113"/>
      <c r="Q71" s="113"/>
      <c r="R71" s="113"/>
      <c r="S71" s="113"/>
      <c r="T71" s="113"/>
      <c r="U71" s="113"/>
    </row>
    <row r="72" ht="18.75" customHeight="1">
      <c r="A72" s="133">
        <v>67.0</v>
      </c>
      <c r="B72" s="113"/>
      <c r="C72" s="113"/>
      <c r="D72" s="113"/>
      <c r="E72" s="113"/>
      <c r="F72" s="113"/>
      <c r="G72" s="113"/>
      <c r="H72" s="113"/>
      <c r="I72" s="113"/>
      <c r="J72" s="113"/>
      <c r="K72" s="113"/>
      <c r="L72" s="113"/>
      <c r="M72" s="113"/>
      <c r="N72" s="113"/>
      <c r="O72" s="113"/>
      <c r="P72" s="113"/>
      <c r="Q72" s="113"/>
      <c r="R72" s="113"/>
      <c r="S72" s="113"/>
      <c r="T72" s="113"/>
      <c r="U72" s="113"/>
    </row>
    <row r="73" ht="18.75" customHeight="1">
      <c r="A73" s="133">
        <v>68.0</v>
      </c>
      <c r="B73" s="113"/>
      <c r="C73" s="113"/>
      <c r="D73" s="113"/>
      <c r="E73" s="113"/>
      <c r="F73" s="113"/>
      <c r="G73" s="113"/>
      <c r="H73" s="113"/>
      <c r="I73" s="113"/>
      <c r="J73" s="113"/>
      <c r="K73" s="113"/>
      <c r="L73" s="113"/>
      <c r="M73" s="113"/>
      <c r="N73" s="113"/>
      <c r="O73" s="113"/>
      <c r="P73" s="113"/>
      <c r="Q73" s="113"/>
      <c r="R73" s="113"/>
      <c r="S73" s="113"/>
      <c r="T73" s="113"/>
      <c r="U73" s="113"/>
    </row>
    <row r="74" ht="18.75" customHeight="1">
      <c r="A74" s="133">
        <v>69.0</v>
      </c>
      <c r="B74" s="113"/>
      <c r="C74" s="113"/>
      <c r="D74" s="113"/>
      <c r="E74" s="113"/>
      <c r="F74" s="113"/>
      <c r="G74" s="113"/>
      <c r="H74" s="113"/>
      <c r="I74" s="113"/>
      <c r="J74" s="113"/>
      <c r="K74" s="113"/>
      <c r="L74" s="113"/>
      <c r="M74" s="113"/>
      <c r="N74" s="113"/>
      <c r="O74" s="113"/>
      <c r="P74" s="113"/>
      <c r="Q74" s="113"/>
      <c r="R74" s="113"/>
      <c r="S74" s="113"/>
      <c r="T74" s="113"/>
      <c r="U74" s="113"/>
    </row>
    <row r="75" ht="18.75" customHeight="1">
      <c r="A75" s="133">
        <v>70.0</v>
      </c>
      <c r="B75" s="113"/>
      <c r="C75" s="113"/>
      <c r="D75" s="113"/>
      <c r="E75" s="113"/>
      <c r="F75" s="113"/>
      <c r="G75" s="113"/>
      <c r="H75" s="113"/>
      <c r="I75" s="113"/>
      <c r="J75" s="113"/>
      <c r="K75" s="113"/>
      <c r="L75" s="113"/>
      <c r="M75" s="113"/>
      <c r="N75" s="113"/>
      <c r="O75" s="113"/>
      <c r="P75" s="113"/>
      <c r="Q75" s="113"/>
      <c r="R75" s="113"/>
      <c r="S75" s="113"/>
      <c r="T75" s="113"/>
      <c r="U75" s="113"/>
    </row>
    <row r="76" ht="18.75" customHeight="1">
      <c r="A76" s="133">
        <v>71.0</v>
      </c>
      <c r="B76" s="113"/>
      <c r="C76" s="113"/>
      <c r="D76" s="113"/>
      <c r="E76" s="113"/>
      <c r="F76" s="113"/>
      <c r="G76" s="113"/>
      <c r="H76" s="113"/>
      <c r="I76" s="113"/>
      <c r="J76" s="113"/>
      <c r="K76" s="113"/>
      <c r="L76" s="113"/>
      <c r="M76" s="113"/>
      <c r="N76" s="113"/>
      <c r="O76" s="113"/>
      <c r="P76" s="113"/>
      <c r="Q76" s="113"/>
      <c r="R76" s="113"/>
      <c r="S76" s="113"/>
      <c r="T76" s="113"/>
      <c r="U76" s="113"/>
    </row>
    <row r="77" ht="18.75" customHeight="1">
      <c r="A77" s="133">
        <v>72.0</v>
      </c>
      <c r="B77" s="113"/>
      <c r="C77" s="113"/>
      <c r="D77" s="113"/>
      <c r="E77" s="113"/>
      <c r="F77" s="113"/>
      <c r="G77" s="113"/>
      <c r="H77" s="113"/>
      <c r="I77" s="113"/>
      <c r="J77" s="113"/>
      <c r="K77" s="113"/>
      <c r="L77" s="113"/>
      <c r="M77" s="113"/>
      <c r="N77" s="113"/>
      <c r="O77" s="113"/>
      <c r="P77" s="113"/>
      <c r="Q77" s="113"/>
      <c r="R77" s="113"/>
      <c r="S77" s="113"/>
      <c r="T77" s="113"/>
      <c r="U77" s="113"/>
    </row>
    <row r="78" ht="18.75" customHeight="1">
      <c r="A78" s="133">
        <v>73.0</v>
      </c>
      <c r="B78" s="113"/>
      <c r="C78" s="113"/>
      <c r="D78" s="113"/>
      <c r="E78" s="113"/>
      <c r="F78" s="113"/>
      <c r="G78" s="113"/>
      <c r="H78" s="113"/>
      <c r="I78" s="113"/>
      <c r="J78" s="113"/>
      <c r="K78" s="113"/>
      <c r="L78" s="113"/>
      <c r="M78" s="113"/>
      <c r="N78" s="113"/>
      <c r="O78" s="113"/>
      <c r="P78" s="113"/>
      <c r="Q78" s="113"/>
      <c r="R78" s="113"/>
      <c r="S78" s="113"/>
      <c r="T78" s="113"/>
      <c r="U78" s="113"/>
    </row>
    <row r="79" ht="18.75" customHeight="1">
      <c r="A79" s="133">
        <v>74.0</v>
      </c>
      <c r="B79" s="113"/>
      <c r="C79" s="113"/>
      <c r="D79" s="113"/>
      <c r="E79" s="113"/>
      <c r="F79" s="113"/>
      <c r="G79" s="113"/>
      <c r="H79" s="113"/>
      <c r="I79" s="113"/>
      <c r="J79" s="113"/>
      <c r="K79" s="113"/>
      <c r="L79" s="113"/>
      <c r="M79" s="113"/>
      <c r="N79" s="113"/>
      <c r="O79" s="113"/>
      <c r="P79" s="113"/>
      <c r="Q79" s="113"/>
      <c r="R79" s="113"/>
      <c r="S79" s="113"/>
      <c r="T79" s="113"/>
      <c r="U79" s="113"/>
    </row>
    <row r="80" ht="18.75" customHeight="1">
      <c r="A80" s="133">
        <v>75.0</v>
      </c>
      <c r="B80" s="113"/>
      <c r="C80" s="113"/>
      <c r="D80" s="113"/>
      <c r="E80" s="113"/>
      <c r="F80" s="113"/>
      <c r="G80" s="113"/>
      <c r="H80" s="113"/>
      <c r="I80" s="113"/>
      <c r="J80" s="113"/>
      <c r="K80" s="113"/>
      <c r="L80" s="113"/>
      <c r="M80" s="113"/>
      <c r="N80" s="113"/>
      <c r="O80" s="113"/>
      <c r="P80" s="113"/>
      <c r="Q80" s="113"/>
      <c r="R80" s="113"/>
      <c r="S80" s="113"/>
      <c r="T80" s="113"/>
      <c r="U80" s="113"/>
    </row>
    <row r="81" ht="18.75" customHeight="1">
      <c r="A81" s="133">
        <v>76.0</v>
      </c>
      <c r="B81" s="113"/>
      <c r="C81" s="113"/>
      <c r="D81" s="113"/>
      <c r="E81" s="113"/>
      <c r="F81" s="113"/>
      <c r="G81" s="113"/>
      <c r="H81" s="113"/>
      <c r="I81" s="113"/>
      <c r="J81" s="113"/>
      <c r="K81" s="113"/>
      <c r="L81" s="113"/>
      <c r="M81" s="113"/>
      <c r="N81" s="113"/>
      <c r="O81" s="113"/>
      <c r="P81" s="113"/>
      <c r="Q81" s="113"/>
      <c r="R81" s="113"/>
      <c r="S81" s="113"/>
      <c r="T81" s="113"/>
      <c r="U81" s="113"/>
    </row>
    <row r="82" ht="18.75" customHeight="1">
      <c r="A82" s="133">
        <v>77.0</v>
      </c>
      <c r="B82" s="113"/>
      <c r="C82" s="113"/>
      <c r="D82" s="113"/>
      <c r="E82" s="113"/>
      <c r="F82" s="113"/>
      <c r="G82" s="113"/>
      <c r="H82" s="113"/>
      <c r="I82" s="113"/>
      <c r="J82" s="113"/>
      <c r="K82" s="113"/>
      <c r="L82" s="113"/>
      <c r="M82" s="113"/>
      <c r="N82" s="113"/>
      <c r="O82" s="113"/>
      <c r="P82" s="113"/>
      <c r="Q82" s="113"/>
      <c r="R82" s="113"/>
      <c r="S82" s="113"/>
      <c r="T82" s="113"/>
      <c r="U82" s="113"/>
    </row>
    <row r="83" ht="18.75" customHeight="1">
      <c r="A83" s="133">
        <v>78.0</v>
      </c>
      <c r="B83" s="113"/>
      <c r="C83" s="113"/>
      <c r="D83" s="113"/>
      <c r="E83" s="113"/>
      <c r="F83" s="113"/>
      <c r="G83" s="113"/>
      <c r="H83" s="113"/>
      <c r="I83" s="113"/>
      <c r="J83" s="113"/>
      <c r="K83" s="113"/>
      <c r="L83" s="113"/>
      <c r="M83" s="113"/>
      <c r="N83" s="113"/>
      <c r="O83" s="113"/>
      <c r="P83" s="113"/>
      <c r="Q83" s="113"/>
      <c r="R83" s="113"/>
      <c r="S83" s="113"/>
      <c r="T83" s="113"/>
      <c r="U83" s="113"/>
    </row>
    <row r="84" ht="18.75" customHeight="1">
      <c r="A84" s="133">
        <v>79.0</v>
      </c>
      <c r="B84" s="113"/>
      <c r="C84" s="113"/>
      <c r="D84" s="113"/>
      <c r="E84" s="113"/>
      <c r="F84" s="113"/>
      <c r="G84" s="113"/>
      <c r="H84" s="113"/>
      <c r="I84" s="113"/>
      <c r="J84" s="113"/>
      <c r="K84" s="113"/>
      <c r="L84" s="113"/>
      <c r="M84" s="113"/>
      <c r="N84" s="113"/>
      <c r="O84" s="113"/>
      <c r="P84" s="113"/>
      <c r="Q84" s="113"/>
      <c r="R84" s="113"/>
      <c r="S84" s="113"/>
      <c r="T84" s="113"/>
      <c r="U84" s="113"/>
    </row>
    <row r="85" ht="18.75" customHeight="1">
      <c r="A85" s="133">
        <v>80.0</v>
      </c>
      <c r="B85" s="113"/>
      <c r="C85" s="113"/>
      <c r="D85" s="113"/>
      <c r="E85" s="113"/>
      <c r="F85" s="113"/>
      <c r="G85" s="113"/>
      <c r="H85" s="113"/>
      <c r="I85" s="113"/>
      <c r="J85" s="113"/>
      <c r="K85" s="113"/>
      <c r="L85" s="113"/>
      <c r="M85" s="113"/>
      <c r="N85" s="113"/>
      <c r="O85" s="113"/>
      <c r="P85" s="113"/>
      <c r="Q85" s="113"/>
      <c r="R85" s="113"/>
      <c r="S85" s="113"/>
      <c r="T85" s="113"/>
      <c r="U85" s="113"/>
    </row>
    <row r="86" ht="18.75" customHeight="1">
      <c r="A86" s="133">
        <v>81.0</v>
      </c>
      <c r="B86" s="113"/>
      <c r="C86" s="113"/>
      <c r="D86" s="113"/>
      <c r="E86" s="113"/>
      <c r="F86" s="113"/>
      <c r="G86" s="113"/>
      <c r="H86" s="113"/>
      <c r="I86" s="113"/>
      <c r="J86" s="113"/>
      <c r="K86" s="113"/>
      <c r="L86" s="113"/>
      <c r="M86" s="113"/>
      <c r="N86" s="113"/>
      <c r="O86" s="113"/>
      <c r="P86" s="113"/>
      <c r="Q86" s="113"/>
      <c r="R86" s="113"/>
      <c r="S86" s="113"/>
      <c r="T86" s="113"/>
      <c r="U86" s="113"/>
    </row>
    <row r="87" ht="18.75" customHeight="1">
      <c r="A87" s="133">
        <v>82.0</v>
      </c>
      <c r="B87" s="113"/>
      <c r="C87" s="113"/>
      <c r="D87" s="113"/>
      <c r="E87" s="113"/>
      <c r="F87" s="113"/>
      <c r="G87" s="113"/>
      <c r="H87" s="113"/>
      <c r="I87" s="113"/>
      <c r="J87" s="113"/>
      <c r="K87" s="113"/>
      <c r="L87" s="113"/>
      <c r="M87" s="113"/>
      <c r="N87" s="113"/>
      <c r="O87" s="113"/>
      <c r="P87" s="113"/>
      <c r="Q87" s="113"/>
      <c r="R87" s="113"/>
      <c r="S87" s="113"/>
      <c r="T87" s="113"/>
      <c r="U87" s="113"/>
    </row>
    <row r="88" ht="18.75" customHeight="1">
      <c r="A88" s="133">
        <v>83.0</v>
      </c>
      <c r="B88" s="113"/>
      <c r="C88" s="113"/>
      <c r="D88" s="113"/>
      <c r="E88" s="113"/>
      <c r="F88" s="113"/>
      <c r="G88" s="113"/>
      <c r="H88" s="113"/>
      <c r="I88" s="113"/>
      <c r="J88" s="113"/>
      <c r="K88" s="113"/>
      <c r="L88" s="113"/>
      <c r="M88" s="113"/>
      <c r="N88" s="113"/>
      <c r="O88" s="113"/>
      <c r="P88" s="113"/>
      <c r="Q88" s="113"/>
      <c r="R88" s="113"/>
      <c r="S88" s="113"/>
      <c r="T88" s="113"/>
      <c r="U88" s="113"/>
    </row>
    <row r="89" ht="18.75" customHeight="1">
      <c r="A89" s="133">
        <v>84.0</v>
      </c>
      <c r="B89" s="113"/>
      <c r="C89" s="113"/>
      <c r="D89" s="113"/>
      <c r="E89" s="113"/>
      <c r="F89" s="113"/>
      <c r="G89" s="113"/>
      <c r="H89" s="113"/>
      <c r="I89" s="113"/>
      <c r="J89" s="113"/>
      <c r="K89" s="113"/>
      <c r="L89" s="113"/>
      <c r="M89" s="113"/>
      <c r="N89" s="113"/>
      <c r="O89" s="113"/>
      <c r="P89" s="113"/>
      <c r="Q89" s="113"/>
      <c r="R89" s="113"/>
      <c r="S89" s="113"/>
      <c r="T89" s="113"/>
      <c r="U89" s="113"/>
    </row>
    <row r="90" ht="18.75" customHeight="1">
      <c r="A90" s="133">
        <v>85.0</v>
      </c>
      <c r="B90" s="113"/>
      <c r="C90" s="113"/>
      <c r="D90" s="113"/>
      <c r="E90" s="113"/>
      <c r="F90" s="113"/>
      <c r="G90" s="113"/>
      <c r="H90" s="113"/>
      <c r="I90" s="113"/>
      <c r="J90" s="113"/>
      <c r="K90" s="113"/>
      <c r="L90" s="113"/>
      <c r="M90" s="113"/>
      <c r="N90" s="113"/>
      <c r="O90" s="113"/>
      <c r="P90" s="113"/>
      <c r="Q90" s="113"/>
      <c r="R90" s="113"/>
      <c r="S90" s="113"/>
      <c r="T90" s="113"/>
      <c r="U90" s="113"/>
    </row>
    <row r="91" ht="18.75" customHeight="1">
      <c r="A91" s="133">
        <v>86.0</v>
      </c>
      <c r="B91" s="113"/>
      <c r="C91" s="113"/>
      <c r="D91" s="113"/>
      <c r="E91" s="113"/>
      <c r="F91" s="113"/>
      <c r="G91" s="113"/>
      <c r="H91" s="113"/>
      <c r="I91" s="113"/>
      <c r="J91" s="113"/>
      <c r="K91" s="113"/>
      <c r="L91" s="113"/>
      <c r="M91" s="113"/>
      <c r="N91" s="113"/>
      <c r="O91" s="113"/>
      <c r="P91" s="113"/>
      <c r="Q91" s="113"/>
      <c r="R91" s="113"/>
      <c r="S91" s="113"/>
      <c r="T91" s="113"/>
      <c r="U91" s="113"/>
    </row>
    <row r="92" ht="18.75" customHeight="1">
      <c r="A92" s="133">
        <v>87.0</v>
      </c>
      <c r="B92" s="113"/>
      <c r="C92" s="113"/>
      <c r="D92" s="113"/>
      <c r="E92" s="113"/>
      <c r="F92" s="113"/>
      <c r="G92" s="113"/>
      <c r="H92" s="113"/>
      <c r="I92" s="113"/>
      <c r="J92" s="113"/>
      <c r="K92" s="113"/>
      <c r="L92" s="113"/>
      <c r="M92" s="113"/>
      <c r="N92" s="113"/>
      <c r="O92" s="113"/>
      <c r="P92" s="113"/>
      <c r="Q92" s="113"/>
      <c r="R92" s="113"/>
      <c r="S92" s="113"/>
      <c r="T92" s="113"/>
      <c r="U92" s="113"/>
    </row>
    <row r="93" ht="18.75" customHeight="1">
      <c r="A93" s="133">
        <v>88.0</v>
      </c>
      <c r="B93" s="113"/>
      <c r="C93" s="113"/>
      <c r="D93" s="113"/>
      <c r="E93" s="113"/>
      <c r="F93" s="113"/>
      <c r="G93" s="113"/>
      <c r="H93" s="113"/>
      <c r="I93" s="113"/>
      <c r="J93" s="113"/>
      <c r="K93" s="113"/>
      <c r="L93" s="113"/>
      <c r="M93" s="113"/>
      <c r="N93" s="113"/>
      <c r="O93" s="113"/>
      <c r="P93" s="113"/>
      <c r="Q93" s="113"/>
      <c r="R93" s="113"/>
      <c r="S93" s="113"/>
      <c r="T93" s="113"/>
      <c r="U93" s="113"/>
    </row>
    <row r="94" ht="18.75" customHeight="1">
      <c r="A94" s="133">
        <v>89.0</v>
      </c>
      <c r="B94" s="113"/>
      <c r="C94" s="113"/>
      <c r="D94" s="113"/>
      <c r="E94" s="113"/>
      <c r="F94" s="113"/>
      <c r="G94" s="113"/>
      <c r="H94" s="113"/>
      <c r="I94" s="113"/>
      <c r="J94" s="113"/>
      <c r="K94" s="113"/>
      <c r="L94" s="113"/>
      <c r="M94" s="113"/>
      <c r="N94" s="113"/>
      <c r="O94" s="113"/>
      <c r="P94" s="113"/>
      <c r="Q94" s="113"/>
      <c r="R94" s="113"/>
      <c r="S94" s="113"/>
      <c r="T94" s="113"/>
      <c r="U94" s="113"/>
    </row>
    <row r="95" ht="18.75" customHeight="1">
      <c r="A95" s="133">
        <v>90.0</v>
      </c>
      <c r="B95" s="113"/>
      <c r="C95" s="113"/>
      <c r="D95" s="113"/>
      <c r="E95" s="113"/>
      <c r="F95" s="113"/>
      <c r="G95" s="113"/>
      <c r="H95" s="113"/>
      <c r="I95" s="113"/>
      <c r="J95" s="113"/>
      <c r="K95" s="113"/>
      <c r="L95" s="113"/>
      <c r="M95" s="113"/>
      <c r="N95" s="113"/>
      <c r="O95" s="113"/>
      <c r="P95" s="113"/>
      <c r="Q95" s="113"/>
      <c r="R95" s="113"/>
      <c r="S95" s="113"/>
      <c r="T95" s="113"/>
      <c r="U95" s="113"/>
    </row>
  </sheetData>
  <mergeCells count="3">
    <mergeCell ref="P1:U2"/>
    <mergeCell ref="A4:U4"/>
    <mergeCell ref="A3:U3"/>
  </mergeCells>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2020-11-20T15:15:08Z</dcterms:created>
  <dc:creator>Melanie Ruiz</dc:creator>
</cp:coreProperties>
</file>