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6-17 AFR Data for Resource Alloc_70% Instr\Resource Allocation\FY2016-17 Expenditures by Group\Web\"/>
    </mc:Choice>
  </mc:AlternateContent>
  <bookViews>
    <workbookView xWindow="0" yWindow="0" windowWidth="24000" windowHeight="14100"/>
  </bookViews>
  <sheets>
    <sheet name="Expend by Group" sheetId="1" r:id="rId1"/>
  </sheets>
  <definedNames>
    <definedName name="_xlnm.Print_Area" localSheetId="0">'Expend by Group'!$A$1:$AV$130</definedName>
    <definedName name="_xlnm.Print_Titles" localSheetId="0">'Expend by Group'!$A:$B,'Expend by Group'!$1:$2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72" i="1" l="1"/>
  <c r="AT72" i="1"/>
  <c r="AR72" i="1"/>
  <c r="AP72" i="1"/>
  <c r="AN73" i="1"/>
  <c r="AL72" i="1"/>
  <c r="AJ72" i="1"/>
  <c r="AH72" i="1"/>
  <c r="AF72" i="1"/>
  <c r="AD72" i="1"/>
  <c r="AB72" i="1"/>
  <c r="Z72" i="1"/>
  <c r="X72" i="1"/>
  <c r="V72" i="1"/>
  <c r="T72" i="1"/>
  <c r="R72" i="1"/>
  <c r="P72" i="1"/>
  <c r="N72" i="1"/>
  <c r="L72" i="1"/>
  <c r="J72" i="1"/>
  <c r="H72" i="1"/>
  <c r="F72" i="1"/>
  <c r="D72" i="1"/>
  <c r="E127" i="1" l="1"/>
  <c r="G127" i="1"/>
  <c r="I127" i="1"/>
  <c r="K127" i="1"/>
  <c r="M127" i="1"/>
  <c r="Q127" i="1"/>
  <c r="S127" i="1"/>
  <c r="W127" i="1"/>
  <c r="Y127" i="1"/>
  <c r="AA127" i="1"/>
  <c r="AC127" i="1"/>
  <c r="AE127" i="1"/>
  <c r="AG127" i="1"/>
  <c r="AI127" i="1"/>
  <c r="AK127" i="1"/>
  <c r="AM127" i="1"/>
  <c r="AQ127" i="1"/>
  <c r="AS127" i="1"/>
  <c r="C127" i="1"/>
  <c r="E78" i="1"/>
  <c r="G78" i="1"/>
  <c r="I78" i="1"/>
  <c r="K78" i="1"/>
  <c r="M78" i="1"/>
  <c r="Q78" i="1"/>
  <c r="S78" i="1"/>
  <c r="W78" i="1"/>
  <c r="Y78" i="1"/>
  <c r="AA78" i="1"/>
  <c r="AC78" i="1"/>
  <c r="AE78" i="1"/>
  <c r="AG78" i="1"/>
  <c r="AI78" i="1"/>
  <c r="AK78" i="1"/>
  <c r="AM78" i="1"/>
  <c r="AQ78" i="1"/>
  <c r="AS78" i="1"/>
  <c r="E73" i="1"/>
  <c r="G73" i="1"/>
  <c r="I73" i="1"/>
  <c r="K73" i="1"/>
  <c r="M73" i="1"/>
  <c r="Q73" i="1"/>
  <c r="S73" i="1"/>
  <c r="W73" i="1"/>
  <c r="Y73" i="1"/>
  <c r="AA73" i="1"/>
  <c r="AC73" i="1"/>
  <c r="AE73" i="1"/>
  <c r="AG73" i="1"/>
  <c r="AI73" i="1"/>
  <c r="AK73" i="1"/>
  <c r="AM73" i="1"/>
  <c r="AQ73" i="1"/>
  <c r="AS73" i="1"/>
  <c r="C73" i="1"/>
  <c r="AO81" i="1" l="1"/>
  <c r="AO9" i="1"/>
  <c r="O125" i="1"/>
  <c r="AO12" i="1"/>
  <c r="O68" i="1"/>
  <c r="AO101" i="1"/>
  <c r="O4" i="1"/>
  <c r="O5" i="1"/>
  <c r="O18" i="1"/>
  <c r="AO105" i="1"/>
  <c r="O109" i="1"/>
  <c r="AO118" i="1"/>
  <c r="AO93" i="1"/>
  <c r="AO11" i="1"/>
  <c r="O95" i="1"/>
  <c r="O116" i="1"/>
  <c r="O15" i="1"/>
  <c r="O26" i="1"/>
  <c r="AO7" i="1"/>
  <c r="AO8" i="1"/>
  <c r="O9" i="1"/>
  <c r="AO21" i="1"/>
  <c r="O22" i="1"/>
  <c r="O23" i="1"/>
  <c r="AO23" i="1"/>
  <c r="O24" i="1"/>
  <c r="O27" i="1"/>
  <c r="O35" i="1"/>
  <c r="O67" i="1"/>
  <c r="AO10" i="1"/>
  <c r="O11" i="1"/>
  <c r="O14" i="1"/>
  <c r="AO15" i="1"/>
  <c r="AO41" i="1"/>
  <c r="AO57" i="1"/>
  <c r="AO65" i="1"/>
  <c r="AO6" i="1"/>
  <c r="O43" i="1"/>
  <c r="AO69" i="1"/>
  <c r="C78" i="1"/>
  <c r="O19" i="1"/>
  <c r="AO29" i="1"/>
  <c r="O31" i="1"/>
  <c r="AO31" i="1"/>
  <c r="O36" i="1"/>
  <c r="O52" i="1"/>
  <c r="O104" i="1"/>
  <c r="AO107" i="1"/>
  <c r="O16" i="1"/>
  <c r="O32" i="1"/>
  <c r="O38" i="1"/>
  <c r="AO49" i="1"/>
  <c r="AO87" i="1"/>
  <c r="O107" i="1"/>
  <c r="AO122" i="1"/>
  <c r="AO71" i="1"/>
  <c r="O87" i="1"/>
  <c r="O99" i="1"/>
  <c r="O111" i="1"/>
  <c r="O91" i="1"/>
  <c r="AO95" i="1"/>
  <c r="O97" i="1"/>
  <c r="AO97" i="1"/>
  <c r="AO99" i="1"/>
  <c r="O101" i="1"/>
  <c r="AO109" i="1"/>
  <c r="AO113" i="1"/>
  <c r="O88" i="1"/>
  <c r="AO89" i="1"/>
  <c r="AO91" i="1"/>
  <c r="O93" i="1"/>
  <c r="O103" i="1"/>
  <c r="AO103" i="1"/>
  <c r="O105" i="1"/>
  <c r="AO124" i="1"/>
  <c r="O100" i="1"/>
  <c r="AO114" i="1"/>
  <c r="O124" i="1"/>
  <c r="O8" i="1"/>
  <c r="O13" i="1"/>
  <c r="AO32" i="1"/>
  <c r="O39" i="1"/>
  <c r="O44" i="1"/>
  <c r="AO51" i="1"/>
  <c r="O75" i="1"/>
  <c r="O102" i="1"/>
  <c r="O3" i="1"/>
  <c r="AO5" i="1"/>
  <c r="O7" i="1"/>
  <c r="AO18" i="1"/>
  <c r="AO25" i="1"/>
  <c r="AO26" i="1"/>
  <c r="AO33" i="1"/>
  <c r="AO43" i="1"/>
  <c r="AO52" i="1"/>
  <c r="O62" i="1"/>
  <c r="O63" i="1"/>
  <c r="AO66" i="1"/>
  <c r="O82" i="1"/>
  <c r="O98" i="1"/>
  <c r="AO4" i="1"/>
  <c r="O6" i="1"/>
  <c r="O12" i="1"/>
  <c r="AO20" i="1"/>
  <c r="AO27" i="1"/>
  <c r="O55" i="1"/>
  <c r="AO58" i="1"/>
  <c r="AO67" i="1"/>
  <c r="O86" i="1"/>
  <c r="AO16" i="1"/>
  <c r="AO24" i="1"/>
  <c r="AO42" i="1"/>
  <c r="AO60" i="1"/>
  <c r="AO108" i="1"/>
  <c r="O10" i="1"/>
  <c r="AO17" i="1"/>
  <c r="AO34" i="1"/>
  <c r="O69" i="1"/>
  <c r="AO70" i="1"/>
  <c r="O77" i="1"/>
  <c r="AO115" i="1"/>
  <c r="AO19" i="1"/>
  <c r="O20" i="1"/>
  <c r="O28" i="1"/>
  <c r="AO28" i="1"/>
  <c r="O30" i="1"/>
  <c r="AO35" i="1"/>
  <c r="AO44" i="1"/>
  <c r="O54" i="1"/>
  <c r="O59" i="1"/>
  <c r="O60" i="1"/>
  <c r="AO86" i="1"/>
  <c r="AO3" i="1"/>
  <c r="AO13" i="1"/>
  <c r="AO14" i="1"/>
  <c r="AO22" i="1"/>
  <c r="AO30" i="1"/>
  <c r="O34" i="1"/>
  <c r="AO36" i="1"/>
  <c r="O46" i="1"/>
  <c r="O47" i="1"/>
  <c r="AO50" i="1"/>
  <c r="O51" i="1"/>
  <c r="AO59" i="1"/>
  <c r="AO76" i="1"/>
  <c r="O94" i="1"/>
  <c r="AO102" i="1"/>
  <c r="AO104" i="1"/>
  <c r="O17" i="1"/>
  <c r="O21" i="1"/>
  <c r="O25" i="1"/>
  <c r="O29" i="1"/>
  <c r="O33" i="1"/>
  <c r="AO37" i="1"/>
  <c r="AO38" i="1"/>
  <c r="AO45" i="1"/>
  <c r="AO46" i="1"/>
  <c r="AO53" i="1"/>
  <c r="AO54" i="1"/>
  <c r="AO61" i="1"/>
  <c r="AO62" i="1"/>
  <c r="U68" i="1"/>
  <c r="AO80" i="1"/>
  <c r="O83" i="1"/>
  <c r="AO85" i="1"/>
  <c r="AO88" i="1"/>
  <c r="AO92" i="1"/>
  <c r="O106" i="1"/>
  <c r="AO106" i="1"/>
  <c r="O110" i="1"/>
  <c r="AO39" i="1"/>
  <c r="O40" i="1"/>
  <c r="AO40" i="1"/>
  <c r="O42" i="1"/>
  <c r="AO47" i="1"/>
  <c r="O48" i="1"/>
  <c r="AO48" i="1"/>
  <c r="O50" i="1"/>
  <c r="AO55" i="1"/>
  <c r="O56" i="1"/>
  <c r="AO56" i="1"/>
  <c r="O58" i="1"/>
  <c r="AO63" i="1"/>
  <c r="O64" i="1"/>
  <c r="AO64" i="1"/>
  <c r="O66" i="1"/>
  <c r="AO68" i="1"/>
  <c r="O71" i="1"/>
  <c r="Y120" i="1"/>
  <c r="AO75" i="1"/>
  <c r="AO77" i="1"/>
  <c r="AK120" i="1"/>
  <c r="AO82" i="1"/>
  <c r="O90" i="1"/>
  <c r="AO90" i="1"/>
  <c r="O37" i="1"/>
  <c r="O41" i="1"/>
  <c r="O45" i="1"/>
  <c r="O49" i="1"/>
  <c r="O53" i="1"/>
  <c r="O57" i="1"/>
  <c r="O61" i="1"/>
  <c r="O65" i="1"/>
  <c r="Q120" i="1"/>
  <c r="AG120" i="1"/>
  <c r="O76" i="1"/>
  <c r="E120" i="1"/>
  <c r="AO83" i="1"/>
  <c r="O84" i="1"/>
  <c r="AO84" i="1"/>
  <c r="O92" i="1"/>
  <c r="U93" i="1"/>
  <c r="AO94" i="1"/>
  <c r="AO96" i="1"/>
  <c r="O108" i="1"/>
  <c r="U109" i="1"/>
  <c r="AO110" i="1"/>
  <c r="AO111" i="1"/>
  <c r="O113" i="1"/>
  <c r="O114" i="1"/>
  <c r="O70" i="1"/>
  <c r="M120" i="1"/>
  <c r="AC120" i="1"/>
  <c r="AQ120" i="1"/>
  <c r="O96" i="1"/>
  <c r="AO98" i="1"/>
  <c r="AO100" i="1"/>
  <c r="AS120" i="1"/>
  <c r="O81" i="1"/>
  <c r="O85" i="1"/>
  <c r="O89" i="1"/>
  <c r="O112" i="1"/>
  <c r="O115" i="1"/>
  <c r="G120" i="1"/>
  <c r="K120" i="1"/>
  <c r="O80" i="1"/>
  <c r="AE120" i="1"/>
  <c r="AI120" i="1"/>
  <c r="AM120" i="1"/>
  <c r="AO112" i="1"/>
  <c r="O119" i="1"/>
  <c r="O122" i="1"/>
  <c r="O123" i="1"/>
  <c r="AO117" i="1"/>
  <c r="AO119" i="1"/>
  <c r="AO116" i="1"/>
  <c r="O118" i="1"/>
  <c r="AO123" i="1"/>
  <c r="O117" i="1"/>
  <c r="AO126" i="1"/>
  <c r="AO125" i="1"/>
  <c r="O126" i="1"/>
  <c r="AM129" i="1" l="1"/>
  <c r="E129" i="1"/>
  <c r="AK129" i="1"/>
  <c r="U14" i="1"/>
  <c r="AI129" i="1"/>
  <c r="G129" i="1"/>
  <c r="M129" i="1"/>
  <c r="AP35" i="1"/>
  <c r="AP97" i="1"/>
  <c r="U111" i="1"/>
  <c r="U38" i="1"/>
  <c r="U31" i="1"/>
  <c r="P31" i="1"/>
  <c r="U22" i="1"/>
  <c r="U125" i="1"/>
  <c r="P125" i="1"/>
  <c r="K129" i="1"/>
  <c r="AP26" i="1"/>
  <c r="U35" i="1"/>
  <c r="P35" i="1"/>
  <c r="U23" i="1"/>
  <c r="AE129" i="1"/>
  <c r="AG129" i="1"/>
  <c r="U88" i="1"/>
  <c r="U97" i="1"/>
  <c r="P97" i="1"/>
  <c r="U107" i="1"/>
  <c r="U32" i="1"/>
  <c r="U43" i="1"/>
  <c r="AU43" i="1" s="1"/>
  <c r="U24" i="1"/>
  <c r="AU24" i="1" s="1"/>
  <c r="U26" i="1"/>
  <c r="P26" i="1"/>
  <c r="AP9" i="1"/>
  <c r="AC129" i="1"/>
  <c r="AP22" i="1"/>
  <c r="AS129" i="1"/>
  <c r="AQ129" i="1"/>
  <c r="Q129" i="1"/>
  <c r="Y129" i="1"/>
  <c r="AP4" i="1"/>
  <c r="U87" i="1"/>
  <c r="U16" i="1"/>
  <c r="U67" i="1"/>
  <c r="U9" i="1"/>
  <c r="P9" i="1"/>
  <c r="U15" i="1"/>
  <c r="U18" i="1"/>
  <c r="U5" i="1"/>
  <c r="AU107" i="1"/>
  <c r="P107" i="1" s="1"/>
  <c r="AO78" i="1"/>
  <c r="O73" i="1"/>
  <c r="O127" i="1"/>
  <c r="O78" i="1"/>
  <c r="AO127" i="1"/>
  <c r="AO73" i="1"/>
  <c r="AA120" i="1"/>
  <c r="W120" i="1"/>
  <c r="S120" i="1"/>
  <c r="C120" i="1"/>
  <c r="I120" i="1"/>
  <c r="U103" i="1"/>
  <c r="U101" i="1"/>
  <c r="U19" i="1"/>
  <c r="U36" i="1"/>
  <c r="U4" i="1"/>
  <c r="U105" i="1"/>
  <c r="U104" i="1"/>
  <c r="U100" i="1"/>
  <c r="U11" i="1"/>
  <c r="U27" i="1"/>
  <c r="U52" i="1"/>
  <c r="U124" i="1"/>
  <c r="U116" i="1"/>
  <c r="AU16" i="1"/>
  <c r="AP16" i="1" s="1"/>
  <c r="U91" i="1"/>
  <c r="U95" i="1"/>
  <c r="U99" i="1"/>
  <c r="AU14" i="1"/>
  <c r="U81" i="1"/>
  <c r="U96" i="1"/>
  <c r="U108" i="1"/>
  <c r="U76" i="1"/>
  <c r="U57" i="1"/>
  <c r="U64" i="1"/>
  <c r="AO120" i="1"/>
  <c r="U29" i="1"/>
  <c r="U28" i="1"/>
  <c r="U69" i="1"/>
  <c r="U6" i="1"/>
  <c r="U92" i="1"/>
  <c r="U53" i="1"/>
  <c r="U42" i="1"/>
  <c r="U106" i="1"/>
  <c r="U25" i="1"/>
  <c r="AU67" i="1"/>
  <c r="U30" i="1"/>
  <c r="AU35" i="1"/>
  <c r="AU26" i="1"/>
  <c r="U86" i="1"/>
  <c r="AU125" i="1"/>
  <c r="U113" i="1"/>
  <c r="U41" i="1"/>
  <c r="U66" i="1"/>
  <c r="U94" i="1"/>
  <c r="U59" i="1"/>
  <c r="U12" i="1"/>
  <c r="U37" i="1"/>
  <c r="U90" i="1"/>
  <c r="U40" i="1"/>
  <c r="U110" i="1"/>
  <c r="AU68" i="1"/>
  <c r="V68" i="1" s="1"/>
  <c r="AU103" i="1"/>
  <c r="AP103" i="1" s="1"/>
  <c r="U47" i="1"/>
  <c r="U77" i="1"/>
  <c r="U44" i="1"/>
  <c r="AU4" i="1"/>
  <c r="AU23" i="1"/>
  <c r="U126" i="1"/>
  <c r="U123" i="1"/>
  <c r="U115" i="1"/>
  <c r="U112" i="1"/>
  <c r="U89" i="1"/>
  <c r="U114" i="1"/>
  <c r="U65" i="1"/>
  <c r="U49" i="1"/>
  <c r="U50" i="1"/>
  <c r="U48" i="1"/>
  <c r="U21" i="1"/>
  <c r="U46" i="1"/>
  <c r="U54" i="1"/>
  <c r="U20" i="1"/>
  <c r="U10" i="1"/>
  <c r="U55" i="1"/>
  <c r="U98" i="1"/>
  <c r="U63" i="1"/>
  <c r="U102" i="1"/>
  <c r="U117" i="1"/>
  <c r="U118" i="1"/>
  <c r="U122" i="1"/>
  <c r="U119" i="1"/>
  <c r="U80" i="1"/>
  <c r="U85" i="1"/>
  <c r="AU97" i="1"/>
  <c r="U70" i="1"/>
  <c r="AU109" i="1"/>
  <c r="AP109" i="1" s="1"/>
  <c r="U84" i="1"/>
  <c r="U61" i="1"/>
  <c r="U45" i="1"/>
  <c r="U71" i="1"/>
  <c r="U58" i="1"/>
  <c r="U56" i="1"/>
  <c r="U83" i="1"/>
  <c r="U33" i="1"/>
  <c r="U17" i="1"/>
  <c r="U51" i="1"/>
  <c r="U34" i="1"/>
  <c r="U60" i="1"/>
  <c r="U82" i="1"/>
  <c r="U62" i="1"/>
  <c r="U7" i="1"/>
  <c r="U3" i="1"/>
  <c r="U75" i="1"/>
  <c r="U39" i="1"/>
  <c r="U13" i="1"/>
  <c r="U8" i="1"/>
  <c r="AU27" i="1"/>
  <c r="AP27" i="1" s="1"/>
  <c r="AU22" i="1"/>
  <c r="P22" i="1" s="1"/>
  <c r="AU31" i="1"/>
  <c r="AU15" i="1"/>
  <c r="AP15" i="1" s="1"/>
  <c r="AU9" i="1"/>
  <c r="D24" i="1" l="1"/>
  <c r="F24" i="1"/>
  <c r="H24" i="1"/>
  <c r="J24" i="1"/>
  <c r="L24" i="1"/>
  <c r="R24" i="1"/>
  <c r="N24" i="1"/>
  <c r="T24" i="1"/>
  <c r="X24" i="1"/>
  <c r="AB24" i="1"/>
  <c r="AF24" i="1"/>
  <c r="Z24" i="1"/>
  <c r="AD24" i="1"/>
  <c r="AH24" i="1"/>
  <c r="AL24" i="1"/>
  <c r="AR24" i="1"/>
  <c r="AJ24" i="1"/>
  <c r="AV24" i="1"/>
  <c r="AT24" i="1"/>
  <c r="AN24" i="1"/>
  <c r="P24" i="1"/>
  <c r="AP24" i="1"/>
  <c r="D43" i="1"/>
  <c r="H43" i="1"/>
  <c r="J43" i="1"/>
  <c r="F43" i="1"/>
  <c r="L43" i="1"/>
  <c r="N43" i="1"/>
  <c r="T43" i="1"/>
  <c r="X43" i="1"/>
  <c r="R43" i="1"/>
  <c r="Z43" i="1"/>
  <c r="AD43" i="1"/>
  <c r="AB43" i="1"/>
  <c r="AF43" i="1"/>
  <c r="AJ43" i="1"/>
  <c r="AN43" i="1"/>
  <c r="AH43" i="1"/>
  <c r="AL43" i="1"/>
  <c r="AR43" i="1"/>
  <c r="AV43" i="1"/>
  <c r="AT43" i="1"/>
  <c r="P43" i="1"/>
  <c r="AP43" i="1"/>
  <c r="D23" i="1"/>
  <c r="J23" i="1"/>
  <c r="H23" i="1"/>
  <c r="L23" i="1"/>
  <c r="N23" i="1"/>
  <c r="T23" i="1"/>
  <c r="X23" i="1"/>
  <c r="F23" i="1"/>
  <c r="R23" i="1"/>
  <c r="Z23" i="1"/>
  <c r="AD23" i="1"/>
  <c r="AB23" i="1"/>
  <c r="AF23" i="1"/>
  <c r="AJ23" i="1"/>
  <c r="AN23" i="1"/>
  <c r="AH23" i="1"/>
  <c r="AL23" i="1"/>
  <c r="AR23" i="1"/>
  <c r="AT23" i="1"/>
  <c r="AV23" i="1"/>
  <c r="V81" i="1"/>
  <c r="V67" i="1"/>
  <c r="P27" i="1"/>
  <c r="D31" i="1"/>
  <c r="H31" i="1"/>
  <c r="J31" i="1"/>
  <c r="L31" i="1"/>
  <c r="N31" i="1"/>
  <c r="F31" i="1"/>
  <c r="T31" i="1"/>
  <c r="X31" i="1"/>
  <c r="R31" i="1"/>
  <c r="Z31" i="1"/>
  <c r="AD31" i="1"/>
  <c r="AB31" i="1"/>
  <c r="AF31" i="1"/>
  <c r="AJ31" i="1"/>
  <c r="AN31" i="1"/>
  <c r="AH31" i="1"/>
  <c r="AL31" i="1"/>
  <c r="AR31" i="1"/>
  <c r="AV31" i="1"/>
  <c r="AT31" i="1"/>
  <c r="F97" i="1"/>
  <c r="D97" i="1"/>
  <c r="H97" i="1"/>
  <c r="N97" i="1"/>
  <c r="J97" i="1"/>
  <c r="L97" i="1"/>
  <c r="T97" i="1"/>
  <c r="X97" i="1"/>
  <c r="R97" i="1"/>
  <c r="Z97" i="1"/>
  <c r="AD97" i="1"/>
  <c r="AH97" i="1"/>
  <c r="AB97" i="1"/>
  <c r="AJ97" i="1"/>
  <c r="AN97" i="1"/>
  <c r="AF97" i="1"/>
  <c r="AT97" i="1"/>
  <c r="AR97" i="1"/>
  <c r="AL97" i="1"/>
  <c r="AV97" i="1"/>
  <c r="U127" i="1"/>
  <c r="V114" i="1"/>
  <c r="D4" i="1"/>
  <c r="F4" i="1"/>
  <c r="L4" i="1"/>
  <c r="H4" i="1"/>
  <c r="J4" i="1"/>
  <c r="R4" i="1"/>
  <c r="T4" i="1"/>
  <c r="AB4" i="1"/>
  <c r="AF4" i="1"/>
  <c r="N4" i="1"/>
  <c r="X4" i="1"/>
  <c r="Z4" i="1"/>
  <c r="AH4" i="1"/>
  <c r="AL4" i="1"/>
  <c r="AD4" i="1"/>
  <c r="AV4" i="1"/>
  <c r="AT4" i="1"/>
  <c r="AJ4" i="1"/>
  <c r="AN4" i="1"/>
  <c r="AR4" i="1"/>
  <c r="AU111" i="1"/>
  <c r="F26" i="1"/>
  <c r="D26" i="1"/>
  <c r="J26" i="1"/>
  <c r="L26" i="1"/>
  <c r="N26" i="1"/>
  <c r="T26" i="1"/>
  <c r="X26" i="1"/>
  <c r="H26" i="1"/>
  <c r="R26" i="1"/>
  <c r="Z26" i="1"/>
  <c r="AD26" i="1"/>
  <c r="AJ26" i="1"/>
  <c r="AN26" i="1"/>
  <c r="AB26" i="1"/>
  <c r="AT26" i="1"/>
  <c r="AF26" i="1"/>
  <c r="AR26" i="1"/>
  <c r="AH26" i="1"/>
  <c r="AV26" i="1"/>
  <c r="AL26" i="1"/>
  <c r="V92" i="1"/>
  <c r="F14" i="1"/>
  <c r="D14" i="1"/>
  <c r="L14" i="1"/>
  <c r="H14" i="1"/>
  <c r="N14" i="1"/>
  <c r="J14" i="1"/>
  <c r="T14" i="1"/>
  <c r="X14" i="1"/>
  <c r="R14" i="1"/>
  <c r="Z14" i="1"/>
  <c r="AD14" i="1"/>
  <c r="AB14" i="1"/>
  <c r="AJ14" i="1"/>
  <c r="AN14" i="1"/>
  <c r="AF14" i="1"/>
  <c r="AL14" i="1"/>
  <c r="AT14" i="1"/>
  <c r="AH14" i="1"/>
  <c r="AR14" i="1"/>
  <c r="AV14" i="1"/>
  <c r="AU52" i="1"/>
  <c r="V52" i="1"/>
  <c r="AU104" i="1"/>
  <c r="V104" i="1" s="1"/>
  <c r="C129" i="1"/>
  <c r="V9" i="1"/>
  <c r="P16" i="1"/>
  <c r="V26" i="1"/>
  <c r="V97" i="1"/>
  <c r="V35" i="1"/>
  <c r="V125" i="1"/>
  <c r="V31" i="1"/>
  <c r="P14" i="1"/>
  <c r="D15" i="1"/>
  <c r="J15" i="1"/>
  <c r="H15" i="1"/>
  <c r="F15" i="1"/>
  <c r="N15" i="1"/>
  <c r="T15" i="1"/>
  <c r="X15" i="1"/>
  <c r="L15" i="1"/>
  <c r="R15" i="1"/>
  <c r="Z15" i="1"/>
  <c r="AD15" i="1"/>
  <c r="AB15" i="1"/>
  <c r="AF15" i="1"/>
  <c r="AJ15" i="1"/>
  <c r="AN15" i="1"/>
  <c r="AH15" i="1"/>
  <c r="AL15" i="1"/>
  <c r="AR15" i="1"/>
  <c r="AT15" i="1"/>
  <c r="AV15" i="1"/>
  <c r="V62" i="1"/>
  <c r="V77" i="1"/>
  <c r="D67" i="1"/>
  <c r="H67" i="1"/>
  <c r="F67" i="1"/>
  <c r="J67" i="1"/>
  <c r="L67" i="1"/>
  <c r="N67" i="1"/>
  <c r="T67" i="1"/>
  <c r="X67" i="1"/>
  <c r="R67" i="1"/>
  <c r="Z67" i="1"/>
  <c r="AD67" i="1"/>
  <c r="AB67" i="1"/>
  <c r="AF67" i="1"/>
  <c r="AJ67" i="1"/>
  <c r="AN67" i="1"/>
  <c r="AH67" i="1"/>
  <c r="AL67" i="1"/>
  <c r="AR67" i="1"/>
  <c r="AV67" i="1"/>
  <c r="AT67" i="1"/>
  <c r="AA129" i="1"/>
  <c r="V24" i="1"/>
  <c r="AU32" i="1"/>
  <c r="V7" i="1"/>
  <c r="V85" i="1"/>
  <c r="V50" i="1"/>
  <c r="AU87" i="1"/>
  <c r="V87" i="1" s="1"/>
  <c r="V44" i="1"/>
  <c r="D103" i="1"/>
  <c r="H103" i="1"/>
  <c r="F103" i="1"/>
  <c r="L103" i="1"/>
  <c r="J103" i="1"/>
  <c r="R103" i="1"/>
  <c r="Z103" i="1"/>
  <c r="N103" i="1"/>
  <c r="T103" i="1"/>
  <c r="AB103" i="1"/>
  <c r="AF103" i="1"/>
  <c r="X103" i="1"/>
  <c r="AL103" i="1"/>
  <c r="AD103" i="1"/>
  <c r="AH103" i="1"/>
  <c r="AJ103" i="1"/>
  <c r="AV103" i="1"/>
  <c r="AT103" i="1"/>
  <c r="AN103" i="1"/>
  <c r="AR103" i="1"/>
  <c r="AU88" i="1"/>
  <c r="V88" i="1" s="1"/>
  <c r="F125" i="1"/>
  <c r="D125" i="1"/>
  <c r="L125" i="1"/>
  <c r="J125" i="1"/>
  <c r="H125" i="1"/>
  <c r="N125" i="1"/>
  <c r="R125" i="1"/>
  <c r="Z125" i="1"/>
  <c r="T125" i="1"/>
  <c r="X125" i="1"/>
  <c r="AB125" i="1"/>
  <c r="AF125" i="1"/>
  <c r="AD125" i="1"/>
  <c r="AH125" i="1"/>
  <c r="AL125" i="1"/>
  <c r="AJ125" i="1"/>
  <c r="AN125" i="1"/>
  <c r="AV125" i="1"/>
  <c r="AT125" i="1"/>
  <c r="AR125" i="1"/>
  <c r="D35" i="1"/>
  <c r="H35" i="1"/>
  <c r="F35" i="1"/>
  <c r="J35" i="1"/>
  <c r="L35" i="1"/>
  <c r="N35" i="1"/>
  <c r="T35" i="1"/>
  <c r="X35" i="1"/>
  <c r="R35" i="1"/>
  <c r="Z35" i="1"/>
  <c r="AD35" i="1"/>
  <c r="AB35" i="1"/>
  <c r="AF35" i="1"/>
  <c r="AJ35" i="1"/>
  <c r="AN35" i="1"/>
  <c r="AH35" i="1"/>
  <c r="AL35" i="1"/>
  <c r="AR35" i="1"/>
  <c r="AT35" i="1"/>
  <c r="AV35" i="1"/>
  <c r="V106" i="1"/>
  <c r="V99" i="1"/>
  <c r="D16" i="1"/>
  <c r="F16" i="1"/>
  <c r="H16" i="1"/>
  <c r="J16" i="1"/>
  <c r="L16" i="1"/>
  <c r="N16" i="1"/>
  <c r="R16" i="1"/>
  <c r="AB16" i="1"/>
  <c r="AF16" i="1"/>
  <c r="T16" i="1"/>
  <c r="AH16" i="1"/>
  <c r="AL16" i="1"/>
  <c r="Z16" i="1"/>
  <c r="AN16" i="1"/>
  <c r="AJ16" i="1"/>
  <c r="X16" i="1"/>
  <c r="AV16" i="1"/>
  <c r="AT16" i="1"/>
  <c r="AD16" i="1"/>
  <c r="AR16" i="1"/>
  <c r="V27" i="1"/>
  <c r="AU105" i="1"/>
  <c r="V105" i="1" s="1"/>
  <c r="S129" i="1"/>
  <c r="P68" i="1"/>
  <c r="P15" i="1"/>
  <c r="AP23" i="1"/>
  <c r="V16" i="1"/>
  <c r="V107" i="1"/>
  <c r="P23" i="1"/>
  <c r="P103" i="1"/>
  <c r="P4" i="1"/>
  <c r="AP14" i="1"/>
  <c r="V14" i="1"/>
  <c r="AP67" i="1"/>
  <c r="D27" i="1"/>
  <c r="J27" i="1"/>
  <c r="F27" i="1"/>
  <c r="H27" i="1"/>
  <c r="L27" i="1"/>
  <c r="N27" i="1"/>
  <c r="T27" i="1"/>
  <c r="X27" i="1"/>
  <c r="R27" i="1"/>
  <c r="Z27" i="1"/>
  <c r="AD27" i="1"/>
  <c r="AB27" i="1"/>
  <c r="AF27" i="1"/>
  <c r="AJ27" i="1"/>
  <c r="AN27" i="1"/>
  <c r="AH27" i="1"/>
  <c r="AL27" i="1"/>
  <c r="AR27" i="1"/>
  <c r="AT27" i="1"/>
  <c r="AV27" i="1"/>
  <c r="AU100" i="1"/>
  <c r="V102" i="1"/>
  <c r="V91" i="1"/>
  <c r="I129" i="1"/>
  <c r="V43" i="1"/>
  <c r="F9" i="1"/>
  <c r="D9" i="1"/>
  <c r="H9" i="1"/>
  <c r="J9" i="1"/>
  <c r="L9" i="1"/>
  <c r="N9" i="1"/>
  <c r="R9" i="1"/>
  <c r="T9" i="1"/>
  <c r="X9" i="1"/>
  <c r="AB9" i="1"/>
  <c r="AF9" i="1"/>
  <c r="Z9" i="1"/>
  <c r="AD9" i="1"/>
  <c r="AH9" i="1"/>
  <c r="AL9" i="1"/>
  <c r="AJ9" i="1"/>
  <c r="AN9" i="1"/>
  <c r="AV9" i="1"/>
  <c r="AT9" i="1"/>
  <c r="AR9" i="1"/>
  <c r="F22" i="1"/>
  <c r="D22" i="1"/>
  <c r="H22" i="1"/>
  <c r="N22" i="1"/>
  <c r="J22" i="1"/>
  <c r="L22" i="1"/>
  <c r="T22" i="1"/>
  <c r="X22" i="1"/>
  <c r="Z22" i="1"/>
  <c r="AD22" i="1"/>
  <c r="R22" i="1"/>
  <c r="AF22" i="1"/>
  <c r="AJ22" i="1"/>
  <c r="AN22" i="1"/>
  <c r="AL22" i="1"/>
  <c r="AV22" i="1"/>
  <c r="AR22" i="1"/>
  <c r="AB22" i="1"/>
  <c r="AH22" i="1"/>
  <c r="AT22" i="1"/>
  <c r="AU36" i="1"/>
  <c r="V33" i="1"/>
  <c r="F109" i="1"/>
  <c r="D109" i="1"/>
  <c r="H109" i="1"/>
  <c r="J109" i="1"/>
  <c r="L109" i="1"/>
  <c r="N109" i="1"/>
  <c r="T109" i="1"/>
  <c r="X109" i="1"/>
  <c r="R109" i="1"/>
  <c r="AD109" i="1"/>
  <c r="AH109" i="1"/>
  <c r="Z109" i="1"/>
  <c r="AJ109" i="1"/>
  <c r="AN109" i="1"/>
  <c r="AB109" i="1"/>
  <c r="AF109" i="1"/>
  <c r="AT109" i="1"/>
  <c r="AR109" i="1"/>
  <c r="AL109" i="1"/>
  <c r="AV109" i="1"/>
  <c r="V55" i="1"/>
  <c r="V46" i="1"/>
  <c r="AU5" i="1"/>
  <c r="AU18" i="1"/>
  <c r="V18" i="1" s="1"/>
  <c r="D68" i="1"/>
  <c r="H68" i="1"/>
  <c r="F68" i="1"/>
  <c r="L68" i="1"/>
  <c r="J68" i="1"/>
  <c r="R68" i="1"/>
  <c r="T68" i="1"/>
  <c r="AB68" i="1"/>
  <c r="AF68" i="1"/>
  <c r="N68" i="1"/>
  <c r="X68" i="1"/>
  <c r="Z68" i="1"/>
  <c r="AH68" i="1"/>
  <c r="AL68" i="1"/>
  <c r="AD68" i="1"/>
  <c r="AN68" i="1"/>
  <c r="AV68" i="1"/>
  <c r="AT68" i="1"/>
  <c r="AJ68" i="1"/>
  <c r="AR68" i="1"/>
  <c r="AU38" i="1"/>
  <c r="V30" i="1"/>
  <c r="AU93" i="1"/>
  <c r="V116" i="1"/>
  <c r="AU11" i="1"/>
  <c r="V11" i="1" s="1"/>
  <c r="V4" i="1"/>
  <c r="V103" i="1"/>
  <c r="W129" i="1"/>
  <c r="D107" i="1"/>
  <c r="H107" i="1"/>
  <c r="F107" i="1"/>
  <c r="J107" i="1"/>
  <c r="L107" i="1"/>
  <c r="R107" i="1"/>
  <c r="Z107" i="1"/>
  <c r="N107" i="1"/>
  <c r="T107" i="1"/>
  <c r="X107" i="1"/>
  <c r="AB107" i="1"/>
  <c r="AF107" i="1"/>
  <c r="AD107" i="1"/>
  <c r="AL107" i="1"/>
  <c r="AH107" i="1"/>
  <c r="AJ107" i="1"/>
  <c r="AV107" i="1"/>
  <c r="AT107" i="1"/>
  <c r="AR107" i="1"/>
  <c r="AN107" i="1"/>
  <c r="V15" i="1"/>
  <c r="P67" i="1"/>
  <c r="V109" i="1"/>
  <c r="AP31" i="1"/>
  <c r="V23" i="1"/>
  <c r="AP107" i="1"/>
  <c r="AP125" i="1"/>
  <c r="P109" i="1"/>
  <c r="V22" i="1"/>
  <c r="V111" i="1"/>
  <c r="AP68" i="1"/>
  <c r="AU19" i="1"/>
  <c r="AU101" i="1"/>
  <c r="V101" i="1" s="1"/>
  <c r="AO129" i="1"/>
  <c r="U78" i="1"/>
  <c r="U73" i="1"/>
  <c r="O120" i="1"/>
  <c r="AU116" i="1"/>
  <c r="AU91" i="1"/>
  <c r="AU99" i="1"/>
  <c r="AU95" i="1"/>
  <c r="AU124" i="1"/>
  <c r="V124" i="1" s="1"/>
  <c r="AU8" i="1"/>
  <c r="AU34" i="1"/>
  <c r="AU17" i="1"/>
  <c r="AU70" i="1"/>
  <c r="V70" i="1" s="1"/>
  <c r="AU80" i="1"/>
  <c r="AU94" i="1"/>
  <c r="AU25" i="1"/>
  <c r="AU6" i="1"/>
  <c r="AU29" i="1"/>
  <c r="AU57" i="1"/>
  <c r="AU13" i="1"/>
  <c r="V13" i="1" s="1"/>
  <c r="AU7" i="1"/>
  <c r="AU62" i="1"/>
  <c r="AU83" i="1"/>
  <c r="AU58" i="1"/>
  <c r="AU84" i="1"/>
  <c r="V84" i="1" s="1"/>
  <c r="AU85" i="1"/>
  <c r="AU102" i="1"/>
  <c r="AU98" i="1"/>
  <c r="V98" i="1" s="1"/>
  <c r="AU10" i="1"/>
  <c r="V10" i="1" s="1"/>
  <c r="AU54" i="1"/>
  <c r="V54" i="1" s="1"/>
  <c r="AU46" i="1"/>
  <c r="AU21" i="1"/>
  <c r="AU50" i="1"/>
  <c r="AU65" i="1"/>
  <c r="V65" i="1" s="1"/>
  <c r="AU114" i="1"/>
  <c r="AU123" i="1"/>
  <c r="AU44" i="1"/>
  <c r="AU77" i="1"/>
  <c r="AU110" i="1"/>
  <c r="AU90" i="1"/>
  <c r="V90" i="1" s="1"/>
  <c r="AU86" i="1"/>
  <c r="V86" i="1" s="1"/>
  <c r="AU42" i="1"/>
  <c r="AU28" i="1"/>
  <c r="AU64" i="1"/>
  <c r="V64" i="1" s="1"/>
  <c r="AU3" i="1"/>
  <c r="V3" i="1" s="1"/>
  <c r="AU82" i="1"/>
  <c r="V82" i="1" s="1"/>
  <c r="AU60" i="1"/>
  <c r="AU51" i="1"/>
  <c r="V51" i="1" s="1"/>
  <c r="AU56" i="1"/>
  <c r="AU119" i="1"/>
  <c r="V119" i="1" s="1"/>
  <c r="AU117" i="1"/>
  <c r="AU63" i="1"/>
  <c r="AU55" i="1"/>
  <c r="AU20" i="1"/>
  <c r="AU48" i="1"/>
  <c r="AU49" i="1"/>
  <c r="V49" i="1" s="1"/>
  <c r="AU47" i="1"/>
  <c r="V47" i="1" s="1"/>
  <c r="AU40" i="1"/>
  <c r="V40" i="1" s="1"/>
  <c r="AU41" i="1"/>
  <c r="AU113" i="1"/>
  <c r="AU106" i="1"/>
  <c r="AU69" i="1"/>
  <c r="V69" i="1" s="1"/>
  <c r="AU39" i="1"/>
  <c r="AU45" i="1"/>
  <c r="AU122" i="1"/>
  <c r="V122" i="1" s="1"/>
  <c r="AU118" i="1"/>
  <c r="AU112" i="1"/>
  <c r="AU12" i="1"/>
  <c r="AU53" i="1"/>
  <c r="V53" i="1" s="1"/>
  <c r="AU108" i="1"/>
  <c r="V108" i="1" s="1"/>
  <c r="AU81" i="1"/>
  <c r="AU75" i="1"/>
  <c r="AU33" i="1"/>
  <c r="AU71" i="1"/>
  <c r="AU61" i="1"/>
  <c r="AU89" i="1"/>
  <c r="AU115" i="1"/>
  <c r="AU126" i="1"/>
  <c r="V126" i="1" s="1"/>
  <c r="AU37" i="1"/>
  <c r="AU59" i="1"/>
  <c r="AU66" i="1"/>
  <c r="V66" i="1" s="1"/>
  <c r="AU30" i="1"/>
  <c r="AU92" i="1"/>
  <c r="AU76" i="1"/>
  <c r="V76" i="1" s="1"/>
  <c r="AU96" i="1"/>
  <c r="D59" i="1" l="1"/>
  <c r="H59" i="1"/>
  <c r="J59" i="1"/>
  <c r="F59" i="1"/>
  <c r="L59" i="1"/>
  <c r="N59" i="1"/>
  <c r="T59" i="1"/>
  <c r="X59" i="1"/>
  <c r="R59" i="1"/>
  <c r="Z59" i="1"/>
  <c r="AD59" i="1"/>
  <c r="AB59" i="1"/>
  <c r="AF59" i="1"/>
  <c r="AJ59" i="1"/>
  <c r="AN59" i="1"/>
  <c r="AH59" i="1"/>
  <c r="AL59" i="1"/>
  <c r="AR59" i="1"/>
  <c r="AT59" i="1"/>
  <c r="AV59" i="1"/>
  <c r="AP59" i="1"/>
  <c r="P59" i="1"/>
  <c r="D12" i="1"/>
  <c r="F12" i="1"/>
  <c r="L12" i="1"/>
  <c r="H12" i="1"/>
  <c r="N12" i="1"/>
  <c r="R12" i="1"/>
  <c r="X12" i="1"/>
  <c r="AB12" i="1"/>
  <c r="AF12" i="1"/>
  <c r="J12" i="1"/>
  <c r="T12" i="1"/>
  <c r="AD12" i="1"/>
  <c r="AH12" i="1"/>
  <c r="AL12" i="1"/>
  <c r="AJ12" i="1"/>
  <c r="AR12" i="1"/>
  <c r="AN12" i="1"/>
  <c r="AV12" i="1"/>
  <c r="AT12" i="1"/>
  <c r="Z12" i="1"/>
  <c r="P12" i="1"/>
  <c r="AP12" i="1"/>
  <c r="D63" i="1"/>
  <c r="H63" i="1"/>
  <c r="J63" i="1"/>
  <c r="L63" i="1"/>
  <c r="N63" i="1"/>
  <c r="F63" i="1"/>
  <c r="T63" i="1"/>
  <c r="X63" i="1"/>
  <c r="R63" i="1"/>
  <c r="Z63" i="1"/>
  <c r="AD63" i="1"/>
  <c r="AB63" i="1"/>
  <c r="AF63" i="1"/>
  <c r="AJ63" i="1"/>
  <c r="AN63" i="1"/>
  <c r="AH63" i="1"/>
  <c r="AL63" i="1"/>
  <c r="AR63" i="1"/>
  <c r="AT63" i="1"/>
  <c r="AV63" i="1"/>
  <c r="P63" i="1"/>
  <c r="AP63" i="1"/>
  <c r="D123" i="1"/>
  <c r="H123" i="1"/>
  <c r="J123" i="1"/>
  <c r="L123" i="1"/>
  <c r="N123" i="1"/>
  <c r="T123" i="1"/>
  <c r="X123" i="1"/>
  <c r="R123" i="1"/>
  <c r="Z123" i="1"/>
  <c r="F123" i="1"/>
  <c r="AD123" i="1"/>
  <c r="AH123" i="1"/>
  <c r="AB123" i="1"/>
  <c r="AF123" i="1"/>
  <c r="AJ123" i="1"/>
  <c r="AN123" i="1"/>
  <c r="AL123" i="1"/>
  <c r="AR123" i="1"/>
  <c r="AT123" i="1"/>
  <c r="AV123" i="1"/>
  <c r="P123" i="1"/>
  <c r="AP123" i="1"/>
  <c r="F58" i="1"/>
  <c r="D58" i="1"/>
  <c r="H58" i="1"/>
  <c r="J58" i="1"/>
  <c r="L58" i="1"/>
  <c r="N58" i="1"/>
  <c r="T58" i="1"/>
  <c r="X58" i="1"/>
  <c r="R58" i="1"/>
  <c r="Z58" i="1"/>
  <c r="AD58" i="1"/>
  <c r="AJ58" i="1"/>
  <c r="AN58" i="1"/>
  <c r="AB58" i="1"/>
  <c r="AT58" i="1"/>
  <c r="AR58" i="1"/>
  <c r="AH58" i="1"/>
  <c r="AF58" i="1"/>
  <c r="AL58" i="1"/>
  <c r="AV58" i="1"/>
  <c r="AP58" i="1"/>
  <c r="P58" i="1"/>
  <c r="F25" i="1"/>
  <c r="D25" i="1"/>
  <c r="H25" i="1"/>
  <c r="L25" i="1"/>
  <c r="J25" i="1"/>
  <c r="N25" i="1"/>
  <c r="R25" i="1"/>
  <c r="T25" i="1"/>
  <c r="X25" i="1"/>
  <c r="AB25" i="1"/>
  <c r="AF25" i="1"/>
  <c r="Z25" i="1"/>
  <c r="AD25" i="1"/>
  <c r="AH25" i="1"/>
  <c r="AL25" i="1"/>
  <c r="AJ25" i="1"/>
  <c r="AN25" i="1"/>
  <c r="AV25" i="1"/>
  <c r="AT25" i="1"/>
  <c r="AR25" i="1"/>
  <c r="AP25" i="1"/>
  <c r="P25" i="1"/>
  <c r="D95" i="1"/>
  <c r="H95" i="1"/>
  <c r="F95" i="1"/>
  <c r="L95" i="1"/>
  <c r="J95" i="1"/>
  <c r="N95" i="1"/>
  <c r="R95" i="1"/>
  <c r="X95" i="1"/>
  <c r="AB95" i="1"/>
  <c r="AF95" i="1"/>
  <c r="AD95" i="1"/>
  <c r="AH95" i="1"/>
  <c r="AL95" i="1"/>
  <c r="T95" i="1"/>
  <c r="AJ95" i="1"/>
  <c r="AN95" i="1"/>
  <c r="AV95" i="1"/>
  <c r="AT95" i="1"/>
  <c r="Z95" i="1"/>
  <c r="AR95" i="1"/>
  <c r="AP95" i="1"/>
  <c r="P95" i="1"/>
  <c r="F38" i="1"/>
  <c r="D38" i="1"/>
  <c r="H38" i="1"/>
  <c r="N38" i="1"/>
  <c r="J38" i="1"/>
  <c r="T38" i="1"/>
  <c r="X38" i="1"/>
  <c r="L38" i="1"/>
  <c r="Z38" i="1"/>
  <c r="AD38" i="1"/>
  <c r="R38" i="1"/>
  <c r="AF38" i="1"/>
  <c r="AJ38" i="1"/>
  <c r="AN38" i="1"/>
  <c r="AL38" i="1"/>
  <c r="AH38" i="1"/>
  <c r="AT38" i="1"/>
  <c r="AB38" i="1"/>
  <c r="AR38" i="1"/>
  <c r="AV38" i="1"/>
  <c r="AP38" i="1"/>
  <c r="P38" i="1"/>
  <c r="F5" i="1"/>
  <c r="H5" i="1"/>
  <c r="J5" i="1"/>
  <c r="L5" i="1"/>
  <c r="D5" i="1"/>
  <c r="N5" i="1"/>
  <c r="R5" i="1"/>
  <c r="T5" i="1"/>
  <c r="X5" i="1"/>
  <c r="AB5" i="1"/>
  <c r="AF5" i="1"/>
  <c r="Z5" i="1"/>
  <c r="AD5" i="1"/>
  <c r="AH5" i="1"/>
  <c r="AL5" i="1"/>
  <c r="AJ5" i="1"/>
  <c r="AN5" i="1"/>
  <c r="AV5" i="1"/>
  <c r="AT5" i="1"/>
  <c r="AR5" i="1"/>
  <c r="AP5" i="1"/>
  <c r="P5" i="1"/>
  <c r="F92" i="1"/>
  <c r="D92" i="1"/>
  <c r="L92" i="1"/>
  <c r="J92" i="1"/>
  <c r="H92" i="1"/>
  <c r="N92" i="1"/>
  <c r="R92" i="1"/>
  <c r="T92" i="1"/>
  <c r="X92" i="1"/>
  <c r="AB92" i="1"/>
  <c r="AF92" i="1"/>
  <c r="Z92" i="1"/>
  <c r="AD92" i="1"/>
  <c r="AH92" i="1"/>
  <c r="AL92" i="1"/>
  <c r="AJ92" i="1"/>
  <c r="AN92" i="1"/>
  <c r="AV92" i="1"/>
  <c r="AT92" i="1"/>
  <c r="AR92" i="1"/>
  <c r="AP92" i="1"/>
  <c r="P92" i="1"/>
  <c r="F37" i="1"/>
  <c r="L37" i="1"/>
  <c r="H37" i="1"/>
  <c r="J37" i="1"/>
  <c r="D37" i="1"/>
  <c r="N37" i="1"/>
  <c r="R37" i="1"/>
  <c r="T37" i="1"/>
  <c r="X37" i="1"/>
  <c r="AB37" i="1"/>
  <c r="AF37" i="1"/>
  <c r="Z37" i="1"/>
  <c r="AD37" i="1"/>
  <c r="AH37" i="1"/>
  <c r="AL37" i="1"/>
  <c r="AJ37" i="1"/>
  <c r="AN37" i="1"/>
  <c r="AV37" i="1"/>
  <c r="AT37" i="1"/>
  <c r="AR37" i="1"/>
  <c r="P37" i="1"/>
  <c r="AP37" i="1"/>
  <c r="F61" i="1"/>
  <c r="H61" i="1"/>
  <c r="L61" i="1"/>
  <c r="J61" i="1"/>
  <c r="N61" i="1"/>
  <c r="R61" i="1"/>
  <c r="D61" i="1"/>
  <c r="T61" i="1"/>
  <c r="X61" i="1"/>
  <c r="AB61" i="1"/>
  <c r="AF61" i="1"/>
  <c r="Z61" i="1"/>
  <c r="AD61" i="1"/>
  <c r="AH61" i="1"/>
  <c r="AL61" i="1"/>
  <c r="AJ61" i="1"/>
  <c r="AN61" i="1"/>
  <c r="AV61" i="1"/>
  <c r="AT61" i="1"/>
  <c r="AR61" i="1"/>
  <c r="P61" i="1"/>
  <c r="AP61" i="1"/>
  <c r="F81" i="1"/>
  <c r="D81" i="1"/>
  <c r="H81" i="1"/>
  <c r="N81" i="1"/>
  <c r="J81" i="1"/>
  <c r="T81" i="1"/>
  <c r="X81" i="1"/>
  <c r="L81" i="1"/>
  <c r="R81" i="1"/>
  <c r="Z81" i="1"/>
  <c r="AD81" i="1"/>
  <c r="AH81" i="1"/>
  <c r="AB81" i="1"/>
  <c r="AJ81" i="1"/>
  <c r="AN81" i="1"/>
  <c r="AF81" i="1"/>
  <c r="AL81" i="1"/>
  <c r="AR81" i="1"/>
  <c r="AT81" i="1"/>
  <c r="AV81" i="1"/>
  <c r="AP81" i="1"/>
  <c r="P81" i="1"/>
  <c r="F112" i="1"/>
  <c r="H112" i="1"/>
  <c r="L112" i="1"/>
  <c r="J112" i="1"/>
  <c r="D112" i="1"/>
  <c r="N112" i="1"/>
  <c r="R112" i="1"/>
  <c r="Z112" i="1"/>
  <c r="T112" i="1"/>
  <c r="X112" i="1"/>
  <c r="AB112" i="1"/>
  <c r="AF112" i="1"/>
  <c r="AD112" i="1"/>
  <c r="AH112" i="1"/>
  <c r="AL112" i="1"/>
  <c r="AJ112" i="1"/>
  <c r="AN112" i="1"/>
  <c r="AV112" i="1"/>
  <c r="AT112" i="1"/>
  <c r="AR112" i="1"/>
  <c r="AP112" i="1"/>
  <c r="P112" i="1"/>
  <c r="D39" i="1"/>
  <c r="H39" i="1"/>
  <c r="J39" i="1"/>
  <c r="L39" i="1"/>
  <c r="N39" i="1"/>
  <c r="F39" i="1"/>
  <c r="T39" i="1"/>
  <c r="X39" i="1"/>
  <c r="R39" i="1"/>
  <c r="Z39" i="1"/>
  <c r="AD39" i="1"/>
  <c r="AB39" i="1"/>
  <c r="AF39" i="1"/>
  <c r="AJ39" i="1"/>
  <c r="AN39" i="1"/>
  <c r="AH39" i="1"/>
  <c r="AL39" i="1"/>
  <c r="AR39" i="1"/>
  <c r="AT39" i="1"/>
  <c r="AV39" i="1"/>
  <c r="AP39" i="1"/>
  <c r="P39" i="1"/>
  <c r="F41" i="1"/>
  <c r="D41" i="1"/>
  <c r="L41" i="1"/>
  <c r="J41" i="1"/>
  <c r="H41" i="1"/>
  <c r="N41" i="1"/>
  <c r="R41" i="1"/>
  <c r="T41" i="1"/>
  <c r="X41" i="1"/>
  <c r="AB41" i="1"/>
  <c r="AF41" i="1"/>
  <c r="Z41" i="1"/>
  <c r="AD41" i="1"/>
  <c r="AH41" i="1"/>
  <c r="AL41" i="1"/>
  <c r="AJ41" i="1"/>
  <c r="AN41" i="1"/>
  <c r="AV41" i="1"/>
  <c r="AT41" i="1"/>
  <c r="AR41" i="1"/>
  <c r="P41" i="1"/>
  <c r="AP41" i="1"/>
  <c r="D48" i="1"/>
  <c r="H48" i="1"/>
  <c r="F48" i="1"/>
  <c r="J48" i="1"/>
  <c r="L48" i="1"/>
  <c r="N48" i="1"/>
  <c r="R48" i="1"/>
  <c r="AB48" i="1"/>
  <c r="AF48" i="1"/>
  <c r="T48" i="1"/>
  <c r="X48" i="1"/>
  <c r="AH48" i="1"/>
  <c r="AL48" i="1"/>
  <c r="Z48" i="1"/>
  <c r="AD48" i="1"/>
  <c r="AN48" i="1"/>
  <c r="AR48" i="1"/>
  <c r="AV48" i="1"/>
  <c r="AT48" i="1"/>
  <c r="AJ48" i="1"/>
  <c r="P48" i="1"/>
  <c r="AP48" i="1"/>
  <c r="F117" i="1"/>
  <c r="D117" i="1"/>
  <c r="H117" i="1"/>
  <c r="J117" i="1"/>
  <c r="L117" i="1"/>
  <c r="N117" i="1"/>
  <c r="T117" i="1"/>
  <c r="X117" i="1"/>
  <c r="Z117" i="1"/>
  <c r="AD117" i="1"/>
  <c r="AH117" i="1"/>
  <c r="AB117" i="1"/>
  <c r="AF117" i="1"/>
  <c r="AJ117" i="1"/>
  <c r="AN117" i="1"/>
  <c r="R117" i="1"/>
  <c r="AV117" i="1"/>
  <c r="AL117" i="1"/>
  <c r="AR117" i="1"/>
  <c r="AT117" i="1"/>
  <c r="P117" i="1"/>
  <c r="AP117" i="1"/>
  <c r="D60" i="1"/>
  <c r="H60" i="1"/>
  <c r="F60" i="1"/>
  <c r="L60" i="1"/>
  <c r="J60" i="1"/>
  <c r="N60" i="1"/>
  <c r="R60" i="1"/>
  <c r="X60" i="1"/>
  <c r="AB60" i="1"/>
  <c r="AF60" i="1"/>
  <c r="AD60" i="1"/>
  <c r="T60" i="1"/>
  <c r="AH60" i="1"/>
  <c r="AL60" i="1"/>
  <c r="Z60" i="1"/>
  <c r="AJ60" i="1"/>
  <c r="AR60" i="1"/>
  <c r="AN60" i="1"/>
  <c r="AV60" i="1"/>
  <c r="AT60" i="1"/>
  <c r="AP60" i="1"/>
  <c r="P60" i="1"/>
  <c r="D28" i="1"/>
  <c r="F28" i="1"/>
  <c r="L28" i="1"/>
  <c r="H28" i="1"/>
  <c r="J28" i="1"/>
  <c r="N28" i="1"/>
  <c r="R28" i="1"/>
  <c r="X28" i="1"/>
  <c r="AB28" i="1"/>
  <c r="AF28" i="1"/>
  <c r="AD28" i="1"/>
  <c r="AH28" i="1"/>
  <c r="AL28" i="1"/>
  <c r="AJ28" i="1"/>
  <c r="T28" i="1"/>
  <c r="AN28" i="1"/>
  <c r="AV28" i="1"/>
  <c r="AT28" i="1"/>
  <c r="Z28" i="1"/>
  <c r="AR28" i="1"/>
  <c r="P28" i="1"/>
  <c r="AP28" i="1"/>
  <c r="D110" i="1"/>
  <c r="H110" i="1"/>
  <c r="J110" i="1"/>
  <c r="F110" i="1"/>
  <c r="L110" i="1"/>
  <c r="N110" i="1"/>
  <c r="T110" i="1"/>
  <c r="X110" i="1"/>
  <c r="R110" i="1"/>
  <c r="Z110" i="1"/>
  <c r="AD110" i="1"/>
  <c r="AH110" i="1"/>
  <c r="AB110" i="1"/>
  <c r="AF110" i="1"/>
  <c r="AJ110" i="1"/>
  <c r="AN110" i="1"/>
  <c r="AL110" i="1"/>
  <c r="AR110" i="1"/>
  <c r="AT110" i="1"/>
  <c r="AV110" i="1"/>
  <c r="P110" i="1"/>
  <c r="AP110" i="1"/>
  <c r="D114" i="1"/>
  <c r="H114" i="1"/>
  <c r="J114" i="1"/>
  <c r="L114" i="1"/>
  <c r="F114" i="1"/>
  <c r="N114" i="1"/>
  <c r="T114" i="1"/>
  <c r="X114" i="1"/>
  <c r="R114" i="1"/>
  <c r="Z114" i="1"/>
  <c r="AD114" i="1"/>
  <c r="AH114" i="1"/>
  <c r="AB114" i="1"/>
  <c r="AF114" i="1"/>
  <c r="AJ114" i="1"/>
  <c r="AN114" i="1"/>
  <c r="AL114" i="1"/>
  <c r="AR114" i="1"/>
  <c r="AV114" i="1"/>
  <c r="AT114" i="1"/>
  <c r="P114" i="1"/>
  <c r="AP114" i="1"/>
  <c r="F46" i="1"/>
  <c r="D46" i="1"/>
  <c r="H46" i="1"/>
  <c r="N46" i="1"/>
  <c r="J46" i="1"/>
  <c r="T46" i="1"/>
  <c r="X46" i="1"/>
  <c r="L46" i="1"/>
  <c r="R46" i="1"/>
  <c r="Z46" i="1"/>
  <c r="AD46" i="1"/>
  <c r="AB46" i="1"/>
  <c r="AJ46" i="1"/>
  <c r="AN46" i="1"/>
  <c r="AF46" i="1"/>
  <c r="AL46" i="1"/>
  <c r="AV46" i="1"/>
  <c r="AT46" i="1"/>
  <c r="AH46" i="1"/>
  <c r="AR46" i="1"/>
  <c r="AP46" i="1"/>
  <c r="P46" i="1"/>
  <c r="D102" i="1"/>
  <c r="H102" i="1"/>
  <c r="F102" i="1"/>
  <c r="J102" i="1"/>
  <c r="L102" i="1"/>
  <c r="N102" i="1"/>
  <c r="T102" i="1"/>
  <c r="X102" i="1"/>
  <c r="R102" i="1"/>
  <c r="Z102" i="1"/>
  <c r="AD102" i="1"/>
  <c r="AH102" i="1"/>
  <c r="AB102" i="1"/>
  <c r="AF102" i="1"/>
  <c r="AJ102" i="1"/>
  <c r="AN102" i="1"/>
  <c r="AL102" i="1"/>
  <c r="AR102" i="1"/>
  <c r="AV102" i="1"/>
  <c r="AT102" i="1"/>
  <c r="P102" i="1"/>
  <c r="AP102" i="1"/>
  <c r="D83" i="1"/>
  <c r="H83" i="1"/>
  <c r="F83" i="1"/>
  <c r="J83" i="1"/>
  <c r="L83" i="1"/>
  <c r="N83" i="1"/>
  <c r="R83" i="1"/>
  <c r="AB83" i="1"/>
  <c r="AF83" i="1"/>
  <c r="T83" i="1"/>
  <c r="AH83" i="1"/>
  <c r="AL83" i="1"/>
  <c r="Z83" i="1"/>
  <c r="X83" i="1"/>
  <c r="AN83" i="1"/>
  <c r="AJ83" i="1"/>
  <c r="AV83" i="1"/>
  <c r="AT83" i="1"/>
  <c r="AD83" i="1"/>
  <c r="AR83" i="1"/>
  <c r="P83" i="1"/>
  <c r="AP83" i="1"/>
  <c r="F57" i="1"/>
  <c r="D57" i="1"/>
  <c r="L57" i="1"/>
  <c r="J57" i="1"/>
  <c r="H57" i="1"/>
  <c r="N57" i="1"/>
  <c r="R57" i="1"/>
  <c r="T57" i="1"/>
  <c r="X57" i="1"/>
  <c r="AB57" i="1"/>
  <c r="AF57" i="1"/>
  <c r="Z57" i="1"/>
  <c r="AD57" i="1"/>
  <c r="AH57" i="1"/>
  <c r="AL57" i="1"/>
  <c r="AJ57" i="1"/>
  <c r="AN57" i="1"/>
  <c r="AV57" i="1"/>
  <c r="AT57" i="1"/>
  <c r="AR57" i="1"/>
  <c r="AP57" i="1"/>
  <c r="P57" i="1"/>
  <c r="D94" i="1"/>
  <c r="H94" i="1"/>
  <c r="J94" i="1"/>
  <c r="F94" i="1"/>
  <c r="L94" i="1"/>
  <c r="N94" i="1"/>
  <c r="T94" i="1"/>
  <c r="X94" i="1"/>
  <c r="R94" i="1"/>
  <c r="Z94" i="1"/>
  <c r="AD94" i="1"/>
  <c r="AH94" i="1"/>
  <c r="AB94" i="1"/>
  <c r="AF94" i="1"/>
  <c r="AJ94" i="1"/>
  <c r="AN94" i="1"/>
  <c r="AL94" i="1"/>
  <c r="AR94" i="1"/>
  <c r="AV94" i="1"/>
  <c r="AT94" i="1"/>
  <c r="AP94" i="1"/>
  <c r="P94" i="1"/>
  <c r="F34" i="1"/>
  <c r="D34" i="1"/>
  <c r="H34" i="1"/>
  <c r="J34" i="1"/>
  <c r="L34" i="1"/>
  <c r="N34" i="1"/>
  <c r="T34" i="1"/>
  <c r="X34" i="1"/>
  <c r="Z34" i="1"/>
  <c r="AD34" i="1"/>
  <c r="AB34" i="1"/>
  <c r="AF34" i="1"/>
  <c r="AJ34" i="1"/>
  <c r="AN34" i="1"/>
  <c r="AH34" i="1"/>
  <c r="AV34" i="1"/>
  <c r="AL34" i="1"/>
  <c r="AR34" i="1"/>
  <c r="R34" i="1"/>
  <c r="AT34" i="1"/>
  <c r="P34" i="1"/>
  <c r="AP34" i="1"/>
  <c r="D99" i="1"/>
  <c r="H99" i="1"/>
  <c r="F99" i="1"/>
  <c r="J99" i="1"/>
  <c r="L99" i="1"/>
  <c r="N99" i="1"/>
  <c r="R99" i="1"/>
  <c r="AB99" i="1"/>
  <c r="AF99" i="1"/>
  <c r="T99" i="1"/>
  <c r="AH99" i="1"/>
  <c r="AL99" i="1"/>
  <c r="X99" i="1"/>
  <c r="Z99" i="1"/>
  <c r="AN99" i="1"/>
  <c r="AR99" i="1"/>
  <c r="AD99" i="1"/>
  <c r="AV99" i="1"/>
  <c r="AT99" i="1"/>
  <c r="AJ99" i="1"/>
  <c r="P99" i="1"/>
  <c r="AP99" i="1"/>
  <c r="V73" i="1"/>
  <c r="D19" i="1"/>
  <c r="F19" i="1"/>
  <c r="J19" i="1"/>
  <c r="H19" i="1"/>
  <c r="L19" i="1"/>
  <c r="N19" i="1"/>
  <c r="T19" i="1"/>
  <c r="X19" i="1"/>
  <c r="R19" i="1"/>
  <c r="Z19" i="1"/>
  <c r="AD19" i="1"/>
  <c r="AB19" i="1"/>
  <c r="AF19" i="1"/>
  <c r="AJ19" i="1"/>
  <c r="AN19" i="1"/>
  <c r="AH19" i="1"/>
  <c r="AL19" i="1"/>
  <c r="AR19" i="1"/>
  <c r="AV19" i="1"/>
  <c r="AT19" i="1"/>
  <c r="P19" i="1"/>
  <c r="AP19" i="1"/>
  <c r="V95" i="1"/>
  <c r="V112" i="1"/>
  <c r="V117" i="1"/>
  <c r="V60" i="1"/>
  <c r="F100" i="1"/>
  <c r="L100" i="1"/>
  <c r="D100" i="1"/>
  <c r="J100" i="1"/>
  <c r="H100" i="1"/>
  <c r="N100" i="1"/>
  <c r="R100" i="1"/>
  <c r="T100" i="1"/>
  <c r="X100" i="1"/>
  <c r="AB100" i="1"/>
  <c r="AF100" i="1"/>
  <c r="Z100" i="1"/>
  <c r="AD100" i="1"/>
  <c r="AH100" i="1"/>
  <c r="AL100" i="1"/>
  <c r="AJ100" i="1"/>
  <c r="AN100" i="1"/>
  <c r="AV100" i="1"/>
  <c r="AT100" i="1"/>
  <c r="AR100" i="1"/>
  <c r="P100" i="1"/>
  <c r="AP100" i="1"/>
  <c r="V94" i="1"/>
  <c r="V19" i="1"/>
  <c r="D52" i="1"/>
  <c r="H52" i="1"/>
  <c r="F52" i="1"/>
  <c r="L52" i="1"/>
  <c r="R52" i="1"/>
  <c r="J52" i="1"/>
  <c r="T52" i="1"/>
  <c r="AB52" i="1"/>
  <c r="AF52" i="1"/>
  <c r="X52" i="1"/>
  <c r="Z52" i="1"/>
  <c r="AH52" i="1"/>
  <c r="AL52" i="1"/>
  <c r="AD52" i="1"/>
  <c r="N52" i="1"/>
  <c r="AJ52" i="1"/>
  <c r="AV52" i="1"/>
  <c r="AT52" i="1"/>
  <c r="AN52" i="1"/>
  <c r="AR52" i="1"/>
  <c r="P52" i="1"/>
  <c r="AP52" i="1"/>
  <c r="V25" i="1"/>
  <c r="V48" i="1"/>
  <c r="V28" i="1"/>
  <c r="F89" i="1"/>
  <c r="D89" i="1"/>
  <c r="H89" i="1"/>
  <c r="N89" i="1"/>
  <c r="J89" i="1"/>
  <c r="L89" i="1"/>
  <c r="T89" i="1"/>
  <c r="X89" i="1"/>
  <c r="Z89" i="1"/>
  <c r="AD89" i="1"/>
  <c r="AH89" i="1"/>
  <c r="R89" i="1"/>
  <c r="AF89" i="1"/>
  <c r="AJ89" i="1"/>
  <c r="AN89" i="1"/>
  <c r="AL89" i="1"/>
  <c r="AR89" i="1"/>
  <c r="AB89" i="1"/>
  <c r="AV89" i="1"/>
  <c r="AT89" i="1"/>
  <c r="P89" i="1"/>
  <c r="AP89" i="1"/>
  <c r="F113" i="1"/>
  <c r="D113" i="1"/>
  <c r="H113" i="1"/>
  <c r="N113" i="1"/>
  <c r="J113" i="1"/>
  <c r="T113" i="1"/>
  <c r="X113" i="1"/>
  <c r="L113" i="1"/>
  <c r="R113" i="1"/>
  <c r="AD113" i="1"/>
  <c r="AH113" i="1"/>
  <c r="Z113" i="1"/>
  <c r="AB113" i="1"/>
  <c r="AJ113" i="1"/>
  <c r="AN113" i="1"/>
  <c r="AF113" i="1"/>
  <c r="AL113" i="1"/>
  <c r="AR113" i="1"/>
  <c r="AV113" i="1"/>
  <c r="AT113" i="1"/>
  <c r="P113" i="1"/>
  <c r="AP113" i="1"/>
  <c r="D51" i="1"/>
  <c r="H51" i="1"/>
  <c r="F51" i="1"/>
  <c r="J51" i="1"/>
  <c r="L51" i="1"/>
  <c r="N51" i="1"/>
  <c r="T51" i="1"/>
  <c r="X51" i="1"/>
  <c r="R51" i="1"/>
  <c r="Z51" i="1"/>
  <c r="AD51" i="1"/>
  <c r="AB51" i="1"/>
  <c r="AF51" i="1"/>
  <c r="AJ51" i="1"/>
  <c r="AN51" i="1"/>
  <c r="AH51" i="1"/>
  <c r="AL51" i="1"/>
  <c r="AR51" i="1"/>
  <c r="AT51" i="1"/>
  <c r="AV51" i="1"/>
  <c r="AP51" i="1"/>
  <c r="P51" i="1"/>
  <c r="F21" i="1"/>
  <c r="H21" i="1"/>
  <c r="L21" i="1"/>
  <c r="J21" i="1"/>
  <c r="D21" i="1"/>
  <c r="N21" i="1"/>
  <c r="R21" i="1"/>
  <c r="T21" i="1"/>
  <c r="X21" i="1"/>
  <c r="AB21" i="1"/>
  <c r="AF21" i="1"/>
  <c r="Z21" i="1"/>
  <c r="AD21" i="1"/>
  <c r="AH21" i="1"/>
  <c r="AL21" i="1"/>
  <c r="AJ21" i="1"/>
  <c r="AN21" i="1"/>
  <c r="AV21" i="1"/>
  <c r="AT21" i="1"/>
  <c r="AR21" i="1"/>
  <c r="P21" i="1"/>
  <c r="AP21" i="1"/>
  <c r="O129" i="1"/>
  <c r="V59" i="1"/>
  <c r="V38" i="1"/>
  <c r="V21" i="1"/>
  <c r="F30" i="1"/>
  <c r="D30" i="1"/>
  <c r="H30" i="1"/>
  <c r="N30" i="1"/>
  <c r="J30" i="1"/>
  <c r="L30" i="1"/>
  <c r="T30" i="1"/>
  <c r="X30" i="1"/>
  <c r="R30" i="1"/>
  <c r="Z30" i="1"/>
  <c r="AD30" i="1"/>
  <c r="AB30" i="1"/>
  <c r="AJ30" i="1"/>
  <c r="AN30" i="1"/>
  <c r="AF30" i="1"/>
  <c r="AH30" i="1"/>
  <c r="AR30" i="1"/>
  <c r="AL30" i="1"/>
  <c r="AT30" i="1"/>
  <c r="AV30" i="1"/>
  <c r="P30" i="1"/>
  <c r="AP30" i="1"/>
  <c r="F126" i="1"/>
  <c r="D126" i="1"/>
  <c r="H126" i="1"/>
  <c r="J126" i="1"/>
  <c r="L126" i="1"/>
  <c r="N126" i="1"/>
  <c r="T126" i="1"/>
  <c r="X126" i="1"/>
  <c r="R126" i="1"/>
  <c r="AD126" i="1"/>
  <c r="AH126" i="1"/>
  <c r="Z126" i="1"/>
  <c r="AJ126" i="1"/>
  <c r="AN126" i="1"/>
  <c r="AB126" i="1"/>
  <c r="AR126" i="1"/>
  <c r="AV126" i="1"/>
  <c r="AF126" i="1"/>
  <c r="AL126" i="1"/>
  <c r="AT126" i="1"/>
  <c r="AP126" i="1"/>
  <c r="P126" i="1"/>
  <c r="D71" i="1"/>
  <c r="H71" i="1"/>
  <c r="J71" i="1"/>
  <c r="L71" i="1"/>
  <c r="N71" i="1"/>
  <c r="F71" i="1"/>
  <c r="T71" i="1"/>
  <c r="X71" i="1"/>
  <c r="R71" i="1"/>
  <c r="Z71" i="1"/>
  <c r="AD71" i="1"/>
  <c r="AB71" i="1"/>
  <c r="AF71" i="1"/>
  <c r="AJ71" i="1"/>
  <c r="AN71" i="1"/>
  <c r="AH71" i="1"/>
  <c r="AL71" i="1"/>
  <c r="AR71" i="1"/>
  <c r="AT71" i="1"/>
  <c r="AV71" i="1"/>
  <c r="P71" i="1"/>
  <c r="AP71" i="1"/>
  <c r="F108" i="1"/>
  <c r="D108" i="1"/>
  <c r="L108" i="1"/>
  <c r="J108" i="1"/>
  <c r="H108" i="1"/>
  <c r="N108" i="1"/>
  <c r="R108" i="1"/>
  <c r="Z108" i="1"/>
  <c r="T108" i="1"/>
  <c r="X108" i="1"/>
  <c r="AB108" i="1"/>
  <c r="AF108" i="1"/>
  <c r="AD108" i="1"/>
  <c r="AH108" i="1"/>
  <c r="AL108" i="1"/>
  <c r="AJ108" i="1"/>
  <c r="AN108" i="1"/>
  <c r="AV108" i="1"/>
  <c r="AT108" i="1"/>
  <c r="AR108" i="1"/>
  <c r="P108" i="1"/>
  <c r="AP108" i="1"/>
  <c r="D118" i="1"/>
  <c r="H118" i="1"/>
  <c r="F118" i="1"/>
  <c r="J118" i="1"/>
  <c r="L118" i="1"/>
  <c r="N118" i="1"/>
  <c r="T118" i="1"/>
  <c r="X118" i="1"/>
  <c r="R118" i="1"/>
  <c r="Z118" i="1"/>
  <c r="AD118" i="1"/>
  <c r="AH118" i="1"/>
  <c r="AB118" i="1"/>
  <c r="AF118" i="1"/>
  <c r="AJ118" i="1"/>
  <c r="AN118" i="1"/>
  <c r="AL118" i="1"/>
  <c r="AR118" i="1"/>
  <c r="AT118" i="1"/>
  <c r="AV118" i="1"/>
  <c r="P118" i="1"/>
  <c r="AP118" i="1"/>
  <c r="F69" i="1"/>
  <c r="L69" i="1"/>
  <c r="H69" i="1"/>
  <c r="J69" i="1"/>
  <c r="D69" i="1"/>
  <c r="N69" i="1"/>
  <c r="R69" i="1"/>
  <c r="T69" i="1"/>
  <c r="X69" i="1"/>
  <c r="AB69" i="1"/>
  <c r="AF69" i="1"/>
  <c r="Z69" i="1"/>
  <c r="AD69" i="1"/>
  <c r="AH69" i="1"/>
  <c r="AL69" i="1"/>
  <c r="AJ69" i="1"/>
  <c r="AN69" i="1"/>
  <c r="AV69" i="1"/>
  <c r="AT69" i="1"/>
  <c r="AR69" i="1"/>
  <c r="AP69" i="1"/>
  <c r="P69" i="1"/>
  <c r="D40" i="1"/>
  <c r="H40" i="1"/>
  <c r="F40" i="1"/>
  <c r="J40" i="1"/>
  <c r="L40" i="1"/>
  <c r="R40" i="1"/>
  <c r="N40" i="1"/>
  <c r="T40" i="1"/>
  <c r="X40" i="1"/>
  <c r="AB40" i="1"/>
  <c r="AF40" i="1"/>
  <c r="Z40" i="1"/>
  <c r="AD40" i="1"/>
  <c r="AH40" i="1"/>
  <c r="AL40" i="1"/>
  <c r="AN40" i="1"/>
  <c r="AJ40" i="1"/>
  <c r="AV40" i="1"/>
  <c r="AT40" i="1"/>
  <c r="AR40" i="1"/>
  <c r="P40" i="1"/>
  <c r="AP40" i="1"/>
  <c r="D20" i="1"/>
  <c r="F20" i="1"/>
  <c r="L20" i="1"/>
  <c r="H20" i="1"/>
  <c r="R20" i="1"/>
  <c r="J20" i="1"/>
  <c r="N20" i="1"/>
  <c r="T20" i="1"/>
  <c r="AB20" i="1"/>
  <c r="AF20" i="1"/>
  <c r="X20" i="1"/>
  <c r="Z20" i="1"/>
  <c r="AH20" i="1"/>
  <c r="AL20" i="1"/>
  <c r="AD20" i="1"/>
  <c r="AN20" i="1"/>
  <c r="AV20" i="1"/>
  <c r="AT20" i="1"/>
  <c r="AJ20" i="1"/>
  <c r="AR20" i="1"/>
  <c r="P20" i="1"/>
  <c r="AP20" i="1"/>
  <c r="D119" i="1"/>
  <c r="H119" i="1"/>
  <c r="F119" i="1"/>
  <c r="L119" i="1"/>
  <c r="R119" i="1"/>
  <c r="Z119" i="1"/>
  <c r="J119" i="1"/>
  <c r="T119" i="1"/>
  <c r="AB119" i="1"/>
  <c r="AF119" i="1"/>
  <c r="X119" i="1"/>
  <c r="AL119" i="1"/>
  <c r="N119" i="1"/>
  <c r="AD119" i="1"/>
  <c r="AH119" i="1"/>
  <c r="AN119" i="1"/>
  <c r="AV119" i="1"/>
  <c r="AT119" i="1"/>
  <c r="AJ119" i="1"/>
  <c r="AR119" i="1"/>
  <c r="P119" i="1"/>
  <c r="AP119" i="1"/>
  <c r="D82" i="1"/>
  <c r="H82" i="1"/>
  <c r="J82" i="1"/>
  <c r="L82" i="1"/>
  <c r="F82" i="1"/>
  <c r="N82" i="1"/>
  <c r="T82" i="1"/>
  <c r="X82" i="1"/>
  <c r="R82" i="1"/>
  <c r="Z82" i="1"/>
  <c r="AD82" i="1"/>
  <c r="AH82" i="1"/>
  <c r="AB82" i="1"/>
  <c r="AF82" i="1"/>
  <c r="AJ82" i="1"/>
  <c r="AN82" i="1"/>
  <c r="AL82" i="1"/>
  <c r="AR82" i="1"/>
  <c r="AV82" i="1"/>
  <c r="AT82" i="1"/>
  <c r="AP82" i="1"/>
  <c r="P82" i="1"/>
  <c r="F42" i="1"/>
  <c r="D42" i="1"/>
  <c r="H42" i="1"/>
  <c r="J42" i="1"/>
  <c r="L42" i="1"/>
  <c r="N42" i="1"/>
  <c r="T42" i="1"/>
  <c r="X42" i="1"/>
  <c r="R42" i="1"/>
  <c r="Z42" i="1"/>
  <c r="AD42" i="1"/>
  <c r="AJ42" i="1"/>
  <c r="AN42" i="1"/>
  <c r="AB42" i="1"/>
  <c r="AF42" i="1"/>
  <c r="AL42" i="1"/>
  <c r="AR42" i="1"/>
  <c r="AH42" i="1"/>
  <c r="AT42" i="1"/>
  <c r="AV42" i="1"/>
  <c r="AP42" i="1"/>
  <c r="P42" i="1"/>
  <c r="D77" i="1"/>
  <c r="H77" i="1"/>
  <c r="J77" i="1"/>
  <c r="F77" i="1"/>
  <c r="L77" i="1"/>
  <c r="N77" i="1"/>
  <c r="T77" i="1"/>
  <c r="X77" i="1"/>
  <c r="R77" i="1"/>
  <c r="Z77" i="1"/>
  <c r="AD77" i="1"/>
  <c r="AB77" i="1"/>
  <c r="AF77" i="1"/>
  <c r="AJ77" i="1"/>
  <c r="AN77" i="1"/>
  <c r="AH77" i="1"/>
  <c r="AL77" i="1"/>
  <c r="AR77" i="1"/>
  <c r="AT77" i="1"/>
  <c r="AV77" i="1"/>
  <c r="P77" i="1"/>
  <c r="AP77" i="1"/>
  <c r="F65" i="1"/>
  <c r="L65" i="1"/>
  <c r="D65" i="1"/>
  <c r="J65" i="1"/>
  <c r="H65" i="1"/>
  <c r="N65" i="1"/>
  <c r="R65" i="1"/>
  <c r="T65" i="1"/>
  <c r="X65" i="1"/>
  <c r="AB65" i="1"/>
  <c r="AF65" i="1"/>
  <c r="Z65" i="1"/>
  <c r="AD65" i="1"/>
  <c r="AH65" i="1"/>
  <c r="AL65" i="1"/>
  <c r="AJ65" i="1"/>
  <c r="AN65" i="1"/>
  <c r="AV65" i="1"/>
  <c r="AT65" i="1"/>
  <c r="AR65" i="1"/>
  <c r="AP65" i="1"/>
  <c r="P65" i="1"/>
  <c r="F54" i="1"/>
  <c r="D54" i="1"/>
  <c r="H54" i="1"/>
  <c r="N54" i="1"/>
  <c r="J54" i="1"/>
  <c r="L54" i="1"/>
  <c r="T54" i="1"/>
  <c r="X54" i="1"/>
  <c r="Z54" i="1"/>
  <c r="AD54" i="1"/>
  <c r="R54" i="1"/>
  <c r="AF54" i="1"/>
  <c r="AJ54" i="1"/>
  <c r="AN54" i="1"/>
  <c r="AB54" i="1"/>
  <c r="AL54" i="1"/>
  <c r="AV54" i="1"/>
  <c r="AR54" i="1"/>
  <c r="AT54" i="1"/>
  <c r="AH54" i="1"/>
  <c r="P54" i="1"/>
  <c r="AP54" i="1"/>
  <c r="F85" i="1"/>
  <c r="D85" i="1"/>
  <c r="H85" i="1"/>
  <c r="J85" i="1"/>
  <c r="L85" i="1"/>
  <c r="N85" i="1"/>
  <c r="T85" i="1"/>
  <c r="X85" i="1"/>
  <c r="Z85" i="1"/>
  <c r="AD85" i="1"/>
  <c r="AH85" i="1"/>
  <c r="R85" i="1"/>
  <c r="AB85" i="1"/>
  <c r="AF85" i="1"/>
  <c r="AJ85" i="1"/>
  <c r="AN85" i="1"/>
  <c r="AV85" i="1"/>
  <c r="AT85" i="1"/>
  <c r="AL85" i="1"/>
  <c r="AR85" i="1"/>
  <c r="P85" i="1"/>
  <c r="AP85" i="1"/>
  <c r="F62" i="1"/>
  <c r="D62" i="1"/>
  <c r="H62" i="1"/>
  <c r="N62" i="1"/>
  <c r="J62" i="1"/>
  <c r="L62" i="1"/>
  <c r="T62" i="1"/>
  <c r="X62" i="1"/>
  <c r="R62" i="1"/>
  <c r="Z62" i="1"/>
  <c r="AD62" i="1"/>
  <c r="AB62" i="1"/>
  <c r="AJ62" i="1"/>
  <c r="AN62" i="1"/>
  <c r="AF62" i="1"/>
  <c r="AH62" i="1"/>
  <c r="AR62" i="1"/>
  <c r="AL62" i="1"/>
  <c r="AV62" i="1"/>
  <c r="AT62" i="1"/>
  <c r="AP62" i="1"/>
  <c r="P62" i="1"/>
  <c r="F29" i="1"/>
  <c r="H29" i="1"/>
  <c r="L29" i="1"/>
  <c r="J29" i="1"/>
  <c r="N29" i="1"/>
  <c r="R29" i="1"/>
  <c r="D29" i="1"/>
  <c r="T29" i="1"/>
  <c r="X29" i="1"/>
  <c r="AB29" i="1"/>
  <c r="AF29" i="1"/>
  <c r="Z29" i="1"/>
  <c r="AD29" i="1"/>
  <c r="AH29" i="1"/>
  <c r="AL29" i="1"/>
  <c r="AJ29" i="1"/>
  <c r="AN29" i="1"/>
  <c r="AV29" i="1"/>
  <c r="AT29" i="1"/>
  <c r="AR29" i="1"/>
  <c r="P29" i="1"/>
  <c r="AP29" i="1"/>
  <c r="F80" i="1"/>
  <c r="H80" i="1"/>
  <c r="L80" i="1"/>
  <c r="J80" i="1"/>
  <c r="D80" i="1"/>
  <c r="N80" i="1"/>
  <c r="R80" i="1"/>
  <c r="T80" i="1"/>
  <c r="X80" i="1"/>
  <c r="AB80" i="1"/>
  <c r="AF80" i="1"/>
  <c r="Z80" i="1"/>
  <c r="AD80" i="1"/>
  <c r="AH80" i="1"/>
  <c r="AL80" i="1"/>
  <c r="AJ80" i="1"/>
  <c r="AN80" i="1"/>
  <c r="AV80" i="1"/>
  <c r="AT80" i="1"/>
  <c r="AR80" i="1"/>
  <c r="P80" i="1"/>
  <c r="AP80" i="1"/>
  <c r="D8" i="1"/>
  <c r="F8" i="1"/>
  <c r="H8" i="1"/>
  <c r="J8" i="1"/>
  <c r="L8" i="1"/>
  <c r="R8" i="1"/>
  <c r="N8" i="1"/>
  <c r="T8" i="1"/>
  <c r="X8" i="1"/>
  <c r="AB8" i="1"/>
  <c r="AF8" i="1"/>
  <c r="Z8" i="1"/>
  <c r="AD8" i="1"/>
  <c r="AH8" i="1"/>
  <c r="AL8" i="1"/>
  <c r="AN8" i="1"/>
  <c r="AJ8" i="1"/>
  <c r="AV8" i="1"/>
  <c r="AT8" i="1"/>
  <c r="AR8" i="1"/>
  <c r="AP8" i="1"/>
  <c r="P8" i="1"/>
  <c r="D91" i="1"/>
  <c r="H91" i="1"/>
  <c r="F91" i="1"/>
  <c r="J91" i="1"/>
  <c r="L91" i="1"/>
  <c r="R91" i="1"/>
  <c r="N91" i="1"/>
  <c r="T91" i="1"/>
  <c r="X91" i="1"/>
  <c r="AB91" i="1"/>
  <c r="AF91" i="1"/>
  <c r="Z91" i="1"/>
  <c r="AD91" i="1"/>
  <c r="AL91" i="1"/>
  <c r="AH91" i="1"/>
  <c r="AN91" i="1"/>
  <c r="AJ91" i="1"/>
  <c r="AV91" i="1"/>
  <c r="AT91" i="1"/>
  <c r="AR91" i="1"/>
  <c r="AP91" i="1"/>
  <c r="P91" i="1"/>
  <c r="F93" i="1"/>
  <c r="D93" i="1"/>
  <c r="H93" i="1"/>
  <c r="J93" i="1"/>
  <c r="L93" i="1"/>
  <c r="N93" i="1"/>
  <c r="T93" i="1"/>
  <c r="X93" i="1"/>
  <c r="R93" i="1"/>
  <c r="Z93" i="1"/>
  <c r="AD93" i="1"/>
  <c r="AH93" i="1"/>
  <c r="AJ93" i="1"/>
  <c r="AN93" i="1"/>
  <c r="AB93" i="1"/>
  <c r="AL93" i="1"/>
  <c r="AV93" i="1"/>
  <c r="AF93" i="1"/>
  <c r="AR93" i="1"/>
  <c r="AT93" i="1"/>
  <c r="P93" i="1"/>
  <c r="V93" i="1"/>
  <c r="AP93" i="1"/>
  <c r="V42" i="1"/>
  <c r="V37" i="1"/>
  <c r="V80" i="1"/>
  <c r="D36" i="1"/>
  <c r="H36" i="1"/>
  <c r="F36" i="1"/>
  <c r="L36" i="1"/>
  <c r="J36" i="1"/>
  <c r="R36" i="1"/>
  <c r="N36" i="1"/>
  <c r="T36" i="1"/>
  <c r="AB36" i="1"/>
  <c r="AF36" i="1"/>
  <c r="X36" i="1"/>
  <c r="Z36" i="1"/>
  <c r="AH36" i="1"/>
  <c r="AL36" i="1"/>
  <c r="AD36" i="1"/>
  <c r="AR36" i="1"/>
  <c r="AV36" i="1"/>
  <c r="AT36" i="1"/>
  <c r="AJ36" i="1"/>
  <c r="AN36" i="1"/>
  <c r="AP36" i="1"/>
  <c r="P36" i="1"/>
  <c r="V12" i="1"/>
  <c r="F105" i="1"/>
  <c r="D105" i="1"/>
  <c r="H105" i="1"/>
  <c r="N105" i="1"/>
  <c r="J105" i="1"/>
  <c r="T105" i="1"/>
  <c r="X105" i="1"/>
  <c r="Z105" i="1"/>
  <c r="AD105" i="1"/>
  <c r="AH105" i="1"/>
  <c r="R105" i="1"/>
  <c r="AF105" i="1"/>
  <c r="L105" i="1"/>
  <c r="AJ105" i="1"/>
  <c r="AN105" i="1"/>
  <c r="AL105" i="1"/>
  <c r="AV105" i="1"/>
  <c r="AB105" i="1"/>
  <c r="AR105" i="1"/>
  <c r="AT105" i="1"/>
  <c r="AP105" i="1"/>
  <c r="P105" i="1"/>
  <c r="V89" i="1"/>
  <c r="V58" i="1"/>
  <c r="D32" i="1"/>
  <c r="H32" i="1"/>
  <c r="F32" i="1"/>
  <c r="J32" i="1"/>
  <c r="L32" i="1"/>
  <c r="N32" i="1"/>
  <c r="R32" i="1"/>
  <c r="AB32" i="1"/>
  <c r="AF32" i="1"/>
  <c r="T32" i="1"/>
  <c r="AH32" i="1"/>
  <c r="AL32" i="1"/>
  <c r="X32" i="1"/>
  <c r="Z32" i="1"/>
  <c r="AN32" i="1"/>
  <c r="AD32" i="1"/>
  <c r="AV32" i="1"/>
  <c r="AT32" i="1"/>
  <c r="AJ32" i="1"/>
  <c r="AR32" i="1"/>
  <c r="P32" i="1"/>
  <c r="AP32" i="1"/>
  <c r="V5" i="1"/>
  <c r="V57" i="1"/>
  <c r="V113" i="1"/>
  <c r="V20" i="1"/>
  <c r="V61" i="1"/>
  <c r="V32" i="1"/>
  <c r="V36" i="1"/>
  <c r="V83" i="1"/>
  <c r="F76" i="1"/>
  <c r="D76" i="1"/>
  <c r="H76" i="1"/>
  <c r="J76" i="1"/>
  <c r="L76" i="1"/>
  <c r="N76" i="1"/>
  <c r="T76" i="1"/>
  <c r="X76" i="1"/>
  <c r="R76" i="1"/>
  <c r="Z76" i="1"/>
  <c r="AD76" i="1"/>
  <c r="AJ76" i="1"/>
  <c r="AN76" i="1"/>
  <c r="AB76" i="1"/>
  <c r="AR76" i="1"/>
  <c r="AF76" i="1"/>
  <c r="AH76" i="1"/>
  <c r="AV76" i="1"/>
  <c r="AL76" i="1"/>
  <c r="AT76" i="1"/>
  <c r="AP76" i="1"/>
  <c r="P76" i="1"/>
  <c r="F75" i="1"/>
  <c r="D75" i="1"/>
  <c r="L75" i="1"/>
  <c r="J75" i="1"/>
  <c r="H75" i="1"/>
  <c r="N75" i="1"/>
  <c r="R75" i="1"/>
  <c r="T75" i="1"/>
  <c r="X75" i="1"/>
  <c r="AB75" i="1"/>
  <c r="AF75" i="1"/>
  <c r="Z75" i="1"/>
  <c r="AD75" i="1"/>
  <c r="AH75" i="1"/>
  <c r="AL75" i="1"/>
  <c r="AJ75" i="1"/>
  <c r="AN75" i="1"/>
  <c r="AV75" i="1"/>
  <c r="AT75" i="1"/>
  <c r="AR75" i="1"/>
  <c r="P75" i="1"/>
  <c r="AP75" i="1"/>
  <c r="F45" i="1"/>
  <c r="H45" i="1"/>
  <c r="L45" i="1"/>
  <c r="J45" i="1"/>
  <c r="D45" i="1"/>
  <c r="N45" i="1"/>
  <c r="R45" i="1"/>
  <c r="T45" i="1"/>
  <c r="X45" i="1"/>
  <c r="AB45" i="1"/>
  <c r="AF45" i="1"/>
  <c r="Z45" i="1"/>
  <c r="AD45" i="1"/>
  <c r="AH45" i="1"/>
  <c r="AL45" i="1"/>
  <c r="AJ45" i="1"/>
  <c r="AN45" i="1"/>
  <c r="AV45" i="1"/>
  <c r="AT45" i="1"/>
  <c r="AR45" i="1"/>
  <c r="P45" i="1"/>
  <c r="AP45" i="1"/>
  <c r="F49" i="1"/>
  <c r="L49" i="1"/>
  <c r="D49" i="1"/>
  <c r="J49" i="1"/>
  <c r="N49" i="1"/>
  <c r="R49" i="1"/>
  <c r="H49" i="1"/>
  <c r="T49" i="1"/>
  <c r="X49" i="1"/>
  <c r="AB49" i="1"/>
  <c r="AF49" i="1"/>
  <c r="Z49" i="1"/>
  <c r="AD49" i="1"/>
  <c r="AH49" i="1"/>
  <c r="AL49" i="1"/>
  <c r="AJ49" i="1"/>
  <c r="AN49" i="1"/>
  <c r="AV49" i="1"/>
  <c r="AT49" i="1"/>
  <c r="AR49" i="1"/>
  <c r="P49" i="1"/>
  <c r="AP49" i="1"/>
  <c r="D64" i="1"/>
  <c r="H64" i="1"/>
  <c r="F64" i="1"/>
  <c r="J64" i="1"/>
  <c r="L64" i="1"/>
  <c r="N64" i="1"/>
  <c r="R64" i="1"/>
  <c r="AB64" i="1"/>
  <c r="AF64" i="1"/>
  <c r="T64" i="1"/>
  <c r="X64" i="1"/>
  <c r="AH64" i="1"/>
  <c r="AL64" i="1"/>
  <c r="Z64" i="1"/>
  <c r="AN64" i="1"/>
  <c r="AV64" i="1"/>
  <c r="AT64" i="1"/>
  <c r="AD64" i="1"/>
  <c r="AR64" i="1"/>
  <c r="AJ64" i="1"/>
  <c r="P64" i="1"/>
  <c r="AP64" i="1"/>
  <c r="D90" i="1"/>
  <c r="H90" i="1"/>
  <c r="J90" i="1"/>
  <c r="L90" i="1"/>
  <c r="N90" i="1"/>
  <c r="F90" i="1"/>
  <c r="T90" i="1"/>
  <c r="X90" i="1"/>
  <c r="R90" i="1"/>
  <c r="Z90" i="1"/>
  <c r="AD90" i="1"/>
  <c r="AH90" i="1"/>
  <c r="AB90" i="1"/>
  <c r="AF90" i="1"/>
  <c r="AJ90" i="1"/>
  <c r="AN90" i="1"/>
  <c r="AL90" i="1"/>
  <c r="AR90" i="1"/>
  <c r="AT90" i="1"/>
  <c r="AV90" i="1"/>
  <c r="P90" i="1"/>
  <c r="AP90" i="1"/>
  <c r="D98" i="1"/>
  <c r="H98" i="1"/>
  <c r="J98" i="1"/>
  <c r="L98" i="1"/>
  <c r="N98" i="1"/>
  <c r="F98" i="1"/>
  <c r="T98" i="1"/>
  <c r="X98" i="1"/>
  <c r="R98" i="1"/>
  <c r="Z98" i="1"/>
  <c r="AD98" i="1"/>
  <c r="AH98" i="1"/>
  <c r="AB98" i="1"/>
  <c r="AF98" i="1"/>
  <c r="AJ98" i="1"/>
  <c r="AN98" i="1"/>
  <c r="AL98" i="1"/>
  <c r="AR98" i="1"/>
  <c r="AV98" i="1"/>
  <c r="AT98" i="1"/>
  <c r="AP98" i="1"/>
  <c r="P98" i="1"/>
  <c r="F13" i="1"/>
  <c r="H13" i="1"/>
  <c r="L13" i="1"/>
  <c r="J13" i="1"/>
  <c r="D13" i="1"/>
  <c r="N13" i="1"/>
  <c r="R13" i="1"/>
  <c r="T13" i="1"/>
  <c r="X13" i="1"/>
  <c r="AB13" i="1"/>
  <c r="AF13" i="1"/>
  <c r="Z13" i="1"/>
  <c r="AD13" i="1"/>
  <c r="AH13" i="1"/>
  <c r="AL13" i="1"/>
  <c r="AJ13" i="1"/>
  <c r="AN13" i="1"/>
  <c r="AV13" i="1"/>
  <c r="AT13" i="1"/>
  <c r="AR13" i="1"/>
  <c r="AP13" i="1"/>
  <c r="P13" i="1"/>
  <c r="F17" i="1"/>
  <c r="H17" i="1"/>
  <c r="L17" i="1"/>
  <c r="D17" i="1"/>
  <c r="J17" i="1"/>
  <c r="N17" i="1"/>
  <c r="R17" i="1"/>
  <c r="T17" i="1"/>
  <c r="X17" i="1"/>
  <c r="AB17" i="1"/>
  <c r="AF17" i="1"/>
  <c r="Z17" i="1"/>
  <c r="AD17" i="1"/>
  <c r="AH17" i="1"/>
  <c r="AL17" i="1"/>
  <c r="AJ17" i="1"/>
  <c r="AN17" i="1"/>
  <c r="AV17" i="1"/>
  <c r="AT17" i="1"/>
  <c r="AR17" i="1"/>
  <c r="AP17" i="1"/>
  <c r="P17" i="1"/>
  <c r="F101" i="1"/>
  <c r="D101" i="1"/>
  <c r="H101" i="1"/>
  <c r="J101" i="1"/>
  <c r="L101" i="1"/>
  <c r="N101" i="1"/>
  <c r="T101" i="1"/>
  <c r="X101" i="1"/>
  <c r="Z101" i="1"/>
  <c r="AD101" i="1"/>
  <c r="AH101" i="1"/>
  <c r="AB101" i="1"/>
  <c r="AF101" i="1"/>
  <c r="AJ101" i="1"/>
  <c r="AN101" i="1"/>
  <c r="AL101" i="1"/>
  <c r="AR101" i="1"/>
  <c r="R101" i="1"/>
  <c r="AV101" i="1"/>
  <c r="AT101" i="1"/>
  <c r="P101" i="1"/>
  <c r="AP101" i="1"/>
  <c r="F96" i="1"/>
  <c r="H96" i="1"/>
  <c r="L96" i="1"/>
  <c r="J96" i="1"/>
  <c r="N96" i="1"/>
  <c r="D96" i="1"/>
  <c r="R96" i="1"/>
  <c r="T96" i="1"/>
  <c r="X96" i="1"/>
  <c r="AB96" i="1"/>
  <c r="AF96" i="1"/>
  <c r="Z96" i="1"/>
  <c r="AD96" i="1"/>
  <c r="AH96" i="1"/>
  <c r="AL96" i="1"/>
  <c r="AJ96" i="1"/>
  <c r="AN96" i="1"/>
  <c r="AV96" i="1"/>
  <c r="AT96" i="1"/>
  <c r="AR96" i="1"/>
  <c r="P96" i="1"/>
  <c r="AP96" i="1"/>
  <c r="F66" i="1"/>
  <c r="D66" i="1"/>
  <c r="H66" i="1"/>
  <c r="J66" i="1"/>
  <c r="L66" i="1"/>
  <c r="N66" i="1"/>
  <c r="T66" i="1"/>
  <c r="X66" i="1"/>
  <c r="Z66" i="1"/>
  <c r="AD66" i="1"/>
  <c r="AB66" i="1"/>
  <c r="R66" i="1"/>
  <c r="AF66" i="1"/>
  <c r="AJ66" i="1"/>
  <c r="AN66" i="1"/>
  <c r="AH66" i="1"/>
  <c r="AL66" i="1"/>
  <c r="AR66" i="1"/>
  <c r="AT66" i="1"/>
  <c r="AV66" i="1"/>
  <c r="AP66" i="1"/>
  <c r="P66" i="1"/>
  <c r="D115" i="1"/>
  <c r="H115" i="1"/>
  <c r="F115" i="1"/>
  <c r="J115" i="1"/>
  <c r="L115" i="1"/>
  <c r="N115" i="1"/>
  <c r="R115" i="1"/>
  <c r="Z115" i="1"/>
  <c r="AB115" i="1"/>
  <c r="AF115" i="1"/>
  <c r="T115" i="1"/>
  <c r="AH115" i="1"/>
  <c r="X115" i="1"/>
  <c r="AL115" i="1"/>
  <c r="AD115" i="1"/>
  <c r="AN115" i="1"/>
  <c r="AJ115" i="1"/>
  <c r="AV115" i="1"/>
  <c r="AT115" i="1"/>
  <c r="AR115" i="1"/>
  <c r="P115" i="1"/>
  <c r="AP115" i="1"/>
  <c r="F33" i="1"/>
  <c r="L33" i="1"/>
  <c r="D33" i="1"/>
  <c r="J33" i="1"/>
  <c r="H33" i="1"/>
  <c r="N33" i="1"/>
  <c r="R33" i="1"/>
  <c r="T33" i="1"/>
  <c r="X33" i="1"/>
  <c r="AB33" i="1"/>
  <c r="AF33" i="1"/>
  <c r="Z33" i="1"/>
  <c r="AD33" i="1"/>
  <c r="AH33" i="1"/>
  <c r="AL33" i="1"/>
  <c r="AJ33" i="1"/>
  <c r="AN33" i="1"/>
  <c r="AV33" i="1"/>
  <c r="AT33" i="1"/>
  <c r="AR33" i="1"/>
  <c r="AP33" i="1"/>
  <c r="P33" i="1"/>
  <c r="F53" i="1"/>
  <c r="L53" i="1"/>
  <c r="H53" i="1"/>
  <c r="J53" i="1"/>
  <c r="D53" i="1"/>
  <c r="N53" i="1"/>
  <c r="R53" i="1"/>
  <c r="T53" i="1"/>
  <c r="X53" i="1"/>
  <c r="AB53" i="1"/>
  <c r="AF53" i="1"/>
  <c r="Z53" i="1"/>
  <c r="AD53" i="1"/>
  <c r="AH53" i="1"/>
  <c r="AL53" i="1"/>
  <c r="AJ53" i="1"/>
  <c r="AN53" i="1"/>
  <c r="AV53" i="1"/>
  <c r="AT53" i="1"/>
  <c r="AR53" i="1"/>
  <c r="P53" i="1"/>
  <c r="AP53" i="1"/>
  <c r="F122" i="1"/>
  <c r="D122" i="1"/>
  <c r="H122" i="1"/>
  <c r="N122" i="1"/>
  <c r="J122" i="1"/>
  <c r="L122" i="1"/>
  <c r="T122" i="1"/>
  <c r="X122" i="1"/>
  <c r="Z122" i="1"/>
  <c r="AD122" i="1"/>
  <c r="AH122" i="1"/>
  <c r="R122" i="1"/>
  <c r="AF122" i="1"/>
  <c r="AJ122" i="1"/>
  <c r="AN122" i="1"/>
  <c r="AB122" i="1"/>
  <c r="AL122" i="1"/>
  <c r="AT122" i="1"/>
  <c r="AR122" i="1"/>
  <c r="AV122" i="1"/>
  <c r="AP122" i="1"/>
  <c r="P122" i="1"/>
  <c r="D106" i="1"/>
  <c r="H106" i="1"/>
  <c r="J106" i="1"/>
  <c r="L106" i="1"/>
  <c r="N106" i="1"/>
  <c r="F106" i="1"/>
  <c r="T106" i="1"/>
  <c r="X106" i="1"/>
  <c r="R106" i="1"/>
  <c r="Z106" i="1"/>
  <c r="AD106" i="1"/>
  <c r="AH106" i="1"/>
  <c r="AB106" i="1"/>
  <c r="AF106" i="1"/>
  <c r="AJ106" i="1"/>
  <c r="AN106" i="1"/>
  <c r="AL106" i="1"/>
  <c r="AR106" i="1"/>
  <c r="AT106" i="1"/>
  <c r="AV106" i="1"/>
  <c r="P106" i="1"/>
  <c r="AP106" i="1"/>
  <c r="D47" i="1"/>
  <c r="H47" i="1"/>
  <c r="J47" i="1"/>
  <c r="L47" i="1"/>
  <c r="F47" i="1"/>
  <c r="N47" i="1"/>
  <c r="T47" i="1"/>
  <c r="X47" i="1"/>
  <c r="R47" i="1"/>
  <c r="Z47" i="1"/>
  <c r="AD47" i="1"/>
  <c r="AB47" i="1"/>
  <c r="AF47" i="1"/>
  <c r="AJ47" i="1"/>
  <c r="AN47" i="1"/>
  <c r="AH47" i="1"/>
  <c r="AL47" i="1"/>
  <c r="AR47" i="1"/>
  <c r="AT47" i="1"/>
  <c r="AV47" i="1"/>
  <c r="P47" i="1"/>
  <c r="AP47" i="1"/>
  <c r="D55" i="1"/>
  <c r="H55" i="1"/>
  <c r="J55" i="1"/>
  <c r="L55" i="1"/>
  <c r="N55" i="1"/>
  <c r="T55" i="1"/>
  <c r="X55" i="1"/>
  <c r="F55" i="1"/>
  <c r="R55" i="1"/>
  <c r="Z55" i="1"/>
  <c r="AD55" i="1"/>
  <c r="AB55" i="1"/>
  <c r="AF55" i="1"/>
  <c r="AJ55" i="1"/>
  <c r="AN55" i="1"/>
  <c r="AH55" i="1"/>
  <c r="AL55" i="1"/>
  <c r="AR55" i="1"/>
  <c r="AV55" i="1"/>
  <c r="AT55" i="1"/>
  <c r="P55" i="1"/>
  <c r="AP55" i="1"/>
  <c r="D56" i="1"/>
  <c r="H56" i="1"/>
  <c r="F56" i="1"/>
  <c r="J56" i="1"/>
  <c r="L56" i="1"/>
  <c r="R56" i="1"/>
  <c r="N56" i="1"/>
  <c r="T56" i="1"/>
  <c r="X56" i="1"/>
  <c r="AB56" i="1"/>
  <c r="AF56" i="1"/>
  <c r="Z56" i="1"/>
  <c r="AD56" i="1"/>
  <c r="AH56" i="1"/>
  <c r="AL56" i="1"/>
  <c r="AJ56" i="1"/>
  <c r="AV56" i="1"/>
  <c r="AT56" i="1"/>
  <c r="AN56" i="1"/>
  <c r="AR56" i="1"/>
  <c r="AP56" i="1"/>
  <c r="P56" i="1"/>
  <c r="D3" i="1"/>
  <c r="F3" i="1"/>
  <c r="J3" i="1"/>
  <c r="H3" i="1"/>
  <c r="N3" i="1"/>
  <c r="L3" i="1"/>
  <c r="T3" i="1"/>
  <c r="X3" i="1"/>
  <c r="R3" i="1"/>
  <c r="Z3" i="1"/>
  <c r="AD3" i="1"/>
  <c r="AB3" i="1"/>
  <c r="AF3" i="1"/>
  <c r="AJ3" i="1"/>
  <c r="AN3" i="1"/>
  <c r="AH3" i="1"/>
  <c r="AL3" i="1"/>
  <c r="AR3" i="1"/>
  <c r="AT3" i="1"/>
  <c r="AV3" i="1"/>
  <c r="P3" i="1"/>
  <c r="AP3" i="1"/>
  <c r="D86" i="1"/>
  <c r="H86" i="1"/>
  <c r="F86" i="1"/>
  <c r="J86" i="1"/>
  <c r="L86" i="1"/>
  <c r="N86" i="1"/>
  <c r="T86" i="1"/>
  <c r="X86" i="1"/>
  <c r="R86" i="1"/>
  <c r="Z86" i="1"/>
  <c r="AD86" i="1"/>
  <c r="AH86" i="1"/>
  <c r="AB86" i="1"/>
  <c r="AF86" i="1"/>
  <c r="AJ86" i="1"/>
  <c r="AN86" i="1"/>
  <c r="AL86" i="1"/>
  <c r="AR86" i="1"/>
  <c r="AT86" i="1"/>
  <c r="AV86" i="1"/>
  <c r="P86" i="1"/>
  <c r="AP86" i="1"/>
  <c r="D44" i="1"/>
  <c r="H44" i="1"/>
  <c r="F44" i="1"/>
  <c r="L44" i="1"/>
  <c r="N44" i="1"/>
  <c r="R44" i="1"/>
  <c r="X44" i="1"/>
  <c r="J44" i="1"/>
  <c r="AB44" i="1"/>
  <c r="AF44" i="1"/>
  <c r="AD44" i="1"/>
  <c r="AH44" i="1"/>
  <c r="AL44" i="1"/>
  <c r="T44" i="1"/>
  <c r="AJ44" i="1"/>
  <c r="Z44" i="1"/>
  <c r="AN44" i="1"/>
  <c r="AV44" i="1"/>
  <c r="AT44" i="1"/>
  <c r="AR44" i="1"/>
  <c r="AP44" i="1"/>
  <c r="P44" i="1"/>
  <c r="F50" i="1"/>
  <c r="D50" i="1"/>
  <c r="H50" i="1"/>
  <c r="J50" i="1"/>
  <c r="L50" i="1"/>
  <c r="N50" i="1"/>
  <c r="T50" i="1"/>
  <c r="X50" i="1"/>
  <c r="Z50" i="1"/>
  <c r="AD50" i="1"/>
  <c r="AB50" i="1"/>
  <c r="AF50" i="1"/>
  <c r="AJ50" i="1"/>
  <c r="AN50" i="1"/>
  <c r="R50" i="1"/>
  <c r="AH50" i="1"/>
  <c r="AL50" i="1"/>
  <c r="AR50" i="1"/>
  <c r="AV50" i="1"/>
  <c r="AT50" i="1"/>
  <c r="P50" i="1"/>
  <c r="AP50" i="1"/>
  <c r="F10" i="1"/>
  <c r="D10" i="1"/>
  <c r="J10" i="1"/>
  <c r="N10" i="1"/>
  <c r="H10" i="1"/>
  <c r="T10" i="1"/>
  <c r="X10" i="1"/>
  <c r="R10" i="1"/>
  <c r="Z10" i="1"/>
  <c r="AD10" i="1"/>
  <c r="L10" i="1"/>
  <c r="AJ10" i="1"/>
  <c r="AN10" i="1"/>
  <c r="AB10" i="1"/>
  <c r="AV10" i="1"/>
  <c r="AR10" i="1"/>
  <c r="AF10" i="1"/>
  <c r="AH10" i="1"/>
  <c r="AL10" i="1"/>
  <c r="AT10" i="1"/>
  <c r="P10" i="1"/>
  <c r="AP10" i="1"/>
  <c r="F84" i="1"/>
  <c r="L84" i="1"/>
  <c r="D84" i="1"/>
  <c r="J84" i="1"/>
  <c r="N84" i="1"/>
  <c r="H84" i="1"/>
  <c r="R84" i="1"/>
  <c r="T84" i="1"/>
  <c r="X84" i="1"/>
  <c r="AB84" i="1"/>
  <c r="AF84" i="1"/>
  <c r="Z84" i="1"/>
  <c r="AD84" i="1"/>
  <c r="AH84" i="1"/>
  <c r="AL84" i="1"/>
  <c r="AJ84" i="1"/>
  <c r="AN84" i="1"/>
  <c r="AV84" i="1"/>
  <c r="AT84" i="1"/>
  <c r="AR84" i="1"/>
  <c r="P84" i="1"/>
  <c r="AP84" i="1"/>
  <c r="D7" i="1"/>
  <c r="J7" i="1"/>
  <c r="H7" i="1"/>
  <c r="N7" i="1"/>
  <c r="F7" i="1"/>
  <c r="L7" i="1"/>
  <c r="T7" i="1"/>
  <c r="X7" i="1"/>
  <c r="R7" i="1"/>
  <c r="Z7" i="1"/>
  <c r="AD7" i="1"/>
  <c r="AB7" i="1"/>
  <c r="AF7" i="1"/>
  <c r="AJ7" i="1"/>
  <c r="AN7" i="1"/>
  <c r="AH7" i="1"/>
  <c r="AL7" i="1"/>
  <c r="AR7" i="1"/>
  <c r="AV7" i="1"/>
  <c r="AT7" i="1"/>
  <c r="AP7" i="1"/>
  <c r="P7" i="1"/>
  <c r="F6" i="1"/>
  <c r="D6" i="1"/>
  <c r="H6" i="1"/>
  <c r="N6" i="1"/>
  <c r="J6" i="1"/>
  <c r="L6" i="1"/>
  <c r="T6" i="1"/>
  <c r="X6" i="1"/>
  <c r="Z6" i="1"/>
  <c r="AD6" i="1"/>
  <c r="R6" i="1"/>
  <c r="AF6" i="1"/>
  <c r="AJ6" i="1"/>
  <c r="AN6" i="1"/>
  <c r="AL6" i="1"/>
  <c r="AR6" i="1"/>
  <c r="AV6" i="1"/>
  <c r="AT6" i="1"/>
  <c r="AB6" i="1"/>
  <c r="AH6" i="1"/>
  <c r="P6" i="1"/>
  <c r="AP6" i="1"/>
  <c r="F70" i="1"/>
  <c r="D70" i="1"/>
  <c r="H70" i="1"/>
  <c r="N70" i="1"/>
  <c r="J70" i="1"/>
  <c r="T70" i="1"/>
  <c r="X70" i="1"/>
  <c r="L70" i="1"/>
  <c r="Z70" i="1"/>
  <c r="AD70" i="1"/>
  <c r="R70" i="1"/>
  <c r="AF70" i="1"/>
  <c r="AJ70" i="1"/>
  <c r="AN70" i="1"/>
  <c r="AL70" i="1"/>
  <c r="AB70" i="1"/>
  <c r="AV70" i="1"/>
  <c r="AT70" i="1"/>
  <c r="AR70" i="1"/>
  <c r="AH70" i="1"/>
  <c r="AP70" i="1"/>
  <c r="P70" i="1"/>
  <c r="D124" i="1"/>
  <c r="H124" i="1"/>
  <c r="F124" i="1"/>
  <c r="J124" i="1"/>
  <c r="L124" i="1"/>
  <c r="R124" i="1"/>
  <c r="Z124" i="1"/>
  <c r="N124" i="1"/>
  <c r="T124" i="1"/>
  <c r="X124" i="1"/>
  <c r="AB124" i="1"/>
  <c r="AF124" i="1"/>
  <c r="AD124" i="1"/>
  <c r="AL124" i="1"/>
  <c r="AH124" i="1"/>
  <c r="AR124" i="1"/>
  <c r="AJ124" i="1"/>
  <c r="AV124" i="1"/>
  <c r="AT124" i="1"/>
  <c r="AN124" i="1"/>
  <c r="AP124" i="1"/>
  <c r="P124" i="1"/>
  <c r="F116" i="1"/>
  <c r="L116" i="1"/>
  <c r="D116" i="1"/>
  <c r="J116" i="1"/>
  <c r="N116" i="1"/>
  <c r="R116" i="1"/>
  <c r="Z116" i="1"/>
  <c r="T116" i="1"/>
  <c r="X116" i="1"/>
  <c r="AB116" i="1"/>
  <c r="AF116" i="1"/>
  <c r="H116" i="1"/>
  <c r="AD116" i="1"/>
  <c r="AH116" i="1"/>
  <c r="AL116" i="1"/>
  <c r="AJ116" i="1"/>
  <c r="AN116" i="1"/>
  <c r="AV116" i="1"/>
  <c r="AT116" i="1"/>
  <c r="AR116" i="1"/>
  <c r="P116" i="1"/>
  <c r="AP116" i="1"/>
  <c r="D11" i="1"/>
  <c r="J11" i="1"/>
  <c r="F11" i="1"/>
  <c r="H11" i="1"/>
  <c r="N11" i="1"/>
  <c r="L11" i="1"/>
  <c r="T11" i="1"/>
  <c r="X11" i="1"/>
  <c r="R11" i="1"/>
  <c r="Z11" i="1"/>
  <c r="AD11" i="1"/>
  <c r="AB11" i="1"/>
  <c r="AF11" i="1"/>
  <c r="AJ11" i="1"/>
  <c r="AN11" i="1"/>
  <c r="AH11" i="1"/>
  <c r="AL11" i="1"/>
  <c r="AR11" i="1"/>
  <c r="AT11" i="1"/>
  <c r="AV11" i="1"/>
  <c r="AP11" i="1"/>
  <c r="P11" i="1"/>
  <c r="V96" i="1"/>
  <c r="F18" i="1"/>
  <c r="D18" i="1"/>
  <c r="J18" i="1"/>
  <c r="L18" i="1"/>
  <c r="N18" i="1"/>
  <c r="T18" i="1"/>
  <c r="X18" i="1"/>
  <c r="Z18" i="1"/>
  <c r="AD18" i="1"/>
  <c r="H18" i="1"/>
  <c r="R18" i="1"/>
  <c r="AB18" i="1"/>
  <c r="AF18" i="1"/>
  <c r="AJ18" i="1"/>
  <c r="AN18" i="1"/>
  <c r="AH18" i="1"/>
  <c r="AL18" i="1"/>
  <c r="AR18" i="1"/>
  <c r="AV18" i="1"/>
  <c r="AT18" i="1"/>
  <c r="P18" i="1"/>
  <c r="AP18" i="1"/>
  <c r="V71" i="1"/>
  <c r="V39" i="1"/>
  <c r="V115" i="1"/>
  <c r="V34" i="1"/>
  <c r="V6" i="1"/>
  <c r="F88" i="1"/>
  <c r="L88" i="1"/>
  <c r="H88" i="1"/>
  <c r="J88" i="1"/>
  <c r="D88" i="1"/>
  <c r="N88" i="1"/>
  <c r="R88" i="1"/>
  <c r="T88" i="1"/>
  <c r="X88" i="1"/>
  <c r="AB88" i="1"/>
  <c r="AF88" i="1"/>
  <c r="Z88" i="1"/>
  <c r="AD88" i="1"/>
  <c r="AH88" i="1"/>
  <c r="AL88" i="1"/>
  <c r="AJ88" i="1"/>
  <c r="AN88" i="1"/>
  <c r="AV88" i="1"/>
  <c r="AT88" i="1"/>
  <c r="AR88" i="1"/>
  <c r="AP88" i="1"/>
  <c r="P88" i="1"/>
  <c r="D87" i="1"/>
  <c r="H87" i="1"/>
  <c r="F87" i="1"/>
  <c r="L87" i="1"/>
  <c r="R87" i="1"/>
  <c r="J87" i="1"/>
  <c r="N87" i="1"/>
  <c r="T87" i="1"/>
  <c r="AB87" i="1"/>
  <c r="AF87" i="1"/>
  <c r="X87" i="1"/>
  <c r="Z87" i="1"/>
  <c r="AL87" i="1"/>
  <c r="AD87" i="1"/>
  <c r="AR87" i="1"/>
  <c r="AH87" i="1"/>
  <c r="AV87" i="1"/>
  <c r="AT87" i="1"/>
  <c r="AJ87" i="1"/>
  <c r="AN87" i="1"/>
  <c r="AP87" i="1"/>
  <c r="P87" i="1"/>
  <c r="V118" i="1"/>
  <c r="V17" i="1"/>
  <c r="V41" i="1"/>
  <c r="V45" i="1"/>
  <c r="F104" i="1"/>
  <c r="L104" i="1"/>
  <c r="H104" i="1"/>
  <c r="J104" i="1"/>
  <c r="D104" i="1"/>
  <c r="N104" i="1"/>
  <c r="R104" i="1"/>
  <c r="Z104" i="1"/>
  <c r="T104" i="1"/>
  <c r="X104" i="1"/>
  <c r="AB104" i="1"/>
  <c r="AF104" i="1"/>
  <c r="AD104" i="1"/>
  <c r="AH104" i="1"/>
  <c r="AL104" i="1"/>
  <c r="AJ104" i="1"/>
  <c r="AN104" i="1"/>
  <c r="AV104" i="1"/>
  <c r="AT104" i="1"/>
  <c r="AR104" i="1"/>
  <c r="P104" i="1"/>
  <c r="AP104" i="1"/>
  <c r="V29" i="1"/>
  <c r="D111" i="1"/>
  <c r="H111" i="1"/>
  <c r="F111" i="1"/>
  <c r="L111" i="1"/>
  <c r="N111" i="1"/>
  <c r="R111" i="1"/>
  <c r="Z111" i="1"/>
  <c r="X111" i="1"/>
  <c r="AB111" i="1"/>
  <c r="AF111" i="1"/>
  <c r="J111" i="1"/>
  <c r="AD111" i="1"/>
  <c r="AH111" i="1"/>
  <c r="AL111" i="1"/>
  <c r="T111" i="1"/>
  <c r="AJ111" i="1"/>
  <c r="AR111" i="1"/>
  <c r="AN111" i="1"/>
  <c r="AV111" i="1"/>
  <c r="AT111" i="1"/>
  <c r="AP111" i="1"/>
  <c r="P111" i="1"/>
  <c r="V123" i="1"/>
  <c r="V63" i="1"/>
  <c r="V56" i="1"/>
  <c r="V8" i="1"/>
  <c r="V100" i="1"/>
  <c r="V110" i="1"/>
  <c r="V75" i="1"/>
  <c r="AU73" i="1"/>
  <c r="AU127" i="1"/>
  <c r="V127" i="1" s="1"/>
  <c r="AU78" i="1"/>
  <c r="V78" i="1" s="1"/>
  <c r="U120" i="1"/>
  <c r="AV73" i="1" l="1"/>
  <c r="AL73" i="1"/>
  <c r="AT73" i="1"/>
  <c r="H73" i="1"/>
  <c r="F73" i="1"/>
  <c r="X73" i="1"/>
  <c r="J73" i="1"/>
  <c r="AJ73" i="1"/>
  <c r="AH73" i="1"/>
  <c r="AR73" i="1"/>
  <c r="L73" i="1"/>
  <c r="R73" i="1"/>
  <c r="T73" i="1"/>
  <c r="N73" i="1"/>
  <c r="AF73" i="1"/>
  <c r="AB73" i="1"/>
  <c r="D73" i="1"/>
  <c r="Z73" i="1"/>
  <c r="AD73" i="1"/>
  <c r="AP73" i="1"/>
  <c r="P73" i="1"/>
  <c r="AV127" i="1"/>
  <c r="T127" i="1"/>
  <c r="L127" i="1"/>
  <c r="R127" i="1"/>
  <c r="AF127" i="1"/>
  <c r="AH127" i="1"/>
  <c r="D127" i="1"/>
  <c r="J127" i="1"/>
  <c r="AT127" i="1"/>
  <c r="H127" i="1"/>
  <c r="Z127" i="1"/>
  <c r="AB127" i="1"/>
  <c r="AR127" i="1"/>
  <c r="AL127" i="1"/>
  <c r="AN127" i="1"/>
  <c r="AJ127" i="1"/>
  <c r="N127" i="1"/>
  <c r="AD127" i="1"/>
  <c r="X127" i="1"/>
  <c r="F127" i="1"/>
  <c r="P127" i="1"/>
  <c r="AP127" i="1"/>
  <c r="U129" i="1"/>
  <c r="AV78" i="1"/>
  <c r="L78" i="1"/>
  <c r="AH78" i="1"/>
  <c r="J78" i="1"/>
  <c r="AB78" i="1"/>
  <c r="AN78" i="1"/>
  <c r="N78" i="1"/>
  <c r="AL78" i="1"/>
  <c r="R78" i="1"/>
  <c r="X78" i="1"/>
  <c r="Z78" i="1"/>
  <c r="AF78" i="1"/>
  <c r="AD78" i="1"/>
  <c r="AT78" i="1"/>
  <c r="H78" i="1"/>
  <c r="F78" i="1"/>
  <c r="T78" i="1"/>
  <c r="AR78" i="1"/>
  <c r="AJ78" i="1"/>
  <c r="D78" i="1"/>
  <c r="AP78" i="1"/>
  <c r="P78" i="1"/>
  <c r="AU120" i="1"/>
  <c r="AV120" i="1" l="1"/>
  <c r="F120" i="1"/>
  <c r="AT120" i="1"/>
  <c r="R120" i="1"/>
  <c r="AD120" i="1"/>
  <c r="AN120" i="1"/>
  <c r="AJ120" i="1"/>
  <c r="AF120" i="1"/>
  <c r="Z120" i="1"/>
  <c r="N120" i="1"/>
  <c r="AL120" i="1"/>
  <c r="L120" i="1"/>
  <c r="AH120" i="1"/>
  <c r="AR120" i="1"/>
  <c r="H120" i="1"/>
  <c r="D120" i="1"/>
  <c r="AB120" i="1"/>
  <c r="AP120" i="1"/>
  <c r="T120" i="1"/>
  <c r="J120" i="1"/>
  <c r="X120" i="1"/>
  <c r="P120" i="1"/>
  <c r="V120" i="1"/>
  <c r="V129" i="1"/>
  <c r="AU129" i="1"/>
  <c r="AV129" i="1" l="1"/>
  <c r="AT129" i="1"/>
  <c r="N129" i="1"/>
  <c r="F129" i="1"/>
  <c r="AR129" i="1"/>
  <c r="AF129" i="1"/>
  <c r="AJ129" i="1"/>
  <c r="AL129" i="1"/>
  <c r="H129" i="1"/>
  <c r="Z129" i="1"/>
  <c r="AN129" i="1"/>
  <c r="AH129" i="1"/>
  <c r="AD129" i="1"/>
  <c r="R129" i="1"/>
  <c r="L129" i="1"/>
  <c r="AP129" i="1"/>
  <c r="T129" i="1"/>
  <c r="X129" i="1"/>
  <c r="J129" i="1"/>
  <c r="D129" i="1"/>
  <c r="AB129" i="1"/>
  <c r="P129" i="1"/>
</calcChain>
</file>

<file path=xl/sharedStrings.xml><?xml version="1.0" encoding="utf-8"?>
<sst xmlns="http://schemas.openxmlformats.org/spreadsheetml/2006/main" count="224" uniqueCount="202">
  <si>
    <t>2016-2017</t>
  </si>
  <si>
    <t>Regular Education</t>
  </si>
  <si>
    <t>Special Education</t>
  </si>
  <si>
    <t>Career and Tech Education</t>
  </si>
  <si>
    <t>Other Instructional Programs</t>
  </si>
  <si>
    <t>Adult Education</t>
  </si>
  <si>
    <t>Special Programs</t>
  </si>
  <si>
    <r>
      <t xml:space="preserve">Classroom Instruction 
</t>
    </r>
    <r>
      <rPr>
        <sz val="10"/>
        <rFont val="Arial Narrow"/>
        <family val="2"/>
      </rPr>
      <t>(subset of Instruction)</t>
    </r>
  </si>
  <si>
    <t xml:space="preserve">Pupil Support Programs </t>
  </si>
  <si>
    <t>Instructional Staff Services</t>
  </si>
  <si>
    <t>Total Instruction</t>
  </si>
  <si>
    <t>School Administration</t>
  </si>
  <si>
    <t>General Administration</t>
  </si>
  <si>
    <t>Business Services</t>
  </si>
  <si>
    <t>Operations &amp; Maintenance</t>
  </si>
  <si>
    <t>Student Transportation Services</t>
  </si>
  <si>
    <t>Central Services</t>
  </si>
  <si>
    <t>Food Service Operations</t>
  </si>
  <si>
    <t>Enterprise Operations</t>
  </si>
  <si>
    <t>Community Service Operations</t>
  </si>
  <si>
    <t>Total Support</t>
  </si>
  <si>
    <t>Facility Acquisition &amp; Construction</t>
  </si>
  <si>
    <t>Debt Service</t>
  </si>
  <si>
    <t>Total Expenditures</t>
  </si>
  <si>
    <t>LEA</t>
  </si>
  <si>
    <t>DISTRICT</t>
  </si>
  <si>
    <t>Group Code 1211</t>
  </si>
  <si>
    <t>Group Code 1212</t>
  </si>
  <si>
    <t>Group Code 1213</t>
  </si>
  <si>
    <t>Group Code 1214</t>
  </si>
  <si>
    <t>Group Code 1215</t>
  </si>
  <si>
    <t>Group Code 1217</t>
  </si>
  <si>
    <t>Group Code 1221</t>
  </si>
  <si>
    <t>Group Code 1222</t>
  </si>
  <si>
    <t>Group Code 1223</t>
  </si>
  <si>
    <t>Group Code 1231</t>
  </si>
  <si>
    <t>Group Code 1232</t>
  </si>
  <si>
    <t>Group Code 1233</t>
  </si>
  <si>
    <t>Group Code 1234</t>
  </si>
  <si>
    <t>Group Code 1235</t>
  </si>
  <si>
    <t>Group Code 1241</t>
  </si>
  <si>
    <t>Group Code 1251</t>
  </si>
  <si>
    <t>Group Code 1261</t>
  </si>
  <si>
    <t>Group Code 1271</t>
  </si>
  <si>
    <t>Group Code 1281</t>
  </si>
  <si>
    <t>Total</t>
  </si>
  <si>
    <t>Acadia Parish School Board</t>
  </si>
  <si>
    <t xml:space="preserve">Allen Parish School Board 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</si>
  <si>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</si>
  <si>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</si>
  <si>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</si>
  <si>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</si>
  <si>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</si>
  <si>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</si>
  <si>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 *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</si>
  <si>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</si>
  <si>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</si>
  <si>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</si>
  <si>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</si>
  <si>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</si>
  <si>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</si>
  <si>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</si>
  <si>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</si>
  <si>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</si>
  <si>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</si>
  <si>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</si>
  <si>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</si>
  <si>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</si>
  <si>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</si>
  <si>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Board*</t>
  </si>
  <si>
    <t xml:space="preserve">Jefferson Davis Parish School Board </t>
  </si>
  <si>
    <t xml:space="preserve">Lafourche Parish School Board </t>
  </si>
  <si>
    <t>LaSalle Parish School Board</t>
  </si>
  <si>
    <t>Lincoln Parish School Board</t>
  </si>
  <si>
    <t>Madison Parish School Board</t>
  </si>
  <si>
    <t>Morehouse Parish School Board</t>
  </si>
  <si>
    <t>Natchitoches Parish School Board</t>
  </si>
  <si>
    <t>Orleans Parish School Board *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</si>
  <si>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</si>
  <si>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</si>
  <si>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</si>
  <si>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</si>
  <si>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</si>
  <si>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</si>
  <si>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</si>
  <si>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</si>
  <si>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</si>
  <si>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</si>
  <si>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</si>
  <si>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Martin Parish School Board</t>
  </si>
  <si>
    <t>St. Mary Parish School Board</t>
  </si>
  <si>
    <t>St. Tammany Parish School Board *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</si>
  <si>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</si>
  <si>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</si>
  <si>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</si>
  <si>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</si>
  <si>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</si>
  <si>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</si>
  <si>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</si>
  <si>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</si>
  <si>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</si>
  <si>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</si>
  <si>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</si>
  <si>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</si>
  <si>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</si>
  <si>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 xml:space="preserve"> Total City/Parish School Districts</t>
  </si>
  <si>
    <t>LSU Laboratory School</t>
  </si>
  <si>
    <t>Southern University Lab School</t>
  </si>
  <si>
    <t>A02</t>
  </si>
  <si>
    <t xml:space="preserve">Office of Juvenile Justice </t>
  </si>
  <si>
    <t>Total Lab &amp; State Approved Schools</t>
  </si>
  <si>
    <t>New Vision Learning</t>
  </si>
  <si>
    <t xml:space="preserve">Glencoe Charter School </t>
  </si>
  <si>
    <t xml:space="preserve">International School of LA </t>
  </si>
  <si>
    <t xml:space="preserve">Avoyelles Public Charter School </t>
  </si>
  <si>
    <t xml:space="preserve">Delhi Charter School </t>
  </si>
  <si>
    <t xml:space="preserve">Belle Chasse Academy </t>
  </si>
  <si>
    <t xml:space="preserve">Milestone Academy </t>
  </si>
  <si>
    <t xml:space="preserve">The MAX Charter School </t>
  </si>
  <si>
    <t xml:space="preserve">D'Arbonne Woods </t>
  </si>
  <si>
    <t xml:space="preserve">Madison Prep (CSAL) </t>
  </si>
  <si>
    <t xml:space="preserve">Int'l High School of N. O. </t>
  </si>
  <si>
    <t xml:space="preserve">Louisiana Connections Academy </t>
  </si>
  <si>
    <t xml:space="preserve">Lake Charles Charter Academy </t>
  </si>
  <si>
    <t xml:space="preserve">Lycee Francois de la Nouvelle Orleans </t>
  </si>
  <si>
    <t xml:space="preserve">New Orleans Military/Maritime Admy </t>
  </si>
  <si>
    <t>W1A001</t>
  </si>
  <si>
    <t xml:space="preserve">Jefferson Chamber Foundation </t>
  </si>
  <si>
    <t>W1B001</t>
  </si>
  <si>
    <t>Advantage Charter Academy</t>
  </si>
  <si>
    <t>W2A001</t>
  </si>
  <si>
    <t xml:space="preserve">Tallulah Charter School </t>
  </si>
  <si>
    <t>W2B001</t>
  </si>
  <si>
    <t>Williow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</si>
  <si>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</si>
  <si>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</si>
  <si>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</si>
  <si>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</si>
  <si>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</si>
  <si>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</si>
  <si>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</si>
  <si>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</si>
  <si>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</si>
  <si>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</t>
  </si>
  <si>
    <t>W3A001</t>
  </si>
  <si>
    <t xml:space="preserve">Baton Rouge Charter Academy at Mid-City 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</si>
  <si>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</si>
  <si>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</si>
  <si>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</si>
  <si>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</si>
  <si>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</si>
  <si>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</si>
  <si>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</si>
  <si>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</si>
  <si>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W6A001</t>
  </si>
  <si>
    <t xml:space="preserve">Northshore Charter School 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</si>
  <si>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</si>
  <si>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</si>
  <si>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</si>
  <si>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</si>
  <si>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</si>
  <si>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</si>
  <si>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</si>
  <si>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</si>
  <si>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W9A001</t>
  </si>
  <si>
    <t>Vision Academy</t>
  </si>
  <si>
    <t>WAG001</t>
  </si>
  <si>
    <t>Louisiana Virtual Charter Academy (LAVCA)</t>
  </si>
  <si>
    <t>WAK001</t>
  </si>
  <si>
    <t xml:space="preserve">Southwest LA Charter School </t>
  </si>
  <si>
    <t>WAL001</t>
  </si>
  <si>
    <t xml:space="preserve">J. S. Clark Leadership Academy </t>
  </si>
  <si>
    <t>WAR001</t>
  </si>
  <si>
    <t>Tangi Academy</t>
  </si>
  <si>
    <t>WAU001</t>
  </si>
  <si>
    <t>GEO Prep Academy of Greater Baton Rouge</t>
  </si>
  <si>
    <t>Total Type 2 Charter Schools</t>
  </si>
  <si>
    <t>W12001</t>
  </si>
  <si>
    <t xml:space="preserve">Pierre A. Capdau Learning Acdmy </t>
  </si>
  <si>
    <t>W13001</t>
  </si>
  <si>
    <t xml:space="preserve">Lake Area New Tech Early College </t>
  </si>
  <si>
    <t>W31001</t>
  </si>
  <si>
    <t>Dr. MLK, Jr Charter  (Friends of King)</t>
  </si>
  <si>
    <t>W84001</t>
  </si>
  <si>
    <t>KIPP Renaissance High (KIPP N.O.)</t>
  </si>
  <si>
    <t>W5A001</t>
  </si>
  <si>
    <t xml:space="preserve">Mary D. Coghill Accelerated </t>
  </si>
  <si>
    <t>Total State</t>
  </si>
  <si>
    <t>St. John Parish School Board*</t>
  </si>
  <si>
    <t>Ascension Parish School Board*</t>
  </si>
  <si>
    <t>East Baton Rouge Parish School Board*</t>
  </si>
  <si>
    <t>Lafayette Parish School Board*</t>
  </si>
  <si>
    <t>Livingston Parish School Board*</t>
  </si>
  <si>
    <t>St. Landry Parish School Board*</t>
  </si>
  <si>
    <t>Tangipahoa Parish School Board *</t>
  </si>
  <si>
    <t>Zachary Community School Board*</t>
  </si>
  <si>
    <t>City of Baker School Board*</t>
  </si>
  <si>
    <t>Central Community School Board*</t>
  </si>
  <si>
    <t>Recovery School District (Type 5 Charter Schools)</t>
  </si>
  <si>
    <t>Total Type 3B Charter Schools</t>
  </si>
  <si>
    <t>*  Excludes one-time hurricane and/or flood related expenditures</t>
  </si>
  <si>
    <t>Percent
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</si>
</sst>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</cellStyleXfs>
  <cellXfs count="141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6" borderId="3" xfId="2" applyFont="1" applyFill="1" applyBorder="1" applyAlignment="1">
      <alignment horizontal="center"/>
    </xf>
    <xf numFmtId="0" fontId="5" fillId="6" borderId="4" xfId="2" applyFont="1" applyFill="1" applyBorder="1" applyAlignment="1">
      <alignment horizontal="center"/>
    </xf>
    <xf numFmtId="0" fontId="5" fillId="6" borderId="5" xfId="2" applyFont="1" applyFill="1" applyBorder="1" applyAlignment="1">
      <alignment horizontal="center" wrapText="1"/>
    </xf>
    <xf numFmtId="0" fontId="3" fillId="7" borderId="0" xfId="0" applyFont="1" applyFill="1" applyBorder="1"/>
    <xf numFmtId="0" fontId="5" fillId="0" borderId="7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vertical="center" wrapText="1"/>
    </xf>
    <xf numFmtId="164" fontId="5" fillId="0" borderId="8" xfId="2" applyNumberFormat="1" applyFont="1" applyFill="1" applyBorder="1" applyAlignment="1">
      <alignment horizontal="right" wrapText="1"/>
    </xf>
    <xf numFmtId="164" fontId="5" fillId="8" borderId="9" xfId="2" applyNumberFormat="1" applyFont="1" applyFill="1" applyBorder="1" applyAlignment="1">
      <alignment horizontal="right" wrapText="1"/>
    </xf>
    <xf numFmtId="164" fontId="5" fillId="9" borderId="8" xfId="2" applyNumberFormat="1" applyFont="1" applyFill="1" applyBorder="1" applyAlignment="1">
      <alignment horizontal="right" wrapText="1"/>
    </xf>
    <xf numFmtId="164" fontId="5" fillId="10" borderId="8" xfId="2" applyNumberFormat="1" applyFont="1" applyFill="1" applyBorder="1" applyAlignment="1">
      <alignment horizontal="right" wrapText="1"/>
    </xf>
    <xf numFmtId="164" fontId="5" fillId="11" borderId="8" xfId="2" applyNumberFormat="1" applyFont="1" applyFill="1" applyBorder="1" applyAlignment="1">
      <alignment horizontal="right" wrapText="1"/>
    </xf>
    <xf numFmtId="164" fontId="5" fillId="0" borderId="9" xfId="2" applyNumberFormat="1" applyFont="1" applyFill="1" applyBorder="1" applyAlignment="1">
      <alignment horizontal="right" wrapText="1"/>
    </xf>
    <xf numFmtId="164" fontId="5" fillId="9" borderId="9" xfId="2" applyNumberFormat="1" applyFont="1" applyFill="1" applyBorder="1" applyAlignment="1">
      <alignment horizontal="right" wrapText="1"/>
    </xf>
    <xf numFmtId="164" fontId="5" fillId="10" borderId="9" xfId="2" applyNumberFormat="1" applyFont="1" applyFill="1" applyBorder="1" applyAlignment="1">
      <alignment horizontal="right" wrapText="1"/>
    </xf>
    <xf numFmtId="164" fontId="5" fillId="11" borderId="9" xfId="2" applyNumberFormat="1" applyFont="1" applyFill="1" applyBorder="1" applyAlignment="1">
      <alignment horizontal="right" wrapText="1"/>
    </xf>
    <xf numFmtId="0" fontId="3" fillId="0" borderId="0" xfId="0" applyFont="1" applyBorder="1"/>
    <xf numFmtId="0" fontId="5" fillId="0" borderId="10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left" vertical="center" wrapText="1"/>
    </xf>
    <xf numFmtId="164" fontId="5" fillId="0" borderId="10" xfId="2" applyNumberFormat="1" applyFont="1" applyFill="1" applyBorder="1" applyAlignment="1">
      <alignment horizontal="right" wrapText="1"/>
    </xf>
    <xf numFmtId="164" fontId="5" fillId="8" borderId="10" xfId="2" applyNumberFormat="1" applyFont="1" applyFill="1" applyBorder="1" applyAlignment="1">
      <alignment horizontal="right" wrapText="1"/>
    </xf>
    <xf numFmtId="164" fontId="5" fillId="9" borderId="10" xfId="2" applyNumberFormat="1" applyFont="1" applyFill="1" applyBorder="1" applyAlignment="1">
      <alignment horizontal="right" wrapText="1"/>
    </xf>
    <xf numFmtId="164" fontId="5" fillId="10" borderId="10" xfId="2" applyNumberFormat="1" applyFont="1" applyFill="1" applyBorder="1" applyAlignment="1">
      <alignment horizontal="right" wrapText="1"/>
    </xf>
    <xf numFmtId="164" fontId="5" fillId="11" borderId="10" xfId="2" applyNumberFormat="1" applyFont="1" applyFill="1" applyBorder="1" applyAlignment="1">
      <alignment horizontal="right" wrapText="1"/>
    </xf>
    <xf numFmtId="0" fontId="3" fillId="7" borderId="0" xfId="0" applyFont="1" applyFill="1" applyBorder="1" applyAlignment="1">
      <alignment vertical="top"/>
    </xf>
    <xf numFmtId="0" fontId="2" fillId="0" borderId="11" xfId="0" applyFont="1" applyBorder="1" applyAlignment="1">
      <alignment horizontal="left"/>
    </xf>
    <xf numFmtId="164" fontId="2" fillId="0" borderId="11" xfId="0" applyNumberFormat="1" applyFont="1" applyBorder="1"/>
    <xf numFmtId="164" fontId="2" fillId="2" borderId="4" xfId="0" applyNumberFormat="1" applyFont="1" applyFill="1" applyBorder="1"/>
    <xf numFmtId="164" fontId="2" fillId="3" borderId="4" xfId="0" applyNumberFormat="1" applyFont="1" applyFill="1" applyBorder="1"/>
    <xf numFmtId="164" fontId="2" fillId="0" borderId="4" xfId="0" applyNumberFormat="1" applyFont="1" applyBorder="1"/>
    <xf numFmtId="164" fontId="2" fillId="4" borderId="11" xfId="0" applyNumberFormat="1" applyFont="1" applyFill="1" applyBorder="1"/>
    <xf numFmtId="164" fontId="2" fillId="5" borderId="11" xfId="0" applyNumberFormat="1" applyFont="1" applyFill="1" applyBorder="1"/>
    <xf numFmtId="0" fontId="3" fillId="6" borderId="12" xfId="0" applyFont="1" applyFill="1" applyBorder="1"/>
    <xf numFmtId="0" fontId="3" fillId="6" borderId="13" xfId="0" applyFont="1" applyFill="1" applyBorder="1"/>
    <xf numFmtId="0" fontId="3" fillId="6" borderId="15" xfId="0" applyFont="1" applyFill="1" applyBorder="1"/>
    <xf numFmtId="0" fontId="5" fillId="0" borderId="7" xfId="2" applyFont="1" applyFill="1" applyBorder="1" applyAlignment="1">
      <alignment horizontal="left" vertical="center" wrapText="1"/>
    </xf>
    <xf numFmtId="6" fontId="5" fillId="0" borderId="16" xfId="3" applyNumberFormat="1" applyFont="1" applyFill="1" applyBorder="1" applyAlignment="1">
      <alignment horizontal="right" wrapText="1"/>
    </xf>
    <xf numFmtId="0" fontId="5" fillId="0" borderId="10" xfId="2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top"/>
    </xf>
    <xf numFmtId="0" fontId="3" fillId="0" borderId="20" xfId="0" applyFont="1" applyBorder="1"/>
    <xf numFmtId="0" fontId="3" fillId="7" borderId="20" xfId="0" applyFont="1" applyFill="1" applyBorder="1"/>
    <xf numFmtId="0" fontId="5" fillId="0" borderId="18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vertical="center" wrapText="1"/>
    </xf>
    <xf numFmtId="164" fontId="5" fillId="0" borderId="21" xfId="2" applyNumberFormat="1" applyFont="1" applyFill="1" applyBorder="1" applyAlignment="1">
      <alignment horizontal="right" wrapText="1"/>
    </xf>
    <xf numFmtId="164" fontId="5" fillId="8" borderId="21" xfId="2" applyNumberFormat="1" applyFont="1" applyFill="1" applyBorder="1" applyAlignment="1">
      <alignment horizontal="right" wrapText="1"/>
    </xf>
    <xf numFmtId="164" fontId="5" fillId="9" borderId="21" xfId="2" applyNumberFormat="1" applyFont="1" applyFill="1" applyBorder="1" applyAlignment="1">
      <alignment horizontal="right" wrapText="1"/>
    </xf>
    <xf numFmtId="164" fontId="5" fillId="10" borderId="21" xfId="2" applyNumberFormat="1" applyFont="1" applyFill="1" applyBorder="1" applyAlignment="1">
      <alignment horizontal="right" wrapText="1"/>
    </xf>
    <xf numFmtId="164" fontId="5" fillId="11" borderId="21" xfId="2" applyNumberFormat="1" applyFont="1" applyFill="1" applyBorder="1" applyAlignment="1">
      <alignment horizontal="right" wrapText="1"/>
    </xf>
    <xf numFmtId="164" fontId="5" fillId="0" borderId="7" xfId="2" applyNumberFormat="1" applyFont="1" applyFill="1" applyBorder="1" applyAlignment="1">
      <alignment horizontal="right" wrapText="1"/>
    </xf>
    <xf numFmtId="164" fontId="5" fillId="8" borderId="7" xfId="2" applyNumberFormat="1" applyFont="1" applyFill="1" applyBorder="1" applyAlignment="1">
      <alignment horizontal="right" wrapText="1"/>
    </xf>
    <xf numFmtId="164" fontId="5" fillId="9" borderId="7" xfId="2" applyNumberFormat="1" applyFont="1" applyFill="1" applyBorder="1" applyAlignment="1">
      <alignment horizontal="right" wrapText="1"/>
    </xf>
    <xf numFmtId="164" fontId="5" fillId="10" borderId="7" xfId="2" applyNumberFormat="1" applyFont="1" applyFill="1" applyBorder="1" applyAlignment="1">
      <alignment horizontal="right" wrapText="1"/>
    </xf>
    <xf numFmtId="0" fontId="3" fillId="6" borderId="22" xfId="0" applyFont="1" applyFill="1" applyBorder="1"/>
    <xf numFmtId="164" fontId="5" fillId="0" borderId="18" xfId="2" applyNumberFormat="1" applyFont="1" applyFill="1" applyBorder="1" applyAlignment="1">
      <alignment horizontal="right" wrapText="1"/>
    </xf>
    <xf numFmtId="164" fontId="5" fillId="10" borderId="18" xfId="2" applyNumberFormat="1" applyFont="1" applyFill="1" applyBorder="1" applyAlignment="1">
      <alignment horizontal="right" wrapText="1"/>
    </xf>
    <xf numFmtId="164" fontId="5" fillId="11" borderId="18" xfId="2" applyNumberFormat="1" applyFont="1" applyFill="1" applyBorder="1" applyAlignment="1">
      <alignment horizontal="right" wrapText="1"/>
    </xf>
    <xf numFmtId="0" fontId="3" fillId="0" borderId="23" xfId="0" applyFont="1" applyBorder="1"/>
    <xf numFmtId="0" fontId="2" fillId="0" borderId="24" xfId="0" applyFont="1" applyBorder="1" applyAlignment="1">
      <alignment horizontal="left"/>
    </xf>
    <xf numFmtId="164" fontId="2" fillId="0" borderId="26" xfId="0" applyNumberFormat="1" applyFont="1" applyBorder="1"/>
    <xf numFmtId="164" fontId="2" fillId="0" borderId="28" xfId="0" applyNumberFormat="1" applyFont="1" applyBorder="1"/>
    <xf numFmtId="164" fontId="2" fillId="12" borderId="29" xfId="0" applyNumberFormat="1" applyFont="1" applyFill="1" applyBorder="1"/>
    <xf numFmtId="164" fontId="2" fillId="13" borderId="29" xfId="0" applyNumberFormat="1" applyFont="1" applyFill="1" applyBorder="1"/>
    <xf numFmtId="164" fontId="2" fillId="14" borderId="30" xfId="0" applyNumberFormat="1" applyFont="1" applyFill="1" applyBorder="1"/>
    <xf numFmtId="164" fontId="2" fillId="15" borderId="31" xfId="0" applyNumberFormat="1" applyFont="1" applyFill="1" applyBorder="1"/>
    <xf numFmtId="38" fontId="3" fillId="0" borderId="0" xfId="4" applyNumberFormat="1" applyFont="1" applyFill="1" applyAlignment="1">
      <alignment vertical="center" wrapText="1"/>
    </xf>
    <xf numFmtId="38" fontId="3" fillId="0" borderId="0" xfId="4" applyNumberFormat="1" applyFont="1" applyFill="1" applyAlignment="1">
      <alignment vertical="center"/>
    </xf>
    <xf numFmtId="164" fontId="5" fillId="8" borderId="17" xfId="2" applyNumberFormat="1" applyFont="1" applyFill="1" applyBorder="1" applyAlignment="1">
      <alignment horizontal="right" wrapText="1"/>
    </xf>
    <xf numFmtId="164" fontId="5" fillId="9" borderId="17" xfId="2" applyNumberFormat="1" applyFont="1" applyFill="1" applyBorder="1" applyAlignment="1">
      <alignment horizontal="right" wrapText="1"/>
    </xf>
    <xf numFmtId="164" fontId="5" fillId="0" borderId="17" xfId="2" applyNumberFormat="1" applyFont="1" applyFill="1" applyBorder="1" applyAlignment="1">
      <alignment horizontal="right" wrapText="1"/>
    </xf>
    <xf numFmtId="9" fontId="5" fillId="0" borderId="8" xfId="1" applyFont="1" applyFill="1" applyBorder="1" applyAlignment="1">
      <alignment horizontal="right" wrapText="1"/>
    </xf>
    <xf numFmtId="9" fontId="5" fillId="0" borderId="9" xfId="1" applyFont="1" applyFill="1" applyBorder="1" applyAlignment="1">
      <alignment horizontal="right" wrapText="1"/>
    </xf>
    <xf numFmtId="9" fontId="5" fillId="0" borderId="10" xfId="1" applyFont="1" applyFill="1" applyBorder="1" applyAlignment="1">
      <alignment horizontal="right" wrapText="1"/>
    </xf>
    <xf numFmtId="9" fontId="5" fillId="0" borderId="18" xfId="1" applyFont="1" applyFill="1" applyBorder="1" applyAlignment="1">
      <alignment horizontal="right" wrapText="1"/>
    </xf>
    <xf numFmtId="9" fontId="2" fillId="0" borderId="11" xfId="1" applyFont="1" applyBorder="1"/>
    <xf numFmtId="9" fontId="3" fillId="6" borderId="12" xfId="1" applyFont="1" applyFill="1" applyBorder="1"/>
    <xf numFmtId="9" fontId="5" fillId="0" borderId="21" xfId="1" applyFont="1" applyFill="1" applyBorder="1" applyAlignment="1">
      <alignment horizontal="right" wrapText="1"/>
    </xf>
    <xf numFmtId="9" fontId="3" fillId="6" borderId="20" xfId="1" applyFont="1" applyFill="1" applyBorder="1"/>
    <xf numFmtId="9" fontId="2" fillId="0" borderId="28" xfId="1" applyFont="1" applyBorder="1"/>
    <xf numFmtId="9" fontId="3" fillId="0" borderId="0" xfId="1" applyFont="1"/>
    <xf numFmtId="9" fontId="3" fillId="6" borderId="4" xfId="1" applyFont="1" applyFill="1" applyBorder="1"/>
    <xf numFmtId="9" fontId="2" fillId="0" borderId="25" xfId="1" applyFont="1" applyBorder="1"/>
    <xf numFmtId="9" fontId="5" fillId="11" borderId="8" xfId="1" applyFont="1" applyFill="1" applyBorder="1" applyAlignment="1">
      <alignment horizontal="right" wrapText="1"/>
    </xf>
    <xf numFmtId="9" fontId="5" fillId="11" borderId="9" xfId="1" applyFont="1" applyFill="1" applyBorder="1" applyAlignment="1">
      <alignment horizontal="right" wrapText="1"/>
    </xf>
    <xf numFmtId="9" fontId="5" fillId="11" borderId="10" xfId="1" applyFont="1" applyFill="1" applyBorder="1" applyAlignment="1">
      <alignment horizontal="right" wrapText="1"/>
    </xf>
    <xf numFmtId="9" fontId="5" fillId="11" borderId="18" xfId="1" applyFont="1" applyFill="1" applyBorder="1" applyAlignment="1">
      <alignment horizontal="right" wrapText="1"/>
    </xf>
    <xf numFmtId="9" fontId="6" fillId="11" borderId="11" xfId="1" applyFont="1" applyFill="1" applyBorder="1" applyAlignment="1">
      <alignment horizontal="right" wrapText="1"/>
    </xf>
    <xf numFmtId="9" fontId="5" fillId="11" borderId="21" xfId="1" applyFont="1" applyFill="1" applyBorder="1" applyAlignment="1">
      <alignment horizontal="right" wrapText="1"/>
    </xf>
    <xf numFmtId="9" fontId="2" fillId="5" borderId="28" xfId="1" applyFont="1" applyFill="1" applyBorder="1"/>
    <xf numFmtId="9" fontId="5" fillId="10" borderId="8" xfId="1" applyFont="1" applyFill="1" applyBorder="1" applyAlignment="1">
      <alignment horizontal="right" wrapText="1"/>
    </xf>
    <xf numFmtId="9" fontId="5" fillId="10" borderId="9" xfId="1" applyFont="1" applyFill="1" applyBorder="1" applyAlignment="1">
      <alignment horizontal="right" wrapText="1"/>
    </xf>
    <xf numFmtId="9" fontId="5" fillId="10" borderId="10" xfId="1" applyFont="1" applyFill="1" applyBorder="1" applyAlignment="1">
      <alignment horizontal="right" wrapText="1"/>
    </xf>
    <xf numFmtId="9" fontId="5" fillId="10" borderId="18" xfId="1" applyFont="1" applyFill="1" applyBorder="1" applyAlignment="1">
      <alignment horizontal="right" wrapText="1"/>
    </xf>
    <xf numFmtId="9" fontId="2" fillId="4" borderId="11" xfId="1" applyFont="1" applyFill="1" applyBorder="1"/>
    <xf numFmtId="9" fontId="3" fillId="6" borderId="14" xfId="1" applyFont="1" applyFill="1" applyBorder="1"/>
    <xf numFmtId="9" fontId="5" fillId="10" borderId="7" xfId="1" applyFont="1" applyFill="1" applyBorder="1" applyAlignment="1">
      <alignment horizontal="right" wrapText="1"/>
    </xf>
    <xf numFmtId="9" fontId="5" fillId="10" borderId="21" xfId="1" applyFont="1" applyFill="1" applyBorder="1" applyAlignment="1">
      <alignment horizontal="right" wrapText="1"/>
    </xf>
    <xf numFmtId="9" fontId="2" fillId="4" borderId="28" xfId="1" applyFont="1" applyFill="1" applyBorder="1"/>
    <xf numFmtId="9" fontId="5" fillId="0" borderId="7" xfId="1" applyFont="1" applyFill="1" applyBorder="1" applyAlignment="1">
      <alignment horizontal="right" wrapText="1"/>
    </xf>
    <xf numFmtId="9" fontId="3" fillId="0" borderId="0" xfId="1" applyFont="1" applyFill="1" applyAlignment="1">
      <alignment vertical="center"/>
    </xf>
    <xf numFmtId="9" fontId="3" fillId="6" borderId="15" xfId="1" applyFont="1" applyFill="1" applyBorder="1"/>
    <xf numFmtId="9" fontId="3" fillId="6" borderId="13" xfId="1" applyFont="1" applyFill="1" applyBorder="1"/>
    <xf numFmtId="9" fontId="5" fillId="9" borderId="8" xfId="1" applyFont="1" applyFill="1" applyBorder="1" applyAlignment="1">
      <alignment horizontal="right" wrapText="1"/>
    </xf>
    <xf numFmtId="9" fontId="5" fillId="9" borderId="9" xfId="1" applyFont="1" applyFill="1" applyBorder="1" applyAlignment="1">
      <alignment horizontal="right" wrapText="1"/>
    </xf>
    <xf numFmtId="9" fontId="5" fillId="9" borderId="10" xfId="1" applyFont="1" applyFill="1" applyBorder="1" applyAlignment="1">
      <alignment horizontal="right" wrapText="1"/>
    </xf>
    <xf numFmtId="9" fontId="5" fillId="9" borderId="18" xfId="1" applyFont="1" applyFill="1" applyBorder="1" applyAlignment="1">
      <alignment horizontal="right" wrapText="1"/>
    </xf>
    <xf numFmtId="9" fontId="2" fillId="3" borderId="11" xfId="1" applyFont="1" applyFill="1" applyBorder="1"/>
    <xf numFmtId="9" fontId="5" fillId="9" borderId="7" xfId="1" applyFont="1" applyFill="1" applyBorder="1" applyAlignment="1">
      <alignment horizontal="right" wrapText="1"/>
    </xf>
    <xf numFmtId="9" fontId="5" fillId="9" borderId="21" xfId="1" applyFont="1" applyFill="1" applyBorder="1" applyAlignment="1">
      <alignment horizontal="right" wrapText="1"/>
    </xf>
    <xf numFmtId="9" fontId="2" fillId="3" borderId="27" xfId="1" applyFont="1" applyFill="1" applyBorder="1"/>
    <xf numFmtId="9" fontId="5" fillId="8" borderId="8" xfId="1" applyFont="1" applyFill="1" applyBorder="1" applyAlignment="1">
      <alignment horizontal="right" wrapText="1"/>
    </xf>
    <xf numFmtId="9" fontId="5" fillId="8" borderId="9" xfId="1" applyFont="1" applyFill="1" applyBorder="1" applyAlignment="1">
      <alignment horizontal="right" wrapText="1"/>
    </xf>
    <xf numFmtId="9" fontId="5" fillId="8" borderId="10" xfId="1" applyFont="1" applyFill="1" applyBorder="1" applyAlignment="1">
      <alignment horizontal="right" wrapText="1"/>
    </xf>
    <xf numFmtId="9" fontId="5" fillId="8" borderId="18" xfId="1" applyFont="1" applyFill="1" applyBorder="1" applyAlignment="1">
      <alignment horizontal="right" wrapText="1"/>
    </xf>
    <xf numFmtId="9" fontId="2" fillId="2" borderId="11" xfId="1" applyFont="1" applyFill="1" applyBorder="1"/>
    <xf numFmtId="9" fontId="5" fillId="8" borderId="7" xfId="1" applyFont="1" applyFill="1" applyBorder="1" applyAlignment="1">
      <alignment horizontal="right" wrapText="1"/>
    </xf>
    <xf numFmtId="9" fontId="5" fillId="8" borderId="21" xfId="1" applyFont="1" applyFill="1" applyBorder="1" applyAlignment="1">
      <alignment horizontal="right" wrapText="1"/>
    </xf>
    <xf numFmtId="9" fontId="2" fillId="2" borderId="29" xfId="1" applyFont="1" applyFill="1" applyBorder="1"/>
    <xf numFmtId="9" fontId="3" fillId="6" borderId="19" xfId="1" applyFont="1" applyFill="1" applyBorder="1"/>
    <xf numFmtId="9" fontId="2" fillId="0" borderId="25" xfId="1" applyFont="1" applyFill="1" applyBorder="1"/>
    <xf numFmtId="9" fontId="5" fillId="0" borderId="5" xfId="1" applyFont="1" applyFill="1" applyBorder="1" applyAlignment="1">
      <alignment horizontal="right" wrapText="1"/>
    </xf>
    <xf numFmtId="9" fontId="3" fillId="0" borderId="0" xfId="1" applyFont="1" applyFill="1" applyAlignment="1">
      <alignment vertical="center" wrapText="1"/>
    </xf>
    <xf numFmtId="9" fontId="2" fillId="0" borderId="27" xfId="1" applyFont="1" applyBorder="1"/>
    <xf numFmtId="9" fontId="2" fillId="16" borderId="11" xfId="1" applyFont="1" applyFill="1" applyBorder="1" applyAlignment="1">
      <alignment horizontal="center" vertical="center" wrapText="1"/>
    </xf>
    <xf numFmtId="9" fontId="2" fillId="15" borderId="11" xfId="1" applyFont="1" applyFill="1" applyBorder="1" applyAlignment="1">
      <alignment horizontal="center" vertical="center" wrapText="1"/>
    </xf>
    <xf numFmtId="9" fontId="2" fillId="14" borderId="11" xfId="1" applyFont="1" applyFill="1" applyBorder="1" applyAlignment="1">
      <alignment horizontal="center" vertical="center" wrapText="1"/>
    </xf>
    <xf numFmtId="9" fontId="2" fillId="13" borderId="11" xfId="1" applyFont="1" applyFill="1" applyBorder="1" applyAlignment="1">
      <alignment horizontal="center" vertical="center" wrapText="1"/>
    </xf>
    <xf numFmtId="9" fontId="2" fillId="12" borderId="11" xfId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5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  <xf numFmtId="38" fontId="3" fillId="0" borderId="0" xfId="4" applyNumberFormat="1" applyFont="1" applyFill="1" applyAlignment="1">
      <alignment horizontal="left" vertical="center"/>
    </xf>
    <xf numFmtId="38" fontId="3" fillId="0" borderId="0" xfId="4" applyNumberFormat="1" applyFont="1" applyFill="1" applyAlignment="1">
      <alignment horizontal="left" vertical="center" wrapText="1"/>
    </xf>
  </cellXfs>
  <cellStyles count="5">
    <cellStyle name="Normal" xfId="0" builtinId="0"/>
    <cellStyle name="Normal 38 2" xfId="4"/>
    <cellStyle name="Normal_Expend by Group" xfId="3"/>
    <cellStyle name="Normal_Sheet1" xfId="2"/>
    <cellStyle name="Percent" xfId="1" builtinId="5"/>
  </cellStyles>
  <dxfs count="0"/>
  <tableStyles count="0" defaultTableStyle="TableStyleMedium2" defaultPivotStyle="PivotStyleLight16"/>
  <colors>
    <mruColors>
      <color rgb="FFCCFFCC"/>
      <color rgb="FFCCFFFF"/>
      <color rgb="FFFFFF99"/>
      <color rgb="FFFFCC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0"/>
  <sheetViews>
    <sheetView tabSelected="1" view="pageBreakPreview" zoomScaleNormal="60" zoomScaleSheetLayoutView="100" workbookViewId="0">
      <selection activeCell="AV3" sqref="AV3"/>
    </sheetView>
  </sheetViews>
  <sheetFormatPr defaultRowHeight="15" customHeight="1" x14ac:dyDescent="0.2"/>
  <cols>
    <col min="1" max="1" width="8.5703125" style="4" bestFit="1" customWidth="1"/>
    <col min="2" max="2" width="36.85546875" style="4" customWidth="1"/>
    <col min="3" max="3" width="15.140625" style="4" customWidth="1"/>
    <col min="4" max="4" width="8.140625" style="82" customWidth="1"/>
    <col min="5" max="5" width="16" style="4" customWidth="1"/>
    <col min="6" max="6" width="7.85546875" style="82" customWidth="1"/>
    <col min="7" max="7" width="16.85546875" style="4" customWidth="1"/>
    <col min="8" max="8" width="7.140625" style="82" bestFit="1" customWidth="1"/>
    <col min="9" max="9" width="14.85546875" style="4" customWidth="1"/>
    <col min="10" max="10" width="7.140625" style="82" customWidth="1"/>
    <col min="11" max="11" width="16.42578125" style="4" customWidth="1"/>
    <col min="12" max="12" width="7.140625" style="82" bestFit="1" customWidth="1"/>
    <col min="13" max="13" width="14" style="4" customWidth="1"/>
    <col min="14" max="14" width="7.140625" style="82" bestFit="1" customWidth="1"/>
    <col min="15" max="15" width="15.140625" style="4" customWidth="1"/>
    <col min="16" max="16" width="9.28515625" style="82" customWidth="1"/>
    <col min="17" max="17" width="16.7109375" style="4" bestFit="1" customWidth="1"/>
    <col min="18" max="18" width="9.140625" style="82" bestFit="1" customWidth="1"/>
    <col min="19" max="19" width="16.7109375" style="4" bestFit="1" customWidth="1"/>
    <col min="20" max="20" width="9.140625" style="82" bestFit="1" customWidth="1"/>
    <col min="21" max="21" width="18.42578125" style="4" bestFit="1" customWidth="1"/>
    <col min="22" max="22" width="10" style="82" bestFit="1" customWidth="1"/>
    <col min="23" max="23" width="13.85546875" style="4" customWidth="1"/>
    <col min="24" max="24" width="7.42578125" style="82" customWidth="1"/>
    <col min="25" max="25" width="13.140625" style="4" customWidth="1"/>
    <col min="26" max="26" width="7.140625" style="82" bestFit="1" customWidth="1"/>
    <col min="27" max="27" width="13.140625" style="4" customWidth="1"/>
    <col min="28" max="28" width="10" style="82" bestFit="1" customWidth="1"/>
    <col min="29" max="29" width="14.140625" style="4" customWidth="1"/>
    <col min="30" max="30" width="9.140625" style="82" bestFit="1" customWidth="1"/>
    <col min="31" max="31" width="15.28515625" style="4" customWidth="1"/>
    <col min="32" max="32" width="9.140625" style="82" bestFit="1" customWidth="1"/>
    <col min="33" max="33" width="14.85546875" style="4" customWidth="1"/>
    <col min="34" max="34" width="7.140625" style="82" bestFit="1" customWidth="1"/>
    <col min="35" max="35" width="13.140625" style="4" customWidth="1"/>
    <col min="36" max="36" width="9.140625" style="82" bestFit="1" customWidth="1"/>
    <col min="37" max="37" width="11.7109375" style="4" customWidth="1"/>
    <col min="38" max="38" width="7.140625" style="82" bestFit="1" customWidth="1"/>
    <col min="39" max="39" width="13.140625" style="4" bestFit="1" customWidth="1"/>
    <col min="40" max="40" width="7.140625" style="82" bestFit="1" customWidth="1"/>
    <col min="41" max="41" width="18.85546875" style="4" bestFit="1" customWidth="1"/>
    <col min="42" max="42" width="11.140625" style="82" bestFit="1" customWidth="1"/>
    <col min="43" max="43" width="18.28515625" style="4" customWidth="1"/>
    <col min="44" max="44" width="9.140625" style="82" bestFit="1" customWidth="1"/>
    <col min="45" max="45" width="14.5703125" style="4" customWidth="1"/>
    <col min="46" max="46" width="7.140625" style="82" bestFit="1" customWidth="1"/>
    <col min="47" max="47" width="16.7109375" style="4" customWidth="1"/>
    <col min="48" max="48" width="10.42578125" style="82" bestFit="1" customWidth="1"/>
    <col min="49" max="49" width="6.7109375" style="4" customWidth="1"/>
    <col min="50" max="16384" width="9.140625" style="4"/>
  </cols>
  <sheetData>
    <row r="1" spans="1:49" ht="51" customHeight="1" x14ac:dyDescent="0.2">
      <c r="A1" s="1"/>
      <c r="B1" s="2" t="s">
        <v>0</v>
      </c>
      <c r="C1" s="3" t="s">
        <v>1</v>
      </c>
      <c r="D1" s="126" t="s">
        <v>201</v>
      </c>
      <c r="E1" s="3" t="s">
        <v>2</v>
      </c>
      <c r="F1" s="126" t="s">
        <v>201</v>
      </c>
      <c r="G1" s="3" t="s">
        <v>3</v>
      </c>
      <c r="H1" s="126" t="s">
        <v>201</v>
      </c>
      <c r="I1" s="3" t="s">
        <v>4</v>
      </c>
      <c r="J1" s="126" t="s">
        <v>201</v>
      </c>
      <c r="K1" s="3" t="s">
        <v>5</v>
      </c>
      <c r="L1" s="126" t="s">
        <v>201</v>
      </c>
      <c r="M1" s="3" t="s">
        <v>6</v>
      </c>
      <c r="N1" s="126" t="s">
        <v>201</v>
      </c>
      <c r="O1" s="131" t="s">
        <v>7</v>
      </c>
      <c r="P1" s="130" t="s">
        <v>201</v>
      </c>
      <c r="Q1" s="3" t="s">
        <v>8</v>
      </c>
      <c r="R1" s="126" t="s">
        <v>201</v>
      </c>
      <c r="S1" s="3" t="s">
        <v>9</v>
      </c>
      <c r="T1" s="126" t="s">
        <v>201</v>
      </c>
      <c r="U1" s="133" t="s">
        <v>10</v>
      </c>
      <c r="V1" s="129" t="s">
        <v>201</v>
      </c>
      <c r="W1" s="3" t="s">
        <v>11</v>
      </c>
      <c r="X1" s="126" t="s">
        <v>201</v>
      </c>
      <c r="Y1" s="3" t="s">
        <v>12</v>
      </c>
      <c r="Z1" s="126" t="s">
        <v>201</v>
      </c>
      <c r="AA1" s="3" t="s">
        <v>13</v>
      </c>
      <c r="AB1" s="126" t="s">
        <v>201</v>
      </c>
      <c r="AC1" s="3" t="s">
        <v>14</v>
      </c>
      <c r="AD1" s="126" t="s">
        <v>201</v>
      </c>
      <c r="AE1" s="3" t="s">
        <v>15</v>
      </c>
      <c r="AF1" s="126" t="s">
        <v>201</v>
      </c>
      <c r="AG1" s="3" t="s">
        <v>16</v>
      </c>
      <c r="AH1" s="126" t="s">
        <v>201</v>
      </c>
      <c r="AI1" s="3" t="s">
        <v>17</v>
      </c>
      <c r="AJ1" s="126" t="s">
        <v>201</v>
      </c>
      <c r="AK1" s="3" t="s">
        <v>18</v>
      </c>
      <c r="AL1" s="126" t="s">
        <v>201</v>
      </c>
      <c r="AM1" s="3" t="s">
        <v>19</v>
      </c>
      <c r="AN1" s="126" t="s">
        <v>201</v>
      </c>
      <c r="AO1" s="135" t="s">
        <v>20</v>
      </c>
      <c r="AP1" s="128" t="s">
        <v>201</v>
      </c>
      <c r="AQ1" s="3" t="s">
        <v>21</v>
      </c>
      <c r="AR1" s="126" t="s">
        <v>201</v>
      </c>
      <c r="AS1" s="3" t="s">
        <v>22</v>
      </c>
      <c r="AT1" s="126" t="s">
        <v>201</v>
      </c>
      <c r="AU1" s="137" t="s">
        <v>23</v>
      </c>
      <c r="AV1" s="127" t="s">
        <v>201</v>
      </c>
    </row>
    <row r="2" spans="1:49" ht="35.25" customHeight="1" x14ac:dyDescent="0.2">
      <c r="A2" s="5" t="s">
        <v>24</v>
      </c>
      <c r="B2" s="6" t="s">
        <v>25</v>
      </c>
      <c r="C2" s="7" t="s">
        <v>26</v>
      </c>
      <c r="D2" s="126"/>
      <c r="E2" s="7" t="s">
        <v>27</v>
      </c>
      <c r="F2" s="126"/>
      <c r="G2" s="7" t="s">
        <v>28</v>
      </c>
      <c r="H2" s="126"/>
      <c r="I2" s="7" t="s">
        <v>29</v>
      </c>
      <c r="J2" s="126"/>
      <c r="K2" s="7" t="s">
        <v>30</v>
      </c>
      <c r="L2" s="126"/>
      <c r="M2" s="7" t="s">
        <v>31</v>
      </c>
      <c r="N2" s="126"/>
      <c r="O2" s="132"/>
      <c r="P2" s="130"/>
      <c r="Q2" s="7" t="s">
        <v>32</v>
      </c>
      <c r="R2" s="126"/>
      <c r="S2" s="7" t="s">
        <v>33</v>
      </c>
      <c r="T2" s="126"/>
      <c r="U2" s="134"/>
      <c r="V2" s="129"/>
      <c r="W2" s="7" t="s">
        <v>34</v>
      </c>
      <c r="X2" s="126"/>
      <c r="Y2" s="7" t="s">
        <v>35</v>
      </c>
      <c r="Z2" s="126"/>
      <c r="AA2" s="7" t="s">
        <v>36</v>
      </c>
      <c r="AB2" s="126"/>
      <c r="AC2" s="7" t="s">
        <v>37</v>
      </c>
      <c r="AD2" s="126"/>
      <c r="AE2" s="7" t="s">
        <v>38</v>
      </c>
      <c r="AF2" s="126"/>
      <c r="AG2" s="7" t="s">
        <v>39</v>
      </c>
      <c r="AH2" s="126"/>
      <c r="AI2" s="7" t="s">
        <v>40</v>
      </c>
      <c r="AJ2" s="126"/>
      <c r="AK2" s="7" t="s">
        <v>41</v>
      </c>
      <c r="AL2" s="126"/>
      <c r="AM2" s="7" t="s">
        <v>42</v>
      </c>
      <c r="AN2" s="126"/>
      <c r="AO2" s="136"/>
      <c r="AP2" s="128"/>
      <c r="AQ2" s="7" t="s">
        <v>43</v>
      </c>
      <c r="AR2" s="126"/>
      <c r="AS2" s="7" t="s">
        <v>44</v>
      </c>
      <c r="AT2" s="126"/>
      <c r="AU2" s="138" t="s">
        <v>45</v>
      </c>
      <c r="AV2" s="127"/>
      <c r="AW2" s="8"/>
    </row>
    <row r="3" spans="1:49" ht="15" customHeight="1" x14ac:dyDescent="0.2">
      <c r="A3" s="9">
        <v>1</v>
      </c>
      <c r="B3" s="10" t="s">
        <v>46</v>
      </c>
      <c r="C3" s="11">
        <v>42000961</v>
      </c>
      <c r="D3" s="73">
        <f t="shared" ref="D3:D34" si="0">C3/AU3</f>
        <v>0.43932353798145413</v>
      </c>
      <c r="E3" s="11">
        <v>7394046</v>
      </c>
      <c r="F3" s="73">
        <f t="shared" ref="F3:F34" si="1">E3/AU3</f>
        <v>7.7340574391086409E-2</v>
      </c>
      <c r="G3" s="11">
        <v>1792180</v>
      </c>
      <c r="H3" s="73">
        <f t="shared" ref="H3:H34" si="2">G3/$AU3</f>
        <v>1.8745924844424451E-2</v>
      </c>
      <c r="I3" s="11">
        <v>426044</v>
      </c>
      <c r="J3" s="73">
        <f t="shared" ref="J3:J34" si="3">I3/$AU3</f>
        <v>4.4563541633195159E-3</v>
      </c>
      <c r="K3" s="11">
        <v>105490</v>
      </c>
      <c r="L3" s="73">
        <f t="shared" ref="L3:L34" si="4">K3/$AU3</f>
        <v>1.1034090391804034E-3</v>
      </c>
      <c r="M3" s="11">
        <v>3659383</v>
      </c>
      <c r="N3" s="73">
        <f t="shared" ref="N3:N34" si="5">M3/$AU3</f>
        <v>3.8276578633264786E-2</v>
      </c>
      <c r="O3" s="12">
        <f>C3+E3+G3+I3+K3+M3</f>
        <v>55378104</v>
      </c>
      <c r="P3" s="113">
        <f t="shared" ref="P3:P34" si="6">O3/$AU3</f>
        <v>0.57924637905272969</v>
      </c>
      <c r="Q3" s="11">
        <v>5142649</v>
      </c>
      <c r="R3" s="73">
        <f t="shared" ref="R3:R34" si="7">Q3/$AU3</f>
        <v>5.379131094826109E-2</v>
      </c>
      <c r="S3" s="11">
        <v>3506946</v>
      </c>
      <c r="T3" s="73">
        <f t="shared" ref="T3:T34" si="8">S3/$AU3</f>
        <v>3.6682111255261718E-2</v>
      </c>
      <c r="U3" s="13">
        <f>O3+Q3+S3</f>
        <v>64027699</v>
      </c>
      <c r="V3" s="105">
        <f t="shared" ref="V3:V34" si="9">U3/$AU3</f>
        <v>0.66971980125625252</v>
      </c>
      <c r="W3" s="11">
        <v>5606977</v>
      </c>
      <c r="X3" s="73">
        <f t="shared" ref="X3:X34" si="10">W3/$AU3</f>
        <v>5.864810981397877E-2</v>
      </c>
      <c r="Y3" s="11">
        <v>1630562</v>
      </c>
      <c r="Z3" s="73">
        <f t="shared" ref="Z3:Z34" si="11">Y3/$AU3</f>
        <v>1.7055425630335359E-2</v>
      </c>
      <c r="AA3" s="11">
        <v>767483</v>
      </c>
      <c r="AB3" s="73">
        <f t="shared" ref="AB3:AB34" si="12">AA3/$AU3</f>
        <v>8.0277531483296388E-3</v>
      </c>
      <c r="AC3" s="11">
        <v>8699908</v>
      </c>
      <c r="AD3" s="73">
        <f t="shared" ref="AD3:AD34" si="13">AC3/$AU3</f>
        <v>9.099968838030055E-2</v>
      </c>
      <c r="AE3" s="11">
        <v>4587198</v>
      </c>
      <c r="AF3" s="73">
        <f t="shared" ref="AF3:AF34" si="14">AE3/$AU3</f>
        <v>4.7981379635133832E-2</v>
      </c>
      <c r="AG3" s="11">
        <v>964864</v>
      </c>
      <c r="AH3" s="73">
        <f t="shared" ref="AH3:AH34" si="15">AG3/$AU3</f>
        <v>1.0092327795807762E-2</v>
      </c>
      <c r="AI3" s="11">
        <v>6494529</v>
      </c>
      <c r="AJ3" s="73">
        <f t="shared" ref="AJ3:AJ34" si="16">AI3/$AU3</f>
        <v>6.7931766080379805E-2</v>
      </c>
      <c r="AK3" s="11">
        <v>0</v>
      </c>
      <c r="AL3" s="73">
        <f t="shared" ref="AL3:AL34" si="17">AK3/$AU3</f>
        <v>0</v>
      </c>
      <c r="AM3" s="11">
        <v>427301</v>
      </c>
      <c r="AN3" s="73">
        <f t="shared" ref="AN3:AN34" si="18">AM3/$AU3</f>
        <v>4.4695021883669117E-3</v>
      </c>
      <c r="AO3" s="14">
        <f>W3+Y3+AA3+AC3+AE3+AI3+AK3+AM3+AG3</f>
        <v>29178822</v>
      </c>
      <c r="AP3" s="92">
        <f t="shared" ref="AP3:AP34" si="19">AO3/$AU3</f>
        <v>0.30520595267263262</v>
      </c>
      <c r="AQ3" s="11">
        <v>636812</v>
      </c>
      <c r="AR3" s="73">
        <f t="shared" ref="AR3:AR34" si="20">AQ3/$AU3</f>
        <v>6.6609547545601576E-3</v>
      </c>
      <c r="AS3" s="11">
        <v>1760379</v>
      </c>
      <c r="AT3" s="73">
        <f t="shared" ref="AT3:AT34" si="21">AS3/$AU3</f>
        <v>1.8413291316554739E-2</v>
      </c>
      <c r="AU3" s="15">
        <f>+U3+AO3+AQ3+AS3</f>
        <v>95603712</v>
      </c>
      <c r="AV3" s="85">
        <f t="shared" ref="AV3:AV34" si="22">AU3/$AU3</f>
        <v>1</v>
      </c>
      <c r="AW3" s="8"/>
    </row>
    <row r="4" spans="1:49" s="20" customFormat="1" ht="15" customHeight="1" x14ac:dyDescent="0.2">
      <c r="A4" s="9">
        <v>2</v>
      </c>
      <c r="B4" s="10" t="s">
        <v>47</v>
      </c>
      <c r="C4" s="16">
        <v>20015173</v>
      </c>
      <c r="D4" s="74">
        <f t="shared" si="0"/>
        <v>0.41077454683534348</v>
      </c>
      <c r="E4" s="16">
        <v>3405495</v>
      </c>
      <c r="F4" s="74">
        <f t="shared" si="1"/>
        <v>6.989151007463329E-2</v>
      </c>
      <c r="G4" s="16">
        <v>1343005</v>
      </c>
      <c r="H4" s="74">
        <f t="shared" si="2"/>
        <v>2.7562703068946766E-2</v>
      </c>
      <c r="I4" s="16">
        <v>196887</v>
      </c>
      <c r="J4" s="74">
        <f t="shared" si="3"/>
        <v>4.0407429005370216E-3</v>
      </c>
      <c r="K4" s="16">
        <v>0</v>
      </c>
      <c r="L4" s="74">
        <f t="shared" si="4"/>
        <v>0</v>
      </c>
      <c r="M4" s="16">
        <v>1816926</v>
      </c>
      <c r="N4" s="74">
        <f t="shared" si="5"/>
        <v>3.7289058370035238E-2</v>
      </c>
      <c r="O4" s="12">
        <f>C4+E4+G4+I4+K4+M4</f>
        <v>26777486</v>
      </c>
      <c r="P4" s="114">
        <f t="shared" si="6"/>
        <v>0.54955856124949576</v>
      </c>
      <c r="Q4" s="16">
        <v>2937257</v>
      </c>
      <c r="R4" s="74">
        <f t="shared" si="7"/>
        <v>6.028178787732389E-2</v>
      </c>
      <c r="S4" s="16">
        <v>2301260</v>
      </c>
      <c r="T4" s="74">
        <f t="shared" si="8"/>
        <v>4.7229121309633575E-2</v>
      </c>
      <c r="U4" s="17">
        <f t="shared" ref="U4:U67" si="23">O4+Q4+S4</f>
        <v>32016003</v>
      </c>
      <c r="V4" s="106">
        <f t="shared" si="9"/>
        <v>0.65706947043645325</v>
      </c>
      <c r="W4" s="16">
        <v>3702515</v>
      </c>
      <c r="X4" s="74">
        <f t="shared" si="10"/>
        <v>7.5987298299947839E-2</v>
      </c>
      <c r="Y4" s="16">
        <v>1059889</v>
      </c>
      <c r="Z4" s="74">
        <f t="shared" si="11"/>
        <v>2.1752268824794339E-2</v>
      </c>
      <c r="AA4" s="16">
        <v>366425</v>
      </c>
      <c r="AB4" s="74">
        <f t="shared" si="12"/>
        <v>7.5201979680185995E-3</v>
      </c>
      <c r="AC4" s="16">
        <v>4055787</v>
      </c>
      <c r="AD4" s="74">
        <f t="shared" si="13"/>
        <v>8.3237555178048039E-2</v>
      </c>
      <c r="AE4" s="16">
        <v>3116142</v>
      </c>
      <c r="AF4" s="74">
        <f t="shared" si="14"/>
        <v>6.3953072897475371E-2</v>
      </c>
      <c r="AG4" s="16">
        <v>103698</v>
      </c>
      <c r="AH4" s="74">
        <f t="shared" si="15"/>
        <v>2.1282103810809656E-3</v>
      </c>
      <c r="AI4" s="16">
        <v>2501887</v>
      </c>
      <c r="AJ4" s="74">
        <f t="shared" si="16"/>
        <v>5.1346620819027494E-2</v>
      </c>
      <c r="AK4" s="16">
        <v>0</v>
      </c>
      <c r="AL4" s="74">
        <f t="shared" si="17"/>
        <v>0</v>
      </c>
      <c r="AM4" s="16">
        <v>29334</v>
      </c>
      <c r="AN4" s="74">
        <f t="shared" si="18"/>
        <v>6.0202630059045538E-4</v>
      </c>
      <c r="AO4" s="18">
        <f t="shared" ref="AO4:AO67" si="24">W4+Y4+AA4+AC4+AE4+AI4+AK4+AM4+AG4</f>
        <v>14935677</v>
      </c>
      <c r="AP4" s="93">
        <f t="shared" si="19"/>
        <v>0.30652725066898312</v>
      </c>
      <c r="AQ4" s="16">
        <v>36210</v>
      </c>
      <c r="AR4" s="74">
        <f t="shared" si="20"/>
        <v>7.4314353120544035E-4</v>
      </c>
      <c r="AS4" s="16">
        <v>1737556</v>
      </c>
      <c r="AT4" s="74">
        <f t="shared" si="21"/>
        <v>3.5660135363358193E-2</v>
      </c>
      <c r="AU4" s="19">
        <f t="shared" ref="AU4:AU67" si="25">+U4+AO4+AQ4+AS4</f>
        <v>48725446</v>
      </c>
      <c r="AV4" s="86">
        <f t="shared" si="22"/>
        <v>1</v>
      </c>
      <c r="AW4" s="8"/>
    </row>
    <row r="5" spans="1:49" s="20" customFormat="1" ht="15" customHeight="1" x14ac:dyDescent="0.2">
      <c r="A5" s="9">
        <v>3</v>
      </c>
      <c r="B5" s="10" t="s">
        <v>189</v>
      </c>
      <c r="C5" s="16">
        <v>113187064</v>
      </c>
      <c r="D5" s="74">
        <f t="shared" si="0"/>
        <v>0.37453101835239666</v>
      </c>
      <c r="E5" s="16">
        <v>24820940</v>
      </c>
      <c r="F5" s="74">
        <f t="shared" si="1"/>
        <v>8.2131399173528671E-2</v>
      </c>
      <c r="G5" s="16">
        <v>2186110</v>
      </c>
      <c r="H5" s="74">
        <f t="shared" si="2"/>
        <v>7.2337418746930117E-3</v>
      </c>
      <c r="I5" s="16">
        <v>8425041</v>
      </c>
      <c r="J5" s="74">
        <f t="shared" si="3"/>
        <v>2.7878090250584592E-2</v>
      </c>
      <c r="K5" s="16">
        <v>0</v>
      </c>
      <c r="L5" s="74">
        <f t="shared" si="4"/>
        <v>0</v>
      </c>
      <c r="M5" s="16">
        <v>6777368</v>
      </c>
      <c r="N5" s="74">
        <f t="shared" si="5"/>
        <v>2.24260127357747E-2</v>
      </c>
      <c r="O5" s="12">
        <f t="shared" ref="O5:O67" si="26">C5+E5+G5+I5+K5+M5</f>
        <v>155396523</v>
      </c>
      <c r="P5" s="114">
        <f t="shared" si="6"/>
        <v>0.51420026238697769</v>
      </c>
      <c r="Q5" s="16">
        <v>13867987</v>
      </c>
      <c r="R5" s="74">
        <f t="shared" si="7"/>
        <v>4.5888559258042055E-2</v>
      </c>
      <c r="S5" s="16">
        <v>13927088</v>
      </c>
      <c r="T5" s="74">
        <f t="shared" si="8"/>
        <v>4.6084121868586E-2</v>
      </c>
      <c r="U5" s="17">
        <f t="shared" si="23"/>
        <v>183191598</v>
      </c>
      <c r="V5" s="106">
        <f t="shared" si="9"/>
        <v>0.60617294351360573</v>
      </c>
      <c r="W5" s="16">
        <v>15126150</v>
      </c>
      <c r="X5" s="74">
        <f t="shared" si="10"/>
        <v>5.0051765308190208E-2</v>
      </c>
      <c r="Y5" s="16">
        <v>4877914</v>
      </c>
      <c r="Z5" s="74">
        <f t="shared" si="11"/>
        <v>1.6140802961859782E-2</v>
      </c>
      <c r="AA5" s="16">
        <v>2428069</v>
      </c>
      <c r="AB5" s="74">
        <f t="shared" si="12"/>
        <v>8.0343735676356564E-3</v>
      </c>
      <c r="AC5" s="16">
        <v>24223611</v>
      </c>
      <c r="AD5" s="74">
        <f t="shared" si="13"/>
        <v>8.0154863774912627E-2</v>
      </c>
      <c r="AE5" s="16">
        <v>15903610</v>
      </c>
      <c r="AF5" s="74">
        <f t="shared" si="14"/>
        <v>5.2624346266101213E-2</v>
      </c>
      <c r="AG5" s="16">
        <v>6024759</v>
      </c>
      <c r="AH5" s="74">
        <f t="shared" si="15"/>
        <v>1.9935662644255593E-2</v>
      </c>
      <c r="AI5" s="16">
        <v>10557551</v>
      </c>
      <c r="AJ5" s="74">
        <f t="shared" si="16"/>
        <v>3.4934472081874689E-2</v>
      </c>
      <c r="AK5" s="16">
        <v>0</v>
      </c>
      <c r="AL5" s="74">
        <f t="shared" si="17"/>
        <v>0</v>
      </c>
      <c r="AM5" s="16">
        <v>0</v>
      </c>
      <c r="AN5" s="74">
        <f t="shared" si="18"/>
        <v>0</v>
      </c>
      <c r="AO5" s="18">
        <f t="shared" si="24"/>
        <v>79141664</v>
      </c>
      <c r="AP5" s="93">
        <f t="shared" si="19"/>
        <v>0.26187628660482976</v>
      </c>
      <c r="AQ5" s="16">
        <v>24421093</v>
      </c>
      <c r="AR5" s="74">
        <f t="shared" si="20"/>
        <v>8.0808323030347226E-2</v>
      </c>
      <c r="AS5" s="16">
        <v>15455765</v>
      </c>
      <c r="AT5" s="74">
        <f t="shared" si="21"/>
        <v>5.1142446851217292E-2</v>
      </c>
      <c r="AU5" s="19">
        <f t="shared" si="25"/>
        <v>302210120</v>
      </c>
      <c r="AV5" s="86">
        <f t="shared" si="22"/>
        <v>1</v>
      </c>
      <c r="AW5" s="8"/>
    </row>
    <row r="6" spans="1:49" s="20" customFormat="1" ht="15" customHeight="1" x14ac:dyDescent="0.2">
      <c r="A6" s="9">
        <v>4</v>
      </c>
      <c r="B6" s="10" t="s">
        <v>48</v>
      </c>
      <c r="C6" s="16">
        <v>13615698</v>
      </c>
      <c r="D6" s="74">
        <f t="shared" si="0"/>
        <v>0.30635982543582768</v>
      </c>
      <c r="E6" s="16">
        <v>3963603</v>
      </c>
      <c r="F6" s="74">
        <f t="shared" si="1"/>
        <v>8.9182994744516422E-2</v>
      </c>
      <c r="G6" s="16">
        <v>909885</v>
      </c>
      <c r="H6" s="74">
        <f t="shared" si="2"/>
        <v>2.0472854918394786E-2</v>
      </c>
      <c r="I6" s="16">
        <v>1141261</v>
      </c>
      <c r="J6" s="74">
        <f t="shared" si="3"/>
        <v>2.5678927421621582E-2</v>
      </c>
      <c r="K6" s="16">
        <v>0</v>
      </c>
      <c r="L6" s="74">
        <f t="shared" si="4"/>
        <v>0</v>
      </c>
      <c r="M6" s="16">
        <v>2241475</v>
      </c>
      <c r="N6" s="74">
        <f t="shared" si="5"/>
        <v>5.0434277384734286E-2</v>
      </c>
      <c r="O6" s="12">
        <f t="shared" si="26"/>
        <v>21871922</v>
      </c>
      <c r="P6" s="114">
        <f t="shared" si="6"/>
        <v>0.49212887990509474</v>
      </c>
      <c r="Q6" s="16">
        <v>3408002</v>
      </c>
      <c r="R6" s="74">
        <f t="shared" si="7"/>
        <v>7.6681702091582205E-2</v>
      </c>
      <c r="S6" s="16">
        <v>2001182</v>
      </c>
      <c r="T6" s="74">
        <f t="shared" si="8"/>
        <v>4.5027568045745467E-2</v>
      </c>
      <c r="U6" s="17">
        <f t="shared" si="23"/>
        <v>27281106</v>
      </c>
      <c r="V6" s="106">
        <f t="shared" si="9"/>
        <v>0.61383815004242237</v>
      </c>
      <c r="W6" s="16">
        <v>2873050</v>
      </c>
      <c r="X6" s="74">
        <f t="shared" si="10"/>
        <v>6.4645021978924966E-2</v>
      </c>
      <c r="Y6" s="16">
        <v>1740261</v>
      </c>
      <c r="Z6" s="74">
        <f t="shared" si="11"/>
        <v>3.9156718676690606E-2</v>
      </c>
      <c r="AA6" s="16">
        <v>476185</v>
      </c>
      <c r="AB6" s="74">
        <f t="shared" si="12"/>
        <v>1.0714394038055162E-2</v>
      </c>
      <c r="AC6" s="16">
        <v>3980676</v>
      </c>
      <c r="AD6" s="74">
        <f t="shared" si="13"/>
        <v>8.9567145546015248E-2</v>
      </c>
      <c r="AE6" s="16">
        <v>2569042</v>
      </c>
      <c r="AF6" s="74">
        <f t="shared" si="14"/>
        <v>5.7804694159440784E-2</v>
      </c>
      <c r="AG6" s="16">
        <v>1124573</v>
      </c>
      <c r="AH6" s="74">
        <f t="shared" si="15"/>
        <v>2.5303439307323431E-2</v>
      </c>
      <c r="AI6" s="16">
        <v>2302929</v>
      </c>
      <c r="AJ6" s="74">
        <f t="shared" si="16"/>
        <v>5.1817022265851165E-2</v>
      </c>
      <c r="AK6" s="16">
        <v>0</v>
      </c>
      <c r="AL6" s="74">
        <f t="shared" si="17"/>
        <v>0</v>
      </c>
      <c r="AM6" s="16">
        <v>28014</v>
      </c>
      <c r="AN6" s="74">
        <f t="shared" si="18"/>
        <v>6.3032862140150847E-4</v>
      </c>
      <c r="AO6" s="18">
        <f t="shared" si="24"/>
        <v>15094730</v>
      </c>
      <c r="AP6" s="93">
        <f t="shared" si="19"/>
        <v>0.33963876459370285</v>
      </c>
      <c r="AQ6" s="16">
        <v>507473</v>
      </c>
      <c r="AR6" s="74">
        <f t="shared" si="20"/>
        <v>1.1418389251391723E-2</v>
      </c>
      <c r="AS6" s="16">
        <v>1560175</v>
      </c>
      <c r="AT6" s="74">
        <f t="shared" si="21"/>
        <v>3.5104696112482993E-2</v>
      </c>
      <c r="AU6" s="19">
        <f t="shared" si="25"/>
        <v>44443484</v>
      </c>
      <c r="AV6" s="86">
        <f t="shared" si="22"/>
        <v>1</v>
      </c>
      <c r="AW6" s="8"/>
    </row>
    <row r="7" spans="1:49" ht="15" customHeight="1" x14ac:dyDescent="0.2">
      <c r="A7" s="21">
        <v>5</v>
      </c>
      <c r="B7" s="22" t="s">
        <v>49</v>
      </c>
      <c r="C7" s="23">
        <v>18274856</v>
      </c>
      <c r="D7" s="75">
        <f t="shared" si="0"/>
        <v>0.33543261043349926</v>
      </c>
      <c r="E7" s="23">
        <v>5261140</v>
      </c>
      <c r="F7" s="75">
        <f t="shared" si="1"/>
        <v>9.6567541985343161E-2</v>
      </c>
      <c r="G7" s="23">
        <v>1709883</v>
      </c>
      <c r="H7" s="75">
        <f t="shared" si="2"/>
        <v>3.138468058111446E-2</v>
      </c>
      <c r="I7" s="23">
        <v>632236</v>
      </c>
      <c r="J7" s="75">
        <f t="shared" si="3"/>
        <v>1.1604609737556008E-2</v>
      </c>
      <c r="K7" s="23">
        <v>62065</v>
      </c>
      <c r="L7" s="75">
        <f t="shared" si="4"/>
        <v>1.139195021101952E-3</v>
      </c>
      <c r="M7" s="23">
        <v>3480406</v>
      </c>
      <c r="N7" s="75">
        <f t="shared" si="5"/>
        <v>6.3882400493246755E-2</v>
      </c>
      <c r="O7" s="24">
        <f t="shared" si="26"/>
        <v>29420586</v>
      </c>
      <c r="P7" s="115">
        <f t="shared" si="6"/>
        <v>0.54001103825186159</v>
      </c>
      <c r="Q7" s="23">
        <v>2505680</v>
      </c>
      <c r="R7" s="75">
        <f t="shared" si="7"/>
        <v>4.5991431249089484E-2</v>
      </c>
      <c r="S7" s="23">
        <v>2468470</v>
      </c>
      <c r="T7" s="75">
        <f t="shared" si="8"/>
        <v>4.5308446527665115E-2</v>
      </c>
      <c r="U7" s="25">
        <f t="shared" si="23"/>
        <v>34394736</v>
      </c>
      <c r="V7" s="107">
        <f t="shared" si="9"/>
        <v>0.63131091602861622</v>
      </c>
      <c r="W7" s="23">
        <v>3518927</v>
      </c>
      <c r="X7" s="75">
        <f t="shared" si="10"/>
        <v>6.4589448449548503E-2</v>
      </c>
      <c r="Y7" s="23">
        <v>1459060</v>
      </c>
      <c r="Z7" s="75">
        <f t="shared" si="11"/>
        <v>2.6780856964295722E-2</v>
      </c>
      <c r="AA7" s="23">
        <v>632002</v>
      </c>
      <c r="AB7" s="75">
        <f t="shared" si="12"/>
        <v>1.1600314697921143E-2</v>
      </c>
      <c r="AC7" s="23">
        <v>4549136</v>
      </c>
      <c r="AD7" s="75">
        <f t="shared" si="13"/>
        <v>8.3498800958924493E-2</v>
      </c>
      <c r="AE7" s="23">
        <v>4603802</v>
      </c>
      <c r="AF7" s="75">
        <f t="shared" si="14"/>
        <v>8.4502188295161665E-2</v>
      </c>
      <c r="AG7" s="23">
        <v>160333</v>
      </c>
      <c r="AH7" s="75">
        <f t="shared" si="15"/>
        <v>2.9428914093021711E-3</v>
      </c>
      <c r="AI7" s="23">
        <v>4253968</v>
      </c>
      <c r="AJ7" s="75">
        <f t="shared" si="16"/>
        <v>7.8081030621558495E-2</v>
      </c>
      <c r="AK7" s="23">
        <v>0</v>
      </c>
      <c r="AL7" s="75">
        <f t="shared" si="17"/>
        <v>0</v>
      </c>
      <c r="AM7" s="23">
        <v>57201</v>
      </c>
      <c r="AN7" s="75">
        <f t="shared" si="18"/>
        <v>1.0499169322815234E-3</v>
      </c>
      <c r="AO7" s="26">
        <f t="shared" si="24"/>
        <v>19234429</v>
      </c>
      <c r="AP7" s="94">
        <f t="shared" si="19"/>
        <v>0.35304544832899371</v>
      </c>
      <c r="AQ7" s="23">
        <v>12420</v>
      </c>
      <c r="AR7" s="75">
        <f t="shared" si="20"/>
        <v>2.2796748831203161E-4</v>
      </c>
      <c r="AS7" s="23">
        <v>839868</v>
      </c>
      <c r="AT7" s="75">
        <f t="shared" si="21"/>
        <v>1.5415668154078049E-2</v>
      </c>
      <c r="AU7" s="27">
        <f t="shared" si="25"/>
        <v>54481453</v>
      </c>
      <c r="AV7" s="87">
        <f t="shared" si="22"/>
        <v>1</v>
      </c>
      <c r="AW7" s="8"/>
    </row>
    <row r="8" spans="1:49" ht="15" customHeight="1" x14ac:dyDescent="0.2">
      <c r="A8" s="9">
        <v>6</v>
      </c>
      <c r="B8" s="10" t="s">
        <v>50</v>
      </c>
      <c r="C8" s="11">
        <v>23863067</v>
      </c>
      <c r="D8" s="73">
        <f t="shared" si="0"/>
        <v>0.35756317640954538</v>
      </c>
      <c r="E8" s="11">
        <v>6289588</v>
      </c>
      <c r="F8" s="73">
        <f t="shared" si="1"/>
        <v>9.4242917877545226E-2</v>
      </c>
      <c r="G8" s="11">
        <v>1842066</v>
      </c>
      <c r="H8" s="73">
        <f t="shared" si="2"/>
        <v>2.7601438244129542E-2</v>
      </c>
      <c r="I8" s="11">
        <v>1682433</v>
      </c>
      <c r="J8" s="73">
        <f t="shared" si="3"/>
        <v>2.5209504192241536E-2</v>
      </c>
      <c r="K8" s="11">
        <v>0</v>
      </c>
      <c r="L8" s="73">
        <f t="shared" si="4"/>
        <v>0</v>
      </c>
      <c r="M8" s="11">
        <v>1697572</v>
      </c>
      <c r="N8" s="73">
        <f t="shared" si="5"/>
        <v>2.5436346321447478E-2</v>
      </c>
      <c r="O8" s="12">
        <f>C8+E8+G8+I8+K8+M8</f>
        <v>35374726</v>
      </c>
      <c r="P8" s="113">
        <f t="shared" si="6"/>
        <v>0.53005338304490912</v>
      </c>
      <c r="Q8" s="11">
        <v>3500419</v>
      </c>
      <c r="R8" s="73">
        <f t="shared" si="7"/>
        <v>5.2450128745157712E-2</v>
      </c>
      <c r="S8" s="11">
        <v>2763296</v>
      </c>
      <c r="T8" s="73">
        <f t="shared" si="8"/>
        <v>4.1405109205777745E-2</v>
      </c>
      <c r="U8" s="13">
        <f t="shared" si="23"/>
        <v>41638441</v>
      </c>
      <c r="V8" s="105">
        <f t="shared" si="9"/>
        <v>0.62390862099584454</v>
      </c>
      <c r="W8" s="11">
        <v>3895485</v>
      </c>
      <c r="X8" s="73">
        <f t="shared" si="10"/>
        <v>5.8369780810477452E-2</v>
      </c>
      <c r="Y8" s="11">
        <v>1386388</v>
      </c>
      <c r="Z8" s="73">
        <f t="shared" si="11"/>
        <v>2.0773578560378547E-2</v>
      </c>
      <c r="AA8" s="11">
        <v>642913</v>
      </c>
      <c r="AB8" s="73">
        <f t="shared" si="12"/>
        <v>9.6333809243795039E-3</v>
      </c>
      <c r="AC8" s="11">
        <v>5645987</v>
      </c>
      <c r="AD8" s="73">
        <f t="shared" si="13"/>
        <v>8.4599227990559633E-2</v>
      </c>
      <c r="AE8" s="11">
        <v>3846406</v>
      </c>
      <c r="AF8" s="73">
        <f t="shared" si="14"/>
        <v>5.7634383171313801E-2</v>
      </c>
      <c r="AG8" s="11">
        <v>1056695</v>
      </c>
      <c r="AH8" s="73">
        <f t="shared" si="15"/>
        <v>1.5833472734082529E-2</v>
      </c>
      <c r="AI8" s="11">
        <v>3038410</v>
      </c>
      <c r="AJ8" s="73">
        <f t="shared" si="16"/>
        <v>4.5527405627890441E-2</v>
      </c>
      <c r="AK8" s="11">
        <v>0</v>
      </c>
      <c r="AL8" s="73">
        <f t="shared" si="17"/>
        <v>0</v>
      </c>
      <c r="AM8" s="11">
        <v>14450</v>
      </c>
      <c r="AN8" s="73">
        <f t="shared" si="18"/>
        <v>2.165181826425719E-4</v>
      </c>
      <c r="AO8" s="14">
        <f t="shared" si="24"/>
        <v>19526734</v>
      </c>
      <c r="AP8" s="92">
        <f t="shared" si="19"/>
        <v>0.29258774800172449</v>
      </c>
      <c r="AQ8" s="11">
        <v>1103144</v>
      </c>
      <c r="AR8" s="73">
        <f t="shared" si="20"/>
        <v>1.6529462565609505E-2</v>
      </c>
      <c r="AS8" s="11">
        <v>4469725</v>
      </c>
      <c r="AT8" s="73">
        <f t="shared" si="21"/>
        <v>6.6974168436821427E-2</v>
      </c>
      <c r="AU8" s="15">
        <f t="shared" si="25"/>
        <v>66738044</v>
      </c>
      <c r="AV8" s="85">
        <f t="shared" si="22"/>
        <v>1</v>
      </c>
      <c r="AW8" s="8"/>
    </row>
    <row r="9" spans="1:49" s="20" customFormat="1" ht="15" customHeight="1" x14ac:dyDescent="0.2">
      <c r="A9" s="9">
        <v>7</v>
      </c>
      <c r="B9" s="10" t="s">
        <v>51</v>
      </c>
      <c r="C9" s="16">
        <v>12814300</v>
      </c>
      <c r="D9" s="74">
        <f t="shared" si="0"/>
        <v>0.35988848829506526</v>
      </c>
      <c r="E9" s="16">
        <v>2423216</v>
      </c>
      <c r="F9" s="74">
        <f t="shared" si="1"/>
        <v>6.8055808202743401E-2</v>
      </c>
      <c r="G9" s="16">
        <v>1019037</v>
      </c>
      <c r="H9" s="74">
        <f t="shared" si="2"/>
        <v>2.861956450580511E-2</v>
      </c>
      <c r="I9" s="16">
        <v>216105</v>
      </c>
      <c r="J9" s="74">
        <f t="shared" si="3"/>
        <v>6.0692899154074021E-3</v>
      </c>
      <c r="K9" s="16">
        <v>0</v>
      </c>
      <c r="L9" s="74">
        <f t="shared" si="4"/>
        <v>0</v>
      </c>
      <c r="M9" s="16">
        <v>1898129</v>
      </c>
      <c r="N9" s="74">
        <f t="shared" si="5"/>
        <v>5.3308785996817924E-2</v>
      </c>
      <c r="O9" s="12">
        <f t="shared" si="26"/>
        <v>18370787</v>
      </c>
      <c r="P9" s="114">
        <f t="shared" si="6"/>
        <v>0.51594193691583912</v>
      </c>
      <c r="Q9" s="16">
        <v>1394102</v>
      </c>
      <c r="R9" s="74">
        <f t="shared" si="7"/>
        <v>3.9153232038357702E-2</v>
      </c>
      <c r="S9" s="16">
        <v>1410660</v>
      </c>
      <c r="T9" s="74">
        <f t="shared" si="8"/>
        <v>3.9618262011839642E-2</v>
      </c>
      <c r="U9" s="17">
        <f t="shared" si="23"/>
        <v>21175549</v>
      </c>
      <c r="V9" s="106">
        <f t="shared" si="9"/>
        <v>0.59471343096603646</v>
      </c>
      <c r="W9" s="16">
        <v>1713733</v>
      </c>
      <c r="X9" s="74">
        <f t="shared" si="10"/>
        <v>4.8130040557140624E-2</v>
      </c>
      <c r="Y9" s="16">
        <v>2224008</v>
      </c>
      <c r="Z9" s="74">
        <f t="shared" si="11"/>
        <v>6.246106904599795E-2</v>
      </c>
      <c r="AA9" s="16">
        <v>530344</v>
      </c>
      <c r="AB9" s="74">
        <f t="shared" si="12"/>
        <v>1.4894664588495516E-2</v>
      </c>
      <c r="AC9" s="16">
        <v>3415321</v>
      </c>
      <c r="AD9" s="74">
        <f t="shared" si="13"/>
        <v>9.5918989857611464E-2</v>
      </c>
      <c r="AE9" s="16">
        <v>2840075</v>
      </c>
      <c r="AF9" s="74">
        <f t="shared" si="14"/>
        <v>7.9763256548902983E-2</v>
      </c>
      <c r="AG9" s="16">
        <v>536</v>
      </c>
      <c r="AH9" s="74">
        <f t="shared" si="15"/>
        <v>1.5053512850967666E-5</v>
      </c>
      <c r="AI9" s="16">
        <v>2007377</v>
      </c>
      <c r="AJ9" s="74">
        <f t="shared" si="16"/>
        <v>5.6377006466859933E-2</v>
      </c>
      <c r="AK9" s="16">
        <v>0</v>
      </c>
      <c r="AL9" s="74">
        <f t="shared" si="17"/>
        <v>0</v>
      </c>
      <c r="AM9" s="16">
        <v>30706</v>
      </c>
      <c r="AN9" s="74">
        <f t="shared" si="18"/>
        <v>8.6237530895860671E-4</v>
      </c>
      <c r="AO9" s="18">
        <f t="shared" si="24"/>
        <v>12762100</v>
      </c>
      <c r="AP9" s="93">
        <f t="shared" si="19"/>
        <v>0.35842245588681804</v>
      </c>
      <c r="AQ9" s="16">
        <v>148027</v>
      </c>
      <c r="AR9" s="74">
        <f t="shared" si="20"/>
        <v>4.1573252738622965E-3</v>
      </c>
      <c r="AS9" s="16">
        <v>1520631</v>
      </c>
      <c r="AT9" s="74">
        <f t="shared" si="21"/>
        <v>4.2706787873283233E-2</v>
      </c>
      <c r="AU9" s="19">
        <f t="shared" si="25"/>
        <v>35606307</v>
      </c>
      <c r="AV9" s="86">
        <f t="shared" si="22"/>
        <v>1</v>
      </c>
      <c r="AW9" s="8"/>
    </row>
    <row r="10" spans="1:49" s="20" customFormat="1" ht="15" customHeight="1" x14ac:dyDescent="0.2">
      <c r="A10" s="9">
        <v>8</v>
      </c>
      <c r="B10" s="10" t="s">
        <v>52</v>
      </c>
      <c r="C10" s="16">
        <v>88400372</v>
      </c>
      <c r="D10" s="74">
        <f t="shared" si="0"/>
        <v>0.31508567025700523</v>
      </c>
      <c r="E10" s="16">
        <v>26623170</v>
      </c>
      <c r="F10" s="74">
        <f t="shared" si="1"/>
        <v>9.4893032393757279E-2</v>
      </c>
      <c r="G10" s="16">
        <v>4890114</v>
      </c>
      <c r="H10" s="74">
        <f t="shared" si="2"/>
        <v>1.7429845740051467E-2</v>
      </c>
      <c r="I10" s="16">
        <v>8822306</v>
      </c>
      <c r="J10" s="74">
        <f t="shared" si="3"/>
        <v>3.1445367664543297E-2</v>
      </c>
      <c r="K10" s="16">
        <v>0</v>
      </c>
      <c r="L10" s="74">
        <f t="shared" si="4"/>
        <v>0</v>
      </c>
      <c r="M10" s="16">
        <v>5851209</v>
      </c>
      <c r="N10" s="74">
        <f t="shared" si="5"/>
        <v>2.0855479087563359E-2</v>
      </c>
      <c r="O10" s="12">
        <f t="shared" si="26"/>
        <v>134587171</v>
      </c>
      <c r="P10" s="114">
        <f t="shared" si="6"/>
        <v>0.47970939514292066</v>
      </c>
      <c r="Q10" s="16">
        <v>13160107</v>
      </c>
      <c r="R10" s="74">
        <f t="shared" si="7"/>
        <v>4.6906602777066445E-2</v>
      </c>
      <c r="S10" s="16">
        <v>15837441</v>
      </c>
      <c r="T10" s="74">
        <f t="shared" si="8"/>
        <v>5.6449431147651455E-2</v>
      </c>
      <c r="U10" s="17">
        <f t="shared" si="23"/>
        <v>163584719</v>
      </c>
      <c r="V10" s="106">
        <f t="shared" si="9"/>
        <v>0.58306542906763859</v>
      </c>
      <c r="W10" s="16">
        <v>13984458</v>
      </c>
      <c r="X10" s="74">
        <f t="shared" si="10"/>
        <v>4.9844839138357237E-2</v>
      </c>
      <c r="Y10" s="16">
        <v>5114825</v>
      </c>
      <c r="Z10" s="74">
        <f t="shared" si="11"/>
        <v>1.8230783727610184E-2</v>
      </c>
      <c r="AA10" s="16">
        <v>2341332</v>
      </c>
      <c r="AB10" s="74">
        <f t="shared" si="12"/>
        <v>8.3452155892983649E-3</v>
      </c>
      <c r="AC10" s="16">
        <v>23080565</v>
      </c>
      <c r="AD10" s="74">
        <f t="shared" si="13"/>
        <v>8.2266116402037043E-2</v>
      </c>
      <c r="AE10" s="16">
        <v>15614161</v>
      </c>
      <c r="AF10" s="74">
        <f t="shared" si="14"/>
        <v>5.565359367702425E-2</v>
      </c>
      <c r="AG10" s="16">
        <v>1677749</v>
      </c>
      <c r="AH10" s="74">
        <f t="shared" si="15"/>
        <v>5.9800050183954007E-3</v>
      </c>
      <c r="AI10" s="16">
        <v>11022002</v>
      </c>
      <c r="AJ10" s="74">
        <f t="shared" si="16"/>
        <v>3.928574969960593E-2</v>
      </c>
      <c r="AK10" s="16">
        <v>0</v>
      </c>
      <c r="AL10" s="74">
        <f t="shared" si="17"/>
        <v>0</v>
      </c>
      <c r="AM10" s="16">
        <v>50783</v>
      </c>
      <c r="AN10" s="74">
        <f t="shared" si="18"/>
        <v>1.8100597577419127E-4</v>
      </c>
      <c r="AO10" s="18">
        <f t="shared" si="24"/>
        <v>72885875</v>
      </c>
      <c r="AP10" s="93">
        <f t="shared" si="19"/>
        <v>0.25978730922810261</v>
      </c>
      <c r="AQ10" s="16">
        <v>31104513</v>
      </c>
      <c r="AR10" s="74">
        <f t="shared" si="20"/>
        <v>0.11086589462115309</v>
      </c>
      <c r="AS10" s="16">
        <v>12984691</v>
      </c>
      <c r="AT10" s="74">
        <f t="shared" si="21"/>
        <v>4.6281367083105755E-2</v>
      </c>
      <c r="AU10" s="19">
        <f t="shared" si="25"/>
        <v>280559798</v>
      </c>
      <c r="AV10" s="86">
        <f t="shared" si="22"/>
        <v>1</v>
      </c>
      <c r="AW10" s="8"/>
    </row>
    <row r="11" spans="1:49" s="20" customFormat="1" ht="15" customHeight="1" x14ac:dyDescent="0.2">
      <c r="A11" s="9">
        <v>9</v>
      </c>
      <c r="B11" s="10" t="s">
        <v>53</v>
      </c>
      <c r="C11" s="16">
        <v>156812424</v>
      </c>
      <c r="D11" s="74">
        <f t="shared" si="0"/>
        <v>0.31428735442879113</v>
      </c>
      <c r="E11" s="16">
        <v>56781741</v>
      </c>
      <c r="F11" s="74">
        <f t="shared" si="1"/>
        <v>0.1138033754184606</v>
      </c>
      <c r="G11" s="16">
        <v>4088177</v>
      </c>
      <c r="H11" s="74">
        <f t="shared" si="2"/>
        <v>8.193625868359972E-3</v>
      </c>
      <c r="I11" s="16">
        <v>17282269</v>
      </c>
      <c r="J11" s="74">
        <f t="shared" si="3"/>
        <v>3.4637552714169573E-2</v>
      </c>
      <c r="K11" s="16">
        <v>283186</v>
      </c>
      <c r="L11" s="74">
        <f t="shared" si="4"/>
        <v>5.6756841378379332E-4</v>
      </c>
      <c r="M11" s="16">
        <v>14910216</v>
      </c>
      <c r="N11" s="74">
        <f t="shared" si="5"/>
        <v>2.9883425184485588E-2</v>
      </c>
      <c r="O11" s="12">
        <f t="shared" si="26"/>
        <v>250158013</v>
      </c>
      <c r="P11" s="114">
        <f t="shared" si="6"/>
        <v>0.50137290202805063</v>
      </c>
      <c r="Q11" s="16">
        <v>30154438</v>
      </c>
      <c r="R11" s="74">
        <f t="shared" si="7"/>
        <v>6.0436273488808562E-2</v>
      </c>
      <c r="S11" s="16">
        <v>26732325</v>
      </c>
      <c r="T11" s="74">
        <f t="shared" si="8"/>
        <v>5.3577589630147124E-2</v>
      </c>
      <c r="U11" s="17">
        <f t="shared" si="23"/>
        <v>307044776</v>
      </c>
      <c r="V11" s="106">
        <f t="shared" si="9"/>
        <v>0.6153867651470063</v>
      </c>
      <c r="W11" s="16">
        <v>30106678</v>
      </c>
      <c r="X11" s="74">
        <f t="shared" si="10"/>
        <v>6.0340551710746392E-2</v>
      </c>
      <c r="Y11" s="16">
        <v>9422191</v>
      </c>
      <c r="Z11" s="74">
        <f t="shared" si="11"/>
        <v>1.8884189190983783E-2</v>
      </c>
      <c r="AA11" s="16">
        <v>4427228</v>
      </c>
      <c r="AB11" s="74">
        <f t="shared" si="12"/>
        <v>8.8731603024838658E-3</v>
      </c>
      <c r="AC11" s="16">
        <v>48168995</v>
      </c>
      <c r="AD11" s="74">
        <f t="shared" si="13"/>
        <v>9.6541495998070076E-2</v>
      </c>
      <c r="AE11" s="16">
        <v>22938210</v>
      </c>
      <c r="AF11" s="74">
        <f t="shared" si="14"/>
        <v>4.5973330124863328E-2</v>
      </c>
      <c r="AG11" s="16">
        <v>7349246</v>
      </c>
      <c r="AH11" s="74">
        <f t="shared" si="15"/>
        <v>1.4729541342887318E-2</v>
      </c>
      <c r="AI11" s="16">
        <v>18105535</v>
      </c>
      <c r="AJ11" s="74">
        <f t="shared" si="16"/>
        <v>3.6287562876190747E-2</v>
      </c>
      <c r="AK11" s="16">
        <v>0</v>
      </c>
      <c r="AL11" s="74">
        <f t="shared" si="17"/>
        <v>0</v>
      </c>
      <c r="AM11" s="16">
        <v>690196</v>
      </c>
      <c r="AN11" s="74">
        <f t="shared" si="18"/>
        <v>1.3833079633877347E-3</v>
      </c>
      <c r="AO11" s="18">
        <f t="shared" si="24"/>
        <v>141208279</v>
      </c>
      <c r="AP11" s="93">
        <f t="shared" si="19"/>
        <v>0.28301313950961327</v>
      </c>
      <c r="AQ11" s="16">
        <v>37242707</v>
      </c>
      <c r="AR11" s="74">
        <f t="shared" si="20"/>
        <v>7.4642758247245894E-2</v>
      </c>
      <c r="AS11" s="16">
        <v>13450256</v>
      </c>
      <c r="AT11" s="74">
        <f t="shared" si="21"/>
        <v>2.6957337096134515E-2</v>
      </c>
      <c r="AU11" s="19">
        <f t="shared" si="25"/>
        <v>498946018</v>
      </c>
      <c r="AV11" s="86">
        <f t="shared" si="22"/>
        <v>1</v>
      </c>
      <c r="AW11" s="8"/>
    </row>
    <row r="12" spans="1:49" ht="15" customHeight="1" x14ac:dyDescent="0.2">
      <c r="A12" s="21">
        <v>10</v>
      </c>
      <c r="B12" s="22" t="s">
        <v>54</v>
      </c>
      <c r="C12" s="23">
        <v>140059678</v>
      </c>
      <c r="D12" s="75">
        <f t="shared" si="0"/>
        <v>0.32952747594694465</v>
      </c>
      <c r="E12" s="23">
        <v>47214967</v>
      </c>
      <c r="F12" s="75">
        <f t="shared" si="1"/>
        <v>0.11108571092408398</v>
      </c>
      <c r="G12" s="23">
        <v>7089285</v>
      </c>
      <c r="H12" s="75">
        <f t="shared" si="2"/>
        <v>1.6679419984947669E-2</v>
      </c>
      <c r="I12" s="23">
        <v>5206463</v>
      </c>
      <c r="J12" s="75">
        <f t="shared" si="3"/>
        <v>1.2249582717169728E-2</v>
      </c>
      <c r="K12" s="23">
        <v>0</v>
      </c>
      <c r="L12" s="75">
        <f t="shared" si="4"/>
        <v>0</v>
      </c>
      <c r="M12" s="23">
        <v>16438160</v>
      </c>
      <c r="N12" s="75">
        <f t="shared" si="5"/>
        <v>3.8675123714135826E-2</v>
      </c>
      <c r="O12" s="24">
        <f t="shared" si="26"/>
        <v>216008553</v>
      </c>
      <c r="P12" s="115">
        <f t="shared" si="6"/>
        <v>0.50821731328728181</v>
      </c>
      <c r="Q12" s="23">
        <v>25732746</v>
      </c>
      <c r="R12" s="75">
        <f t="shared" si="7"/>
        <v>6.0543098196783204E-2</v>
      </c>
      <c r="S12" s="23">
        <v>25959376</v>
      </c>
      <c r="T12" s="75">
        <f t="shared" si="8"/>
        <v>6.1076305276367204E-2</v>
      </c>
      <c r="U12" s="25">
        <f t="shared" si="23"/>
        <v>267700675</v>
      </c>
      <c r="V12" s="107">
        <f t="shared" si="9"/>
        <v>0.62983671676043229</v>
      </c>
      <c r="W12" s="23">
        <v>22411573</v>
      </c>
      <c r="X12" s="75">
        <f t="shared" si="10"/>
        <v>5.2729159370841147E-2</v>
      </c>
      <c r="Y12" s="23">
        <v>4691099</v>
      </c>
      <c r="Z12" s="75">
        <f t="shared" si="11"/>
        <v>1.1037052454791708E-2</v>
      </c>
      <c r="AA12" s="23">
        <v>4752913</v>
      </c>
      <c r="AB12" s="75">
        <f t="shared" si="12"/>
        <v>1.1182486256218729E-2</v>
      </c>
      <c r="AC12" s="23">
        <v>37013598</v>
      </c>
      <c r="AD12" s="75">
        <f t="shared" si="13"/>
        <v>8.7084289345966362E-2</v>
      </c>
      <c r="AE12" s="23">
        <v>16768904</v>
      </c>
      <c r="AF12" s="75">
        <f t="shared" si="14"/>
        <v>3.9453286544872852E-2</v>
      </c>
      <c r="AG12" s="23">
        <v>5318352</v>
      </c>
      <c r="AH12" s="75">
        <f t="shared" si="15"/>
        <v>1.2512831214401228E-2</v>
      </c>
      <c r="AI12" s="23">
        <v>13882094</v>
      </c>
      <c r="AJ12" s="75">
        <f t="shared" si="16"/>
        <v>3.2661301682260217E-2</v>
      </c>
      <c r="AK12" s="23">
        <v>49378</v>
      </c>
      <c r="AL12" s="75">
        <f t="shared" si="17"/>
        <v>1.161748187605303E-4</v>
      </c>
      <c r="AM12" s="23">
        <v>37405</v>
      </c>
      <c r="AN12" s="75">
        <f t="shared" si="18"/>
        <v>8.8005166182057517E-5</v>
      </c>
      <c r="AO12" s="26">
        <f t="shared" si="24"/>
        <v>104925316</v>
      </c>
      <c r="AP12" s="94">
        <f t="shared" si="19"/>
        <v>0.24686458685429483</v>
      </c>
      <c r="AQ12" s="23">
        <v>3804727</v>
      </c>
      <c r="AR12" s="75">
        <f t="shared" si="20"/>
        <v>8.9516276410202145E-3</v>
      </c>
      <c r="AS12" s="23">
        <v>48601148</v>
      </c>
      <c r="AT12" s="75">
        <f t="shared" si="21"/>
        <v>0.1143470687442527</v>
      </c>
      <c r="AU12" s="27">
        <f t="shared" si="25"/>
        <v>425031866</v>
      </c>
      <c r="AV12" s="87">
        <f t="shared" si="22"/>
        <v>1</v>
      </c>
      <c r="AW12" s="8"/>
    </row>
    <row r="13" spans="1:49" ht="15" customHeight="1" x14ac:dyDescent="0.2">
      <c r="A13" s="9">
        <v>11</v>
      </c>
      <c r="B13" s="10" t="s">
        <v>55</v>
      </c>
      <c r="C13" s="11">
        <v>6422174</v>
      </c>
      <c r="D13" s="73">
        <f t="shared" si="0"/>
        <v>0.31505437876683245</v>
      </c>
      <c r="E13" s="11">
        <v>2304470</v>
      </c>
      <c r="F13" s="73">
        <f t="shared" si="1"/>
        <v>0.11305102668298966</v>
      </c>
      <c r="G13" s="11">
        <v>527857</v>
      </c>
      <c r="H13" s="73">
        <f t="shared" si="2"/>
        <v>2.5895227879643854E-2</v>
      </c>
      <c r="I13" s="11">
        <v>339555</v>
      </c>
      <c r="J13" s="73">
        <f t="shared" si="3"/>
        <v>1.6657644215521381E-2</v>
      </c>
      <c r="K13" s="11">
        <v>0</v>
      </c>
      <c r="L13" s="73">
        <f t="shared" si="4"/>
        <v>0</v>
      </c>
      <c r="M13" s="11">
        <v>1584730</v>
      </c>
      <c r="N13" s="73">
        <f t="shared" si="5"/>
        <v>7.7742541024762399E-2</v>
      </c>
      <c r="O13" s="12">
        <f t="shared" si="26"/>
        <v>11178786</v>
      </c>
      <c r="P13" s="113">
        <f t="shared" si="6"/>
        <v>0.54840081856974976</v>
      </c>
      <c r="Q13" s="11">
        <v>784942</v>
      </c>
      <c r="R13" s="73">
        <f t="shared" si="7"/>
        <v>3.8507118333759721E-2</v>
      </c>
      <c r="S13" s="11">
        <v>1303756</v>
      </c>
      <c r="T13" s="73">
        <f t="shared" si="8"/>
        <v>6.395872124354314E-2</v>
      </c>
      <c r="U13" s="13">
        <f t="shared" si="23"/>
        <v>13267484</v>
      </c>
      <c r="V13" s="105">
        <f t="shared" si="9"/>
        <v>0.65086665814705258</v>
      </c>
      <c r="W13" s="11">
        <v>948863</v>
      </c>
      <c r="X13" s="73">
        <f t="shared" si="10"/>
        <v>4.6548636489735867E-2</v>
      </c>
      <c r="Y13" s="11">
        <v>631695</v>
      </c>
      <c r="Z13" s="73">
        <f t="shared" si="11"/>
        <v>3.0989237568946938E-2</v>
      </c>
      <c r="AA13" s="11">
        <v>381748</v>
      </c>
      <c r="AB13" s="73">
        <f t="shared" si="12"/>
        <v>1.8727517969067915E-2</v>
      </c>
      <c r="AC13" s="11">
        <v>1451684</v>
      </c>
      <c r="AD13" s="73">
        <f t="shared" si="13"/>
        <v>7.1215666343788009E-2</v>
      </c>
      <c r="AE13" s="11">
        <v>1300898</v>
      </c>
      <c r="AF13" s="73">
        <f t="shared" si="14"/>
        <v>6.3818515541468487E-2</v>
      </c>
      <c r="AG13" s="11">
        <v>115272</v>
      </c>
      <c r="AH13" s="73">
        <f t="shared" si="15"/>
        <v>5.6549306121587975E-3</v>
      </c>
      <c r="AI13" s="11">
        <v>1315772</v>
      </c>
      <c r="AJ13" s="73">
        <f t="shared" si="16"/>
        <v>6.4548193502510634E-2</v>
      </c>
      <c r="AK13" s="11">
        <v>0</v>
      </c>
      <c r="AL13" s="73">
        <f t="shared" si="17"/>
        <v>0</v>
      </c>
      <c r="AM13" s="11">
        <v>180</v>
      </c>
      <c r="AN13" s="73">
        <f t="shared" si="18"/>
        <v>8.8303101376620814E-6</v>
      </c>
      <c r="AO13" s="14">
        <f t="shared" si="24"/>
        <v>6146112</v>
      </c>
      <c r="AP13" s="92">
        <f t="shared" si="19"/>
        <v>0.30151152833781431</v>
      </c>
      <c r="AQ13" s="11">
        <v>66413</v>
      </c>
      <c r="AR13" s="73">
        <f t="shared" si="20"/>
        <v>3.2580410398475104E-3</v>
      </c>
      <c r="AS13" s="11">
        <v>904326</v>
      </c>
      <c r="AT13" s="73">
        <f t="shared" si="21"/>
        <v>4.4363772475285557E-2</v>
      </c>
      <c r="AU13" s="15">
        <f t="shared" si="25"/>
        <v>20384335</v>
      </c>
      <c r="AV13" s="85">
        <f t="shared" si="22"/>
        <v>1</v>
      </c>
      <c r="AW13" s="28"/>
    </row>
    <row r="14" spans="1:49" s="20" customFormat="1" ht="15" customHeight="1" x14ac:dyDescent="0.2">
      <c r="A14" s="9">
        <v>12</v>
      </c>
      <c r="B14" s="10" t="s">
        <v>56</v>
      </c>
      <c r="C14" s="16">
        <v>8247292</v>
      </c>
      <c r="D14" s="74">
        <f t="shared" si="0"/>
        <v>0.30586155668859977</v>
      </c>
      <c r="E14" s="16">
        <v>1709121</v>
      </c>
      <c r="F14" s="74">
        <f t="shared" si="1"/>
        <v>6.3384976502490309E-2</v>
      </c>
      <c r="G14" s="16">
        <v>994931</v>
      </c>
      <c r="H14" s="74">
        <f t="shared" si="2"/>
        <v>3.6898310919238127E-2</v>
      </c>
      <c r="I14" s="16">
        <v>405327</v>
      </c>
      <c r="J14" s="74">
        <f t="shared" si="3"/>
        <v>1.5032079279831497E-2</v>
      </c>
      <c r="K14" s="16">
        <v>0</v>
      </c>
      <c r="L14" s="74">
        <f t="shared" si="4"/>
        <v>0</v>
      </c>
      <c r="M14" s="16">
        <v>792520</v>
      </c>
      <c r="N14" s="74">
        <f t="shared" si="5"/>
        <v>2.9391635570421064E-2</v>
      </c>
      <c r="O14" s="12">
        <f>C14+E14+G14+I14+K14+M14</f>
        <v>12149191</v>
      </c>
      <c r="P14" s="114">
        <f t="shared" si="6"/>
        <v>0.45056855896058073</v>
      </c>
      <c r="Q14" s="16">
        <v>1239975</v>
      </c>
      <c r="R14" s="74">
        <f t="shared" si="7"/>
        <v>4.598608655482872E-2</v>
      </c>
      <c r="S14" s="16">
        <v>1080372</v>
      </c>
      <c r="T14" s="74">
        <f t="shared" si="8"/>
        <v>4.0067001595526855E-2</v>
      </c>
      <c r="U14" s="17">
        <f t="shared" si="23"/>
        <v>14469538</v>
      </c>
      <c r="V14" s="106">
        <f t="shared" si="9"/>
        <v>0.5366216471109363</v>
      </c>
      <c r="W14" s="16">
        <v>1577864</v>
      </c>
      <c r="X14" s="74">
        <f t="shared" si="10"/>
        <v>5.8517139842132512E-2</v>
      </c>
      <c r="Y14" s="16">
        <v>988873</v>
      </c>
      <c r="Z14" s="74">
        <f t="shared" si="11"/>
        <v>3.6673642105472401E-2</v>
      </c>
      <c r="AA14" s="16">
        <v>475777</v>
      </c>
      <c r="AB14" s="74">
        <f t="shared" si="12"/>
        <v>1.7644809212118587E-2</v>
      </c>
      <c r="AC14" s="16">
        <v>3504263</v>
      </c>
      <c r="AD14" s="74">
        <f t="shared" si="13"/>
        <v>0.12996015373607028</v>
      </c>
      <c r="AE14" s="16">
        <v>1192683</v>
      </c>
      <c r="AF14" s="74">
        <f t="shared" si="14"/>
        <v>4.4232201189921397E-2</v>
      </c>
      <c r="AG14" s="16">
        <v>15378</v>
      </c>
      <c r="AH14" s="74">
        <f t="shared" si="15"/>
        <v>5.7031314263606607E-4</v>
      </c>
      <c r="AI14" s="16">
        <v>993854</v>
      </c>
      <c r="AJ14" s="74">
        <f t="shared" si="16"/>
        <v>3.6858368972650858E-2</v>
      </c>
      <c r="AK14" s="16">
        <v>0</v>
      </c>
      <c r="AL14" s="74">
        <f t="shared" si="17"/>
        <v>0</v>
      </c>
      <c r="AM14" s="16">
        <v>25158</v>
      </c>
      <c r="AN14" s="74">
        <f t="shared" si="18"/>
        <v>9.3301717014164075E-4</v>
      </c>
      <c r="AO14" s="18">
        <f t="shared" si="24"/>
        <v>8773850</v>
      </c>
      <c r="AP14" s="93">
        <f t="shared" si="19"/>
        <v>0.32538964537114373</v>
      </c>
      <c r="AQ14" s="16">
        <v>1372271</v>
      </c>
      <c r="AR14" s="74">
        <f t="shared" si="20"/>
        <v>5.0892455882321309E-2</v>
      </c>
      <c r="AS14" s="16">
        <v>2348475</v>
      </c>
      <c r="AT14" s="74">
        <f t="shared" si="21"/>
        <v>8.7096251635598601E-2</v>
      </c>
      <c r="AU14" s="19">
        <f t="shared" si="25"/>
        <v>26964134</v>
      </c>
      <c r="AV14" s="86">
        <f t="shared" si="22"/>
        <v>1</v>
      </c>
      <c r="AW14" s="28"/>
    </row>
    <row r="15" spans="1:49" s="20" customFormat="1" ht="15" customHeight="1" x14ac:dyDescent="0.2">
      <c r="A15" s="9">
        <v>13</v>
      </c>
      <c r="B15" s="10" t="s">
        <v>57</v>
      </c>
      <c r="C15" s="16">
        <v>5876794</v>
      </c>
      <c r="D15" s="74">
        <f t="shared" si="0"/>
        <v>0.34519333589628448</v>
      </c>
      <c r="E15" s="16">
        <v>1680962</v>
      </c>
      <c r="F15" s="74">
        <f t="shared" si="1"/>
        <v>9.8736978069146233E-2</v>
      </c>
      <c r="G15" s="16">
        <v>717949</v>
      </c>
      <c r="H15" s="74">
        <f t="shared" si="2"/>
        <v>4.2171158341333989E-2</v>
      </c>
      <c r="I15" s="16">
        <v>352896</v>
      </c>
      <c r="J15" s="74">
        <f t="shared" si="3"/>
        <v>2.0728537951892681E-2</v>
      </c>
      <c r="K15" s="16">
        <v>223530</v>
      </c>
      <c r="L15" s="74">
        <f t="shared" si="4"/>
        <v>1.3129789196779139E-2</v>
      </c>
      <c r="M15" s="16">
        <v>763371</v>
      </c>
      <c r="N15" s="74">
        <f t="shared" si="5"/>
        <v>4.4839172857936246E-2</v>
      </c>
      <c r="O15" s="12">
        <f t="shared" si="26"/>
        <v>9615502</v>
      </c>
      <c r="P15" s="114">
        <f t="shared" si="6"/>
        <v>0.56479897231337273</v>
      </c>
      <c r="Q15" s="16">
        <v>1018668</v>
      </c>
      <c r="R15" s="74">
        <f t="shared" si="7"/>
        <v>5.9834904046457353E-2</v>
      </c>
      <c r="S15" s="16">
        <v>955941</v>
      </c>
      <c r="T15" s="74">
        <f t="shared" si="8"/>
        <v>5.6150421932439708E-2</v>
      </c>
      <c r="U15" s="17">
        <f t="shared" si="23"/>
        <v>11590111</v>
      </c>
      <c r="V15" s="106">
        <f t="shared" si="9"/>
        <v>0.68078429829226983</v>
      </c>
      <c r="W15" s="16">
        <v>732010</v>
      </c>
      <c r="X15" s="74">
        <f t="shared" si="10"/>
        <v>4.2997078646867526E-2</v>
      </c>
      <c r="Y15" s="16">
        <v>428050</v>
      </c>
      <c r="Z15" s="74">
        <f t="shared" si="11"/>
        <v>2.5142961864990428E-2</v>
      </c>
      <c r="AA15" s="16">
        <v>508900</v>
      </c>
      <c r="AB15" s="74">
        <f t="shared" si="12"/>
        <v>2.9891959568026236E-2</v>
      </c>
      <c r="AC15" s="16">
        <v>1308286</v>
      </c>
      <c r="AD15" s="74">
        <f t="shared" si="13"/>
        <v>7.6846595039132978E-2</v>
      </c>
      <c r="AE15" s="16">
        <v>1235898</v>
      </c>
      <c r="AF15" s="74">
        <f t="shared" si="14"/>
        <v>7.2594641474168775E-2</v>
      </c>
      <c r="AG15" s="16">
        <v>27691</v>
      </c>
      <c r="AH15" s="74">
        <f t="shared" si="15"/>
        <v>1.6265243709927579E-3</v>
      </c>
      <c r="AI15" s="16">
        <v>1128675</v>
      </c>
      <c r="AJ15" s="74">
        <f t="shared" si="16"/>
        <v>6.6296536579764212E-2</v>
      </c>
      <c r="AK15" s="16">
        <v>0</v>
      </c>
      <c r="AL15" s="74">
        <f t="shared" si="17"/>
        <v>0</v>
      </c>
      <c r="AM15" s="16">
        <v>6344</v>
      </c>
      <c r="AN15" s="74">
        <f t="shared" si="18"/>
        <v>3.7263625761359487E-4</v>
      </c>
      <c r="AO15" s="18">
        <f t="shared" si="24"/>
        <v>5375854</v>
      </c>
      <c r="AP15" s="93">
        <f t="shared" si="19"/>
        <v>0.31576893380155652</v>
      </c>
      <c r="AQ15" s="16">
        <v>0</v>
      </c>
      <c r="AR15" s="74">
        <f t="shared" si="20"/>
        <v>0</v>
      </c>
      <c r="AS15" s="16">
        <v>58680</v>
      </c>
      <c r="AT15" s="74">
        <f t="shared" si="21"/>
        <v>3.4467679061736677E-3</v>
      </c>
      <c r="AU15" s="19">
        <f t="shared" si="25"/>
        <v>17024645</v>
      </c>
      <c r="AV15" s="86">
        <f t="shared" si="22"/>
        <v>1</v>
      </c>
      <c r="AW15" s="28"/>
    </row>
    <row r="16" spans="1:49" s="20" customFormat="1" ht="15" customHeight="1" x14ac:dyDescent="0.2">
      <c r="A16" s="9">
        <v>14</v>
      </c>
      <c r="B16" s="10" t="s">
        <v>58</v>
      </c>
      <c r="C16" s="16">
        <v>6385267</v>
      </c>
      <c r="D16" s="74">
        <f t="shared" si="0"/>
        <v>0.31747935413925299</v>
      </c>
      <c r="E16" s="16">
        <v>1782465</v>
      </c>
      <c r="F16" s="74">
        <f t="shared" si="1"/>
        <v>8.862524260548911E-2</v>
      </c>
      <c r="G16" s="16">
        <v>188282</v>
      </c>
      <c r="H16" s="74">
        <f t="shared" si="2"/>
        <v>9.3614954168787044E-3</v>
      </c>
      <c r="I16" s="16">
        <v>254064</v>
      </c>
      <c r="J16" s="74">
        <f t="shared" si="3"/>
        <v>1.2632216417893751E-2</v>
      </c>
      <c r="K16" s="16">
        <v>4910</v>
      </c>
      <c r="L16" s="74">
        <f t="shared" si="4"/>
        <v>2.4412818270931071E-4</v>
      </c>
      <c r="M16" s="16">
        <v>907072</v>
      </c>
      <c r="N16" s="74">
        <f t="shared" si="5"/>
        <v>4.5100170864867596E-2</v>
      </c>
      <c r="O16" s="12">
        <f t="shared" si="26"/>
        <v>9522060</v>
      </c>
      <c r="P16" s="114">
        <f t="shared" si="6"/>
        <v>0.47344260762709145</v>
      </c>
      <c r="Q16" s="16">
        <v>1266615</v>
      </c>
      <c r="R16" s="74">
        <f t="shared" si="7"/>
        <v>6.2976867238768552E-2</v>
      </c>
      <c r="S16" s="16">
        <v>1290038</v>
      </c>
      <c r="T16" s="74">
        <f t="shared" si="8"/>
        <v>6.4141473027689161E-2</v>
      </c>
      <c r="U16" s="17">
        <f t="shared" si="23"/>
        <v>12078713</v>
      </c>
      <c r="V16" s="106">
        <f t="shared" si="9"/>
        <v>0.60056094789354919</v>
      </c>
      <c r="W16" s="16">
        <v>1293547</v>
      </c>
      <c r="X16" s="74">
        <f t="shared" si="10"/>
        <v>6.4315942639323984E-2</v>
      </c>
      <c r="Y16" s="16">
        <v>758484</v>
      </c>
      <c r="Z16" s="74">
        <f t="shared" si="11"/>
        <v>3.7712285241158619E-2</v>
      </c>
      <c r="AA16" s="16">
        <v>182152</v>
      </c>
      <c r="AB16" s="74">
        <f t="shared" si="12"/>
        <v>9.0567080930481388E-3</v>
      </c>
      <c r="AC16" s="16">
        <v>1783077</v>
      </c>
      <c r="AD16" s="74">
        <f t="shared" si="13"/>
        <v>8.8655671617264689E-2</v>
      </c>
      <c r="AE16" s="16">
        <v>1244462</v>
      </c>
      <c r="AF16" s="74">
        <f t="shared" si="14"/>
        <v>6.187540662134302E-2</v>
      </c>
      <c r="AG16" s="16">
        <v>11346</v>
      </c>
      <c r="AH16" s="74">
        <f t="shared" si="15"/>
        <v>5.6413001242766581E-4</v>
      </c>
      <c r="AI16" s="16">
        <v>1501963</v>
      </c>
      <c r="AJ16" s="74">
        <f t="shared" si="16"/>
        <v>7.467851276713329E-2</v>
      </c>
      <c r="AK16" s="16">
        <v>0</v>
      </c>
      <c r="AL16" s="74">
        <f t="shared" si="17"/>
        <v>0</v>
      </c>
      <c r="AM16" s="16">
        <v>12858</v>
      </c>
      <c r="AN16" s="74">
        <f t="shared" si="18"/>
        <v>6.3930757093204013E-4</v>
      </c>
      <c r="AO16" s="18">
        <f t="shared" si="24"/>
        <v>6787889</v>
      </c>
      <c r="AP16" s="93">
        <f t="shared" si="19"/>
        <v>0.33749796456263143</v>
      </c>
      <c r="AQ16" s="16">
        <v>5100</v>
      </c>
      <c r="AR16" s="74">
        <f t="shared" si="20"/>
        <v>2.5357509812983393E-4</v>
      </c>
      <c r="AS16" s="16">
        <v>1240683</v>
      </c>
      <c r="AT16" s="74">
        <f t="shared" si="21"/>
        <v>6.1687512445689562E-2</v>
      </c>
      <c r="AU16" s="19">
        <f t="shared" si="25"/>
        <v>20112385</v>
      </c>
      <c r="AV16" s="86">
        <f t="shared" si="22"/>
        <v>1</v>
      </c>
      <c r="AW16" s="28"/>
    </row>
    <row r="17" spans="1:49" ht="15" customHeight="1" x14ac:dyDescent="0.2">
      <c r="A17" s="21">
        <v>15</v>
      </c>
      <c r="B17" s="22" t="s">
        <v>59</v>
      </c>
      <c r="C17" s="23">
        <v>14500017</v>
      </c>
      <c r="D17" s="75">
        <f t="shared" si="0"/>
        <v>0.38246305549693327</v>
      </c>
      <c r="E17" s="23">
        <v>3169124</v>
      </c>
      <c r="F17" s="75">
        <f t="shared" si="1"/>
        <v>8.3591132913062319E-2</v>
      </c>
      <c r="G17" s="23">
        <v>606451</v>
      </c>
      <c r="H17" s="75">
        <f t="shared" si="2"/>
        <v>1.5996195209231182E-2</v>
      </c>
      <c r="I17" s="23">
        <v>489436</v>
      </c>
      <c r="J17" s="75">
        <f t="shared" si="3"/>
        <v>1.2909721969994728E-2</v>
      </c>
      <c r="K17" s="23">
        <v>0</v>
      </c>
      <c r="L17" s="75">
        <f t="shared" si="4"/>
        <v>0</v>
      </c>
      <c r="M17" s="23">
        <v>1503860</v>
      </c>
      <c r="N17" s="75">
        <f t="shared" si="5"/>
        <v>3.9666911469111936E-2</v>
      </c>
      <c r="O17" s="24">
        <f t="shared" si="26"/>
        <v>20268888</v>
      </c>
      <c r="P17" s="115">
        <f t="shared" si="6"/>
        <v>0.53462701705833349</v>
      </c>
      <c r="Q17" s="23">
        <v>2263145</v>
      </c>
      <c r="R17" s="75">
        <f t="shared" si="7"/>
        <v>5.9694368064024138E-2</v>
      </c>
      <c r="S17" s="23">
        <v>1908981</v>
      </c>
      <c r="T17" s="75">
        <f t="shared" si="8"/>
        <v>5.0352679320692602E-2</v>
      </c>
      <c r="U17" s="25">
        <f t="shared" si="23"/>
        <v>24441014</v>
      </c>
      <c r="V17" s="107">
        <f t="shared" si="9"/>
        <v>0.6446740644430502</v>
      </c>
      <c r="W17" s="23">
        <v>2456759</v>
      </c>
      <c r="X17" s="75">
        <f t="shared" si="10"/>
        <v>6.4801272561238396E-2</v>
      </c>
      <c r="Y17" s="23">
        <v>1518197</v>
      </c>
      <c r="Z17" s="75">
        <f t="shared" si="11"/>
        <v>4.0045074668966084E-2</v>
      </c>
      <c r="AA17" s="23">
        <v>525999</v>
      </c>
      <c r="AB17" s="75">
        <f t="shared" si="12"/>
        <v>1.3874134404692864E-2</v>
      </c>
      <c r="AC17" s="23">
        <v>3300993</v>
      </c>
      <c r="AD17" s="75">
        <f t="shared" si="13"/>
        <v>8.7069406122350632E-2</v>
      </c>
      <c r="AE17" s="23">
        <v>1999320</v>
      </c>
      <c r="AF17" s="75">
        <f t="shared" si="14"/>
        <v>5.2735526869804955E-2</v>
      </c>
      <c r="AG17" s="23">
        <v>454471</v>
      </c>
      <c r="AH17" s="75">
        <f t="shared" si="15"/>
        <v>1.1987459552271335E-2</v>
      </c>
      <c r="AI17" s="23">
        <v>2462994</v>
      </c>
      <c r="AJ17" s="75">
        <f t="shared" si="16"/>
        <v>6.4965731482288167E-2</v>
      </c>
      <c r="AK17" s="23">
        <v>0</v>
      </c>
      <c r="AL17" s="75">
        <f t="shared" si="17"/>
        <v>0</v>
      </c>
      <c r="AM17" s="23">
        <v>5325</v>
      </c>
      <c r="AN17" s="75">
        <f t="shared" si="18"/>
        <v>1.4045609536327922E-4</v>
      </c>
      <c r="AO17" s="26">
        <f t="shared" si="24"/>
        <v>12724058</v>
      </c>
      <c r="AP17" s="94">
        <f t="shared" si="19"/>
        <v>0.3356190617569757</v>
      </c>
      <c r="AQ17" s="23">
        <v>626338</v>
      </c>
      <c r="AR17" s="75">
        <f t="shared" si="20"/>
        <v>1.6520749269041422E-2</v>
      </c>
      <c r="AS17" s="23">
        <v>120793</v>
      </c>
      <c r="AT17" s="75">
        <f t="shared" si="21"/>
        <v>3.1861245309326922E-3</v>
      </c>
      <c r="AU17" s="27">
        <f t="shared" si="25"/>
        <v>37912203</v>
      </c>
      <c r="AV17" s="87">
        <f t="shared" si="22"/>
        <v>1</v>
      </c>
      <c r="AW17" s="28"/>
    </row>
    <row r="18" spans="1:49" ht="15" customHeight="1" x14ac:dyDescent="0.2">
      <c r="A18" s="9">
        <v>16</v>
      </c>
      <c r="B18" s="10" t="s">
        <v>60</v>
      </c>
      <c r="C18" s="11">
        <v>25276620</v>
      </c>
      <c r="D18" s="73">
        <f t="shared" si="0"/>
        <v>0.28627464424628074</v>
      </c>
      <c r="E18" s="11">
        <v>6989519</v>
      </c>
      <c r="F18" s="73">
        <f t="shared" si="1"/>
        <v>7.9160982171572775E-2</v>
      </c>
      <c r="G18" s="11">
        <v>1443354</v>
      </c>
      <c r="H18" s="73">
        <f t="shared" si="2"/>
        <v>1.6346950378311905E-2</v>
      </c>
      <c r="I18" s="11">
        <v>5427126</v>
      </c>
      <c r="J18" s="73">
        <f t="shared" si="3"/>
        <v>6.1465835421418702E-2</v>
      </c>
      <c r="K18" s="11">
        <v>0</v>
      </c>
      <c r="L18" s="73">
        <f t="shared" si="4"/>
        <v>0</v>
      </c>
      <c r="M18" s="11">
        <v>3349588</v>
      </c>
      <c r="N18" s="73">
        <f t="shared" si="5"/>
        <v>3.7936326655684617E-2</v>
      </c>
      <c r="O18" s="12">
        <f t="shared" si="26"/>
        <v>42486207</v>
      </c>
      <c r="P18" s="113">
        <f t="shared" si="6"/>
        <v>0.48118473887326874</v>
      </c>
      <c r="Q18" s="11">
        <v>4451487</v>
      </c>
      <c r="R18" s="73">
        <f t="shared" si="7"/>
        <v>5.0416070554209519E-2</v>
      </c>
      <c r="S18" s="11">
        <v>3260797</v>
      </c>
      <c r="T18" s="73">
        <f t="shared" si="8"/>
        <v>3.6930709134937324E-2</v>
      </c>
      <c r="U18" s="13">
        <f t="shared" si="23"/>
        <v>50198491</v>
      </c>
      <c r="V18" s="105">
        <f t="shared" si="9"/>
        <v>0.56853151856241557</v>
      </c>
      <c r="W18" s="11">
        <v>3984291</v>
      </c>
      <c r="X18" s="73">
        <f t="shared" si="10"/>
        <v>4.5124763065578312E-2</v>
      </c>
      <c r="Y18" s="11">
        <v>2814880</v>
      </c>
      <c r="Z18" s="73">
        <f t="shared" si="11"/>
        <v>3.1880400567638023E-2</v>
      </c>
      <c r="AA18" s="11">
        <v>1273512</v>
      </c>
      <c r="AB18" s="73">
        <f t="shared" si="12"/>
        <v>1.4423376018762375E-2</v>
      </c>
      <c r="AC18" s="11">
        <v>7020998</v>
      </c>
      <c r="AD18" s="73">
        <f t="shared" si="13"/>
        <v>7.9517502921824537E-2</v>
      </c>
      <c r="AE18" s="11">
        <v>5557565</v>
      </c>
      <c r="AF18" s="73">
        <f t="shared" si="14"/>
        <v>6.2943144425583047E-2</v>
      </c>
      <c r="AG18" s="11">
        <v>479651</v>
      </c>
      <c r="AH18" s="73">
        <f t="shared" si="15"/>
        <v>5.4323687022779467E-3</v>
      </c>
      <c r="AI18" s="11">
        <v>4567693</v>
      </c>
      <c r="AJ18" s="73">
        <f t="shared" si="16"/>
        <v>5.1732181304352663E-2</v>
      </c>
      <c r="AK18" s="11">
        <v>0</v>
      </c>
      <c r="AL18" s="73">
        <f t="shared" si="17"/>
        <v>0</v>
      </c>
      <c r="AM18" s="11">
        <v>0</v>
      </c>
      <c r="AN18" s="73">
        <f t="shared" si="18"/>
        <v>0</v>
      </c>
      <c r="AO18" s="14">
        <f t="shared" si="24"/>
        <v>25698590</v>
      </c>
      <c r="AP18" s="92">
        <f t="shared" si="19"/>
        <v>0.29105373700601689</v>
      </c>
      <c r="AQ18" s="11">
        <v>8103444</v>
      </c>
      <c r="AR18" s="73">
        <f t="shared" si="20"/>
        <v>9.1776928571528069E-2</v>
      </c>
      <c r="AS18" s="11">
        <v>4294476</v>
      </c>
      <c r="AT18" s="73">
        <f t="shared" si="21"/>
        <v>4.8637815860039457E-2</v>
      </c>
      <c r="AU18" s="15">
        <f t="shared" si="25"/>
        <v>88295001</v>
      </c>
      <c r="AV18" s="85">
        <f t="shared" si="22"/>
        <v>1</v>
      </c>
      <c r="AW18" s="28"/>
    </row>
    <row r="19" spans="1:49" s="20" customFormat="1" ht="15" customHeight="1" x14ac:dyDescent="0.2">
      <c r="A19" s="9">
        <v>17</v>
      </c>
      <c r="B19" s="10" t="s">
        <v>190</v>
      </c>
      <c r="C19" s="16">
        <v>161171931</v>
      </c>
      <c r="D19" s="74">
        <f t="shared" si="0"/>
        <v>0.29565510901398961</v>
      </c>
      <c r="E19" s="16">
        <v>61124930</v>
      </c>
      <c r="F19" s="74">
        <f t="shared" si="1"/>
        <v>0.11212807174608141</v>
      </c>
      <c r="G19" s="16">
        <v>9324489</v>
      </c>
      <c r="H19" s="74">
        <f t="shared" si="2"/>
        <v>1.7104918919130817E-2</v>
      </c>
      <c r="I19" s="16">
        <v>18807684</v>
      </c>
      <c r="J19" s="74">
        <f t="shared" si="3"/>
        <v>3.4500969423271771E-2</v>
      </c>
      <c r="K19" s="16">
        <v>880350</v>
      </c>
      <c r="L19" s="74">
        <f t="shared" si="4"/>
        <v>1.6149212434543936E-3</v>
      </c>
      <c r="M19" s="16">
        <v>21457831</v>
      </c>
      <c r="N19" s="74">
        <f t="shared" si="5"/>
        <v>3.9362420764871058E-2</v>
      </c>
      <c r="O19" s="12">
        <f t="shared" si="26"/>
        <v>272767215</v>
      </c>
      <c r="P19" s="114">
        <f t="shared" si="6"/>
        <v>0.50036641111079905</v>
      </c>
      <c r="Q19" s="16">
        <v>38386526</v>
      </c>
      <c r="R19" s="74">
        <f t="shared" si="7"/>
        <v>7.0416557391735579E-2</v>
      </c>
      <c r="S19" s="16">
        <v>28318550</v>
      </c>
      <c r="T19" s="74">
        <f t="shared" si="8"/>
        <v>5.1947779836230383E-2</v>
      </c>
      <c r="U19" s="17">
        <f t="shared" si="23"/>
        <v>339472291</v>
      </c>
      <c r="V19" s="106">
        <f t="shared" si="9"/>
        <v>0.62273074833876496</v>
      </c>
      <c r="W19" s="16">
        <v>30867697</v>
      </c>
      <c r="X19" s="74">
        <f t="shared" si="10"/>
        <v>5.6623955951398255E-2</v>
      </c>
      <c r="Y19" s="16">
        <v>12972445</v>
      </c>
      <c r="Z19" s="74">
        <f t="shared" si="11"/>
        <v>2.3796759254891501E-2</v>
      </c>
      <c r="AA19" s="16">
        <v>5557145</v>
      </c>
      <c r="AB19" s="74">
        <f t="shared" si="12"/>
        <v>1.0194072259279112E-2</v>
      </c>
      <c r="AC19" s="16">
        <v>52912219</v>
      </c>
      <c r="AD19" s="74">
        <f t="shared" si="13"/>
        <v>9.7062607487262101E-2</v>
      </c>
      <c r="AE19" s="16">
        <v>32307104</v>
      </c>
      <c r="AF19" s="74">
        <f t="shared" si="14"/>
        <v>5.9264415930130536E-2</v>
      </c>
      <c r="AG19" s="16">
        <v>10442188</v>
      </c>
      <c r="AH19" s="74">
        <f t="shared" si="15"/>
        <v>1.9155235110290849E-2</v>
      </c>
      <c r="AI19" s="16">
        <v>29806469</v>
      </c>
      <c r="AJ19" s="74">
        <f t="shared" si="16"/>
        <v>5.4677230624711574E-2</v>
      </c>
      <c r="AK19" s="16">
        <v>0</v>
      </c>
      <c r="AL19" s="74">
        <f t="shared" si="17"/>
        <v>0</v>
      </c>
      <c r="AM19" s="16">
        <v>12350</v>
      </c>
      <c r="AN19" s="74">
        <f t="shared" si="18"/>
        <v>2.2654941053741992E-5</v>
      </c>
      <c r="AO19" s="18">
        <f t="shared" si="24"/>
        <v>174877617</v>
      </c>
      <c r="AP19" s="93">
        <f t="shared" si="19"/>
        <v>0.32079693155901767</v>
      </c>
      <c r="AQ19" s="16">
        <v>25834397</v>
      </c>
      <c r="AR19" s="74">
        <f t="shared" si="20"/>
        <v>4.7390829246475218E-2</v>
      </c>
      <c r="AS19" s="16">
        <v>4950638</v>
      </c>
      <c r="AT19" s="74">
        <f t="shared" si="21"/>
        <v>9.0814908557421171E-3</v>
      </c>
      <c r="AU19" s="19">
        <f t="shared" si="25"/>
        <v>545134943</v>
      </c>
      <c r="AV19" s="86">
        <f t="shared" si="22"/>
        <v>1</v>
      </c>
      <c r="AW19" s="28"/>
    </row>
    <row r="20" spans="1:49" s="20" customFormat="1" ht="15" customHeight="1" x14ac:dyDescent="0.2">
      <c r="A20" s="9">
        <v>18</v>
      </c>
      <c r="B20" s="10" t="s">
        <v>61</v>
      </c>
      <c r="C20" s="16">
        <v>3523178</v>
      </c>
      <c r="D20" s="74">
        <f t="shared" si="0"/>
        <v>0.27480022806564608</v>
      </c>
      <c r="E20" s="16">
        <v>774804</v>
      </c>
      <c r="F20" s="74">
        <f t="shared" si="1"/>
        <v>6.0433028335830564E-2</v>
      </c>
      <c r="G20" s="16">
        <v>323216</v>
      </c>
      <c r="H20" s="74">
        <f t="shared" si="2"/>
        <v>2.5210145645342321E-2</v>
      </c>
      <c r="I20" s="16">
        <v>365804</v>
      </c>
      <c r="J20" s="74">
        <f t="shared" si="3"/>
        <v>2.8531917100789572E-2</v>
      </c>
      <c r="K20" s="16">
        <v>0</v>
      </c>
      <c r="L20" s="74">
        <f t="shared" si="4"/>
        <v>0</v>
      </c>
      <c r="M20" s="16">
        <v>1371813</v>
      </c>
      <c r="N20" s="74">
        <f t="shared" si="5"/>
        <v>0.10699843302365596</v>
      </c>
      <c r="O20" s="12">
        <f t="shared" si="26"/>
        <v>6358815</v>
      </c>
      <c r="P20" s="114">
        <f t="shared" si="6"/>
        <v>0.49597375217126449</v>
      </c>
      <c r="Q20" s="16">
        <v>748773</v>
      </c>
      <c r="R20" s="74">
        <f t="shared" si="7"/>
        <v>5.8402666901700116E-2</v>
      </c>
      <c r="S20" s="16">
        <v>741618</v>
      </c>
      <c r="T20" s="74">
        <f t="shared" si="8"/>
        <v>5.7844592449654356E-2</v>
      </c>
      <c r="U20" s="17">
        <f t="shared" si="23"/>
        <v>7849206</v>
      </c>
      <c r="V20" s="106">
        <f t="shared" si="9"/>
        <v>0.61222101152261899</v>
      </c>
      <c r="W20" s="16">
        <v>685440</v>
      </c>
      <c r="X20" s="74">
        <f t="shared" si="10"/>
        <v>5.3462830525541558E-2</v>
      </c>
      <c r="Y20" s="16">
        <v>550770</v>
      </c>
      <c r="Z20" s="74">
        <f t="shared" si="11"/>
        <v>4.2958863166072191E-2</v>
      </c>
      <c r="AA20" s="16">
        <v>472319</v>
      </c>
      <c r="AB20" s="74">
        <f t="shared" si="12"/>
        <v>3.6839855641621823E-2</v>
      </c>
      <c r="AC20" s="16">
        <v>1232428</v>
      </c>
      <c r="AD20" s="74">
        <f t="shared" si="13"/>
        <v>9.6126705909973353E-2</v>
      </c>
      <c r="AE20" s="16">
        <v>526446</v>
      </c>
      <c r="AF20" s="74">
        <f t="shared" si="14"/>
        <v>4.1061644022597529E-2</v>
      </c>
      <c r="AG20" s="16">
        <v>0</v>
      </c>
      <c r="AH20" s="74">
        <f t="shared" si="15"/>
        <v>0</v>
      </c>
      <c r="AI20" s="16">
        <v>1076466</v>
      </c>
      <c r="AJ20" s="74">
        <f t="shared" si="16"/>
        <v>8.3962008818434325E-2</v>
      </c>
      <c r="AK20" s="16">
        <v>0</v>
      </c>
      <c r="AL20" s="74">
        <f t="shared" si="17"/>
        <v>0</v>
      </c>
      <c r="AM20" s="16">
        <v>3291</v>
      </c>
      <c r="AN20" s="74">
        <f t="shared" si="18"/>
        <v>2.5669084859295817E-4</v>
      </c>
      <c r="AO20" s="18">
        <f t="shared" si="24"/>
        <v>4547160</v>
      </c>
      <c r="AP20" s="93">
        <f t="shared" si="19"/>
        <v>0.35466859893283376</v>
      </c>
      <c r="AQ20" s="16">
        <v>160000</v>
      </c>
      <c r="AR20" s="74">
        <f t="shared" si="20"/>
        <v>1.2479652316886452E-2</v>
      </c>
      <c r="AS20" s="16">
        <v>264504</v>
      </c>
      <c r="AT20" s="74">
        <f t="shared" si="21"/>
        <v>2.0630737227660838E-2</v>
      </c>
      <c r="AU20" s="19">
        <f t="shared" si="25"/>
        <v>12820870</v>
      </c>
      <c r="AV20" s="86">
        <f t="shared" si="22"/>
        <v>1</v>
      </c>
      <c r="AW20" s="28"/>
    </row>
    <row r="21" spans="1:49" s="20" customFormat="1" ht="15" customHeight="1" x14ac:dyDescent="0.2">
      <c r="A21" s="9">
        <v>19</v>
      </c>
      <c r="B21" s="10" t="s">
        <v>62</v>
      </c>
      <c r="C21" s="16">
        <v>8837481</v>
      </c>
      <c r="D21" s="74">
        <f t="shared" si="0"/>
        <v>0.26050949133551676</v>
      </c>
      <c r="E21" s="16">
        <v>4138081</v>
      </c>
      <c r="F21" s="74">
        <f t="shared" si="1"/>
        <v>0.12198152125194572</v>
      </c>
      <c r="G21" s="16">
        <v>243990</v>
      </c>
      <c r="H21" s="74">
        <f t="shared" si="2"/>
        <v>7.1922882539665698E-3</v>
      </c>
      <c r="I21" s="16">
        <v>292620</v>
      </c>
      <c r="J21" s="74">
        <f t="shared" si="3"/>
        <v>8.6257936344755828E-3</v>
      </c>
      <c r="K21" s="16">
        <v>0</v>
      </c>
      <c r="L21" s="74">
        <f t="shared" si="4"/>
        <v>0</v>
      </c>
      <c r="M21" s="16">
        <v>1838898</v>
      </c>
      <c r="N21" s="74">
        <f t="shared" si="5"/>
        <v>5.4206666197969655E-2</v>
      </c>
      <c r="O21" s="12">
        <f t="shared" si="26"/>
        <v>15351070</v>
      </c>
      <c r="P21" s="114">
        <f t="shared" si="6"/>
        <v>0.45251576067387428</v>
      </c>
      <c r="Q21" s="16">
        <v>822405</v>
      </c>
      <c r="R21" s="74">
        <f t="shared" si="7"/>
        <v>2.4242689542618046E-2</v>
      </c>
      <c r="S21" s="16">
        <v>1640061</v>
      </c>
      <c r="T21" s="74">
        <f t="shared" si="8"/>
        <v>4.8345389016306674E-2</v>
      </c>
      <c r="U21" s="17">
        <f t="shared" si="23"/>
        <v>17813536</v>
      </c>
      <c r="V21" s="106">
        <f t="shared" si="9"/>
        <v>0.52510383923279902</v>
      </c>
      <c r="W21" s="16">
        <v>1392892</v>
      </c>
      <c r="X21" s="74">
        <f t="shared" si="10"/>
        <v>4.1059390838329449E-2</v>
      </c>
      <c r="Y21" s="16">
        <v>755972</v>
      </c>
      <c r="Z21" s="74">
        <f t="shared" si="11"/>
        <v>2.2284390900969776E-2</v>
      </c>
      <c r="AA21" s="16">
        <v>708626</v>
      </c>
      <c r="AB21" s="74">
        <f t="shared" si="12"/>
        <v>2.0888735014776484E-2</v>
      </c>
      <c r="AC21" s="16">
        <v>4550333</v>
      </c>
      <c r="AD21" s="74">
        <f t="shared" si="13"/>
        <v>0.13413380297363195</v>
      </c>
      <c r="AE21" s="16">
        <v>1437335</v>
      </c>
      <c r="AF21" s="74">
        <f t="shared" si="14"/>
        <v>4.2369472673122008E-2</v>
      </c>
      <c r="AG21" s="16">
        <v>226397</v>
      </c>
      <c r="AH21" s="74">
        <f t="shared" si="15"/>
        <v>6.6736853306826899E-3</v>
      </c>
      <c r="AI21" s="16">
        <v>1092288</v>
      </c>
      <c r="AJ21" s="74">
        <f t="shared" si="16"/>
        <v>3.2198246454152368E-2</v>
      </c>
      <c r="AK21" s="16">
        <v>134</v>
      </c>
      <c r="AL21" s="74">
        <f t="shared" si="17"/>
        <v>3.9500251077155633E-6</v>
      </c>
      <c r="AM21" s="16">
        <v>1500</v>
      </c>
      <c r="AN21" s="74">
        <f t="shared" si="18"/>
        <v>4.4216698966965265E-5</v>
      </c>
      <c r="AO21" s="18">
        <f t="shared" si="24"/>
        <v>10165477</v>
      </c>
      <c r="AP21" s="93">
        <f t="shared" si="19"/>
        <v>0.29965589090973943</v>
      </c>
      <c r="AQ21" s="16">
        <v>5895122</v>
      </c>
      <c r="AR21" s="74">
        <f t="shared" si="20"/>
        <v>0.17377522323168945</v>
      </c>
      <c r="AS21" s="16">
        <v>49700</v>
      </c>
      <c r="AT21" s="74">
        <f t="shared" si="21"/>
        <v>1.4650466257721158E-3</v>
      </c>
      <c r="AU21" s="19">
        <f t="shared" si="25"/>
        <v>33923835</v>
      </c>
      <c r="AV21" s="86">
        <f t="shared" si="22"/>
        <v>1</v>
      </c>
      <c r="AW21" s="28"/>
    </row>
    <row r="22" spans="1:49" ht="15" customHeight="1" x14ac:dyDescent="0.2">
      <c r="A22" s="21">
        <v>20</v>
      </c>
      <c r="B22" s="22" t="s">
        <v>63</v>
      </c>
      <c r="C22" s="23">
        <v>19539995</v>
      </c>
      <c r="D22" s="75">
        <f t="shared" si="0"/>
        <v>0.32973236474342033</v>
      </c>
      <c r="E22" s="23">
        <v>7274746</v>
      </c>
      <c r="F22" s="75">
        <f t="shared" si="1"/>
        <v>0.12275945830527275</v>
      </c>
      <c r="G22" s="23">
        <v>1111210</v>
      </c>
      <c r="H22" s="75">
        <f t="shared" si="2"/>
        <v>1.8751381513994046E-2</v>
      </c>
      <c r="I22" s="23">
        <v>516438</v>
      </c>
      <c r="J22" s="75">
        <f t="shared" si="3"/>
        <v>8.7147577562513446E-3</v>
      </c>
      <c r="K22" s="23">
        <v>76956</v>
      </c>
      <c r="L22" s="75">
        <f t="shared" si="4"/>
        <v>1.2986126076897488E-3</v>
      </c>
      <c r="M22" s="23">
        <v>2754031</v>
      </c>
      <c r="N22" s="75">
        <f t="shared" si="5"/>
        <v>4.6473561237179772E-2</v>
      </c>
      <c r="O22" s="24">
        <f t="shared" si="26"/>
        <v>31273376</v>
      </c>
      <c r="P22" s="115">
        <f t="shared" si="6"/>
        <v>0.52773013616380793</v>
      </c>
      <c r="Q22" s="23">
        <v>3029944</v>
      </c>
      <c r="R22" s="75">
        <f t="shared" si="7"/>
        <v>5.1129521791594003E-2</v>
      </c>
      <c r="S22" s="23">
        <v>2150927</v>
      </c>
      <c r="T22" s="75">
        <f t="shared" si="8"/>
        <v>3.629633713317075E-2</v>
      </c>
      <c r="U22" s="25">
        <f t="shared" si="23"/>
        <v>36454247</v>
      </c>
      <c r="V22" s="107">
        <f t="shared" si="9"/>
        <v>0.61515599508857277</v>
      </c>
      <c r="W22" s="23">
        <v>3459461</v>
      </c>
      <c r="X22" s="75">
        <f t="shared" si="10"/>
        <v>5.8377510141002474E-2</v>
      </c>
      <c r="Y22" s="23">
        <v>1723911</v>
      </c>
      <c r="Z22" s="75">
        <f t="shared" si="11"/>
        <v>2.9090552512280297E-2</v>
      </c>
      <c r="AA22" s="23">
        <v>595259</v>
      </c>
      <c r="AB22" s="75">
        <f t="shared" si="12"/>
        <v>1.0044841756858363E-2</v>
      </c>
      <c r="AC22" s="23">
        <v>4834316</v>
      </c>
      <c r="AD22" s="75">
        <f t="shared" si="13"/>
        <v>8.1577832880558712E-2</v>
      </c>
      <c r="AE22" s="23">
        <v>4729700</v>
      </c>
      <c r="AF22" s="75">
        <f t="shared" si="14"/>
        <v>7.9812464922685761E-2</v>
      </c>
      <c r="AG22" s="23">
        <v>409799</v>
      </c>
      <c r="AH22" s="75">
        <f t="shared" si="15"/>
        <v>6.9152521963024502E-3</v>
      </c>
      <c r="AI22" s="23">
        <v>4212331</v>
      </c>
      <c r="AJ22" s="75">
        <f t="shared" si="16"/>
        <v>7.1081996782088042E-2</v>
      </c>
      <c r="AK22" s="23">
        <v>0</v>
      </c>
      <c r="AL22" s="75">
        <f t="shared" si="17"/>
        <v>0</v>
      </c>
      <c r="AM22" s="23">
        <v>39415</v>
      </c>
      <c r="AN22" s="75">
        <f t="shared" si="18"/>
        <v>6.6511793664030677E-4</v>
      </c>
      <c r="AO22" s="26">
        <f t="shared" si="24"/>
        <v>20004192</v>
      </c>
      <c r="AP22" s="94">
        <f t="shared" si="19"/>
        <v>0.3375655691284164</v>
      </c>
      <c r="AQ22" s="23">
        <v>973719</v>
      </c>
      <c r="AR22" s="75">
        <f t="shared" si="20"/>
        <v>1.6431256428960116E-2</v>
      </c>
      <c r="AS22" s="23">
        <v>1828009</v>
      </c>
      <c r="AT22" s="75">
        <f t="shared" si="21"/>
        <v>3.0847179354050756E-2</v>
      </c>
      <c r="AU22" s="27">
        <f t="shared" si="25"/>
        <v>59260167</v>
      </c>
      <c r="AV22" s="87">
        <f t="shared" si="22"/>
        <v>1</v>
      </c>
      <c r="AW22" s="28"/>
    </row>
    <row r="23" spans="1:49" ht="15" customHeight="1" x14ac:dyDescent="0.2">
      <c r="A23" s="9">
        <v>21</v>
      </c>
      <c r="B23" s="10" t="s">
        <v>64</v>
      </c>
      <c r="C23" s="11">
        <v>11005332</v>
      </c>
      <c r="D23" s="73">
        <f t="shared" si="0"/>
        <v>0.32114128506331008</v>
      </c>
      <c r="E23" s="11">
        <v>2774902</v>
      </c>
      <c r="F23" s="73">
        <f t="shared" si="1"/>
        <v>8.0973076887162446E-2</v>
      </c>
      <c r="G23" s="11">
        <v>438695</v>
      </c>
      <c r="H23" s="73">
        <f t="shared" si="2"/>
        <v>1.2801347206140515E-2</v>
      </c>
      <c r="I23" s="11">
        <v>1108896</v>
      </c>
      <c r="J23" s="73">
        <f t="shared" si="3"/>
        <v>3.2358159339633215E-2</v>
      </c>
      <c r="K23" s="11">
        <v>0</v>
      </c>
      <c r="L23" s="73">
        <f t="shared" si="4"/>
        <v>0</v>
      </c>
      <c r="M23" s="11">
        <v>2577604</v>
      </c>
      <c r="N23" s="73">
        <f t="shared" si="5"/>
        <v>7.521581910880365E-2</v>
      </c>
      <c r="O23" s="12">
        <f t="shared" si="26"/>
        <v>17905429</v>
      </c>
      <c r="P23" s="113">
        <f t="shared" si="6"/>
        <v>0.52248968760504988</v>
      </c>
      <c r="Q23" s="11">
        <v>1657683</v>
      </c>
      <c r="R23" s="73">
        <f t="shared" si="7"/>
        <v>4.837204809883091E-2</v>
      </c>
      <c r="S23" s="11">
        <v>2540195</v>
      </c>
      <c r="T23" s="73">
        <f t="shared" si="8"/>
        <v>7.4124205122698239E-2</v>
      </c>
      <c r="U23" s="13">
        <f t="shared" si="23"/>
        <v>22103307</v>
      </c>
      <c r="V23" s="105">
        <f t="shared" si="9"/>
        <v>0.64498594082657901</v>
      </c>
      <c r="W23" s="11">
        <v>1702967</v>
      </c>
      <c r="X23" s="73">
        <f t="shared" si="10"/>
        <v>4.9693458661711425E-2</v>
      </c>
      <c r="Y23" s="11">
        <v>624462</v>
      </c>
      <c r="Z23" s="73">
        <f t="shared" si="11"/>
        <v>1.8222124435065178E-2</v>
      </c>
      <c r="AA23" s="11">
        <v>604944</v>
      </c>
      <c r="AB23" s="73">
        <f t="shared" si="12"/>
        <v>1.7652579090875135E-2</v>
      </c>
      <c r="AC23" s="11">
        <v>2223216</v>
      </c>
      <c r="AD23" s="73">
        <f t="shared" si="13"/>
        <v>6.487459380719382E-2</v>
      </c>
      <c r="AE23" s="11">
        <v>2775987</v>
      </c>
      <c r="AF23" s="73">
        <f t="shared" si="14"/>
        <v>8.100473774885146E-2</v>
      </c>
      <c r="AG23" s="11">
        <v>65037</v>
      </c>
      <c r="AH23" s="73">
        <f t="shared" si="15"/>
        <v>1.8978133287267023E-3</v>
      </c>
      <c r="AI23" s="11">
        <v>2061317</v>
      </c>
      <c r="AJ23" s="73">
        <f t="shared" si="16"/>
        <v>6.015029717439211E-2</v>
      </c>
      <c r="AK23" s="11">
        <v>0</v>
      </c>
      <c r="AL23" s="73">
        <f t="shared" si="17"/>
        <v>0</v>
      </c>
      <c r="AM23" s="11">
        <v>7644</v>
      </c>
      <c r="AN23" s="73">
        <f t="shared" si="18"/>
        <v>2.2305587718970604E-4</v>
      </c>
      <c r="AO23" s="14">
        <f t="shared" si="24"/>
        <v>10065574</v>
      </c>
      <c r="AP23" s="92">
        <f t="shared" si="19"/>
        <v>0.29371866012400555</v>
      </c>
      <c r="AQ23" s="11">
        <v>347912</v>
      </c>
      <c r="AR23" s="73">
        <f t="shared" si="20"/>
        <v>1.0152252269077055E-2</v>
      </c>
      <c r="AS23" s="11">
        <v>1752647</v>
      </c>
      <c r="AT23" s="73">
        <f t="shared" si="21"/>
        <v>5.1143146780338399E-2</v>
      </c>
      <c r="AU23" s="15">
        <f t="shared" si="25"/>
        <v>34269440</v>
      </c>
      <c r="AV23" s="85">
        <f t="shared" si="22"/>
        <v>1</v>
      </c>
      <c r="AW23" s="28"/>
    </row>
    <row r="24" spans="1:49" s="20" customFormat="1" ht="15" customHeight="1" x14ac:dyDescent="0.2">
      <c r="A24" s="9">
        <v>22</v>
      </c>
      <c r="B24" s="10" t="s">
        <v>65</v>
      </c>
      <c r="C24" s="16">
        <v>10673839</v>
      </c>
      <c r="D24" s="74">
        <f t="shared" si="0"/>
        <v>0.33320007002488955</v>
      </c>
      <c r="E24" s="16">
        <v>3046692</v>
      </c>
      <c r="F24" s="74">
        <f t="shared" si="1"/>
        <v>9.51071107353475E-2</v>
      </c>
      <c r="G24" s="16">
        <v>1043726</v>
      </c>
      <c r="H24" s="74">
        <f t="shared" si="2"/>
        <v>3.2581489779525234E-2</v>
      </c>
      <c r="I24" s="16">
        <v>721866</v>
      </c>
      <c r="J24" s="74">
        <f t="shared" si="3"/>
        <v>2.253414181613447E-2</v>
      </c>
      <c r="K24" s="16">
        <v>22710</v>
      </c>
      <c r="L24" s="74">
        <f t="shared" si="4"/>
        <v>7.0892708708321741E-4</v>
      </c>
      <c r="M24" s="16">
        <v>565451</v>
      </c>
      <c r="N24" s="74">
        <f t="shared" si="5"/>
        <v>1.7651410405913358E-2</v>
      </c>
      <c r="O24" s="12">
        <f t="shared" si="26"/>
        <v>16074284</v>
      </c>
      <c r="P24" s="114">
        <f t="shared" si="6"/>
        <v>0.50178314984889338</v>
      </c>
      <c r="Q24" s="16">
        <v>1382362</v>
      </c>
      <c r="R24" s="74">
        <f t="shared" si="7"/>
        <v>4.315252602177589E-2</v>
      </c>
      <c r="S24" s="16">
        <v>1811937</v>
      </c>
      <c r="T24" s="74">
        <f t="shared" si="8"/>
        <v>5.6562361047481448E-2</v>
      </c>
      <c r="U24" s="17">
        <f t="shared" si="23"/>
        <v>19268583</v>
      </c>
      <c r="V24" s="106">
        <f t="shared" si="9"/>
        <v>0.60149803691815062</v>
      </c>
      <c r="W24" s="16">
        <v>1812920</v>
      </c>
      <c r="X24" s="74">
        <f t="shared" si="10"/>
        <v>5.6593046883087028E-2</v>
      </c>
      <c r="Y24" s="16">
        <v>814750</v>
      </c>
      <c r="Z24" s="74">
        <f t="shared" si="11"/>
        <v>2.5433656723956467E-2</v>
      </c>
      <c r="AA24" s="16">
        <v>464116</v>
      </c>
      <c r="AB24" s="74">
        <f t="shared" si="12"/>
        <v>1.4488084718129216E-2</v>
      </c>
      <c r="AC24" s="16">
        <v>2480008</v>
      </c>
      <c r="AD24" s="74">
        <f t="shared" si="13"/>
        <v>7.7417210364732522E-2</v>
      </c>
      <c r="AE24" s="16">
        <v>2857951</v>
      </c>
      <c r="AF24" s="74">
        <f t="shared" si="14"/>
        <v>8.9215274216493529E-2</v>
      </c>
      <c r="AG24" s="16">
        <v>230042</v>
      </c>
      <c r="AH24" s="74">
        <f t="shared" si="15"/>
        <v>7.1811098620342354E-3</v>
      </c>
      <c r="AI24" s="16">
        <v>1911299</v>
      </c>
      <c r="AJ24" s="74">
        <f t="shared" si="16"/>
        <v>5.9664096548439731E-2</v>
      </c>
      <c r="AK24" s="16">
        <v>0</v>
      </c>
      <c r="AL24" s="74">
        <f t="shared" si="17"/>
        <v>0</v>
      </c>
      <c r="AM24" s="16">
        <v>14774</v>
      </c>
      <c r="AN24" s="74">
        <f t="shared" si="18"/>
        <v>4.611928130588927E-4</v>
      </c>
      <c r="AO24" s="18">
        <f t="shared" si="24"/>
        <v>10585860</v>
      </c>
      <c r="AP24" s="93">
        <f t="shared" si="19"/>
        <v>0.33045367212993165</v>
      </c>
      <c r="AQ24" s="16">
        <v>1026728</v>
      </c>
      <c r="AR24" s="74">
        <f t="shared" si="20"/>
        <v>3.2050871434028079E-2</v>
      </c>
      <c r="AS24" s="16">
        <v>1153153</v>
      </c>
      <c r="AT24" s="74">
        <f t="shared" si="21"/>
        <v>3.5997419517889623E-2</v>
      </c>
      <c r="AU24" s="19">
        <f t="shared" si="25"/>
        <v>32034324</v>
      </c>
      <c r="AV24" s="86">
        <f t="shared" si="22"/>
        <v>1</v>
      </c>
      <c r="AW24" s="28"/>
    </row>
    <row r="25" spans="1:49" s="20" customFormat="1" ht="15" customHeight="1" x14ac:dyDescent="0.2">
      <c r="A25" s="9">
        <v>23</v>
      </c>
      <c r="B25" s="10" t="s">
        <v>66</v>
      </c>
      <c r="C25" s="16">
        <v>45544450</v>
      </c>
      <c r="D25" s="74">
        <f t="shared" si="0"/>
        <v>0.28951221164160812</v>
      </c>
      <c r="E25" s="16">
        <v>16750494</v>
      </c>
      <c r="F25" s="74">
        <f t="shared" si="1"/>
        <v>0.10647779397993579</v>
      </c>
      <c r="G25" s="16">
        <v>3696903</v>
      </c>
      <c r="H25" s="74">
        <f t="shared" si="2"/>
        <v>2.3500087579375661E-2</v>
      </c>
      <c r="I25" s="16">
        <v>2253737</v>
      </c>
      <c r="J25" s="74">
        <f t="shared" si="3"/>
        <v>1.4326320404100234E-2</v>
      </c>
      <c r="K25" s="16">
        <v>0</v>
      </c>
      <c r="L25" s="74">
        <f t="shared" si="4"/>
        <v>0</v>
      </c>
      <c r="M25" s="16">
        <v>7437421</v>
      </c>
      <c r="N25" s="74">
        <f t="shared" si="5"/>
        <v>4.7277422443782732E-2</v>
      </c>
      <c r="O25" s="12">
        <f t="shared" si="26"/>
        <v>75683005</v>
      </c>
      <c r="P25" s="114">
        <f t="shared" si="6"/>
        <v>0.48109383604880251</v>
      </c>
      <c r="Q25" s="16">
        <v>7012286</v>
      </c>
      <c r="R25" s="74">
        <f t="shared" si="7"/>
        <v>4.4574968597128423E-2</v>
      </c>
      <c r="S25" s="16">
        <v>5523873</v>
      </c>
      <c r="T25" s="74">
        <f t="shared" si="8"/>
        <v>3.5113580009361503E-2</v>
      </c>
      <c r="U25" s="17">
        <f t="shared" si="23"/>
        <v>88219164</v>
      </c>
      <c r="V25" s="106">
        <f t="shared" si="9"/>
        <v>0.5607823846552924</v>
      </c>
      <c r="W25" s="16">
        <v>6044909</v>
      </c>
      <c r="X25" s="74">
        <f t="shared" si="10"/>
        <v>3.8425647334906041E-2</v>
      </c>
      <c r="Y25" s="16">
        <v>2627155</v>
      </c>
      <c r="Z25" s="74">
        <f t="shared" si="11"/>
        <v>1.6700025016776116E-2</v>
      </c>
      <c r="AA25" s="16">
        <v>1600723</v>
      </c>
      <c r="AB25" s="74">
        <f t="shared" si="12"/>
        <v>1.0175309087179445E-2</v>
      </c>
      <c r="AC25" s="16">
        <v>13244499</v>
      </c>
      <c r="AD25" s="74">
        <f t="shared" si="13"/>
        <v>8.419125047234223E-2</v>
      </c>
      <c r="AE25" s="16">
        <v>8526810</v>
      </c>
      <c r="AF25" s="74">
        <f t="shared" si="14"/>
        <v>5.4202336867560819E-2</v>
      </c>
      <c r="AG25" s="16">
        <v>713966</v>
      </c>
      <c r="AH25" s="74">
        <f t="shared" si="15"/>
        <v>4.5384646361282741E-3</v>
      </c>
      <c r="AI25" s="16">
        <v>10302757</v>
      </c>
      <c r="AJ25" s="74">
        <f t="shared" si="16"/>
        <v>6.5491491610417063E-2</v>
      </c>
      <c r="AK25" s="16">
        <v>0</v>
      </c>
      <c r="AL25" s="74">
        <f t="shared" si="17"/>
        <v>0</v>
      </c>
      <c r="AM25" s="16">
        <v>570784</v>
      </c>
      <c r="AN25" s="74">
        <f t="shared" si="18"/>
        <v>3.6283002255959539E-3</v>
      </c>
      <c r="AO25" s="18">
        <f t="shared" si="24"/>
        <v>43631603</v>
      </c>
      <c r="AP25" s="93">
        <f t="shared" si="19"/>
        <v>0.27735282525090593</v>
      </c>
      <c r="AQ25" s="16">
        <v>6721867</v>
      </c>
      <c r="AR25" s="74">
        <f t="shared" si="20"/>
        <v>4.2728863374807274E-2</v>
      </c>
      <c r="AS25" s="16">
        <v>18741801</v>
      </c>
      <c r="AT25" s="74">
        <f t="shared" si="21"/>
        <v>0.11913592671899435</v>
      </c>
      <c r="AU25" s="19">
        <f t="shared" si="25"/>
        <v>157314435</v>
      </c>
      <c r="AV25" s="86">
        <f t="shared" si="22"/>
        <v>1</v>
      </c>
      <c r="AW25" s="28"/>
    </row>
    <row r="26" spans="1:49" s="20" customFormat="1" ht="15" customHeight="1" x14ac:dyDescent="0.2">
      <c r="A26" s="9">
        <v>24</v>
      </c>
      <c r="B26" s="10" t="s">
        <v>67</v>
      </c>
      <c r="C26" s="16">
        <v>25879747</v>
      </c>
      <c r="D26" s="74">
        <f t="shared" si="0"/>
        <v>0.30134139333960774</v>
      </c>
      <c r="E26" s="16">
        <v>4739429</v>
      </c>
      <c r="F26" s="74">
        <f t="shared" si="1"/>
        <v>5.5185475286684368E-2</v>
      </c>
      <c r="G26" s="16">
        <v>655015</v>
      </c>
      <c r="H26" s="74">
        <f t="shared" si="2"/>
        <v>7.6269344038928655E-3</v>
      </c>
      <c r="I26" s="16">
        <v>2236705</v>
      </c>
      <c r="J26" s="74">
        <f t="shared" si="3"/>
        <v>2.6043987261145457E-2</v>
      </c>
      <c r="K26" s="16">
        <v>280597</v>
      </c>
      <c r="L26" s="74">
        <f t="shared" si="4"/>
        <v>3.2672456553348036E-3</v>
      </c>
      <c r="M26" s="16">
        <v>5948686</v>
      </c>
      <c r="N26" s="74">
        <f t="shared" si="5"/>
        <v>6.9265952552774873E-2</v>
      </c>
      <c r="O26" s="12">
        <f t="shared" si="26"/>
        <v>39740179</v>
      </c>
      <c r="P26" s="114">
        <f t="shared" si="6"/>
        <v>0.46273098849944017</v>
      </c>
      <c r="Q26" s="16">
        <v>3502719</v>
      </c>
      <c r="R26" s="74">
        <f t="shared" si="7"/>
        <v>4.0785337814048861E-2</v>
      </c>
      <c r="S26" s="16">
        <v>3627613</v>
      </c>
      <c r="T26" s="74">
        <f t="shared" si="8"/>
        <v>4.2239592060806255E-2</v>
      </c>
      <c r="U26" s="17">
        <f t="shared" si="23"/>
        <v>46870511</v>
      </c>
      <c r="V26" s="106">
        <f t="shared" si="9"/>
        <v>0.54575591837429527</v>
      </c>
      <c r="W26" s="16">
        <v>4101791</v>
      </c>
      <c r="X26" s="74">
        <f t="shared" si="10"/>
        <v>4.7760877072247389E-2</v>
      </c>
      <c r="Y26" s="16">
        <v>2209466</v>
      </c>
      <c r="Z26" s="74">
        <f t="shared" si="11"/>
        <v>2.5726818850914185E-2</v>
      </c>
      <c r="AA26" s="16">
        <v>981435</v>
      </c>
      <c r="AB26" s="74">
        <f t="shared" si="12"/>
        <v>1.1427738855880545E-2</v>
      </c>
      <c r="AC26" s="16">
        <v>8079899</v>
      </c>
      <c r="AD26" s="74">
        <f t="shared" si="13"/>
        <v>9.4081600670335122E-2</v>
      </c>
      <c r="AE26" s="16">
        <v>4679277</v>
      </c>
      <c r="AF26" s="74">
        <f t="shared" si="14"/>
        <v>5.4485070932184146E-2</v>
      </c>
      <c r="AG26" s="16">
        <v>714414</v>
      </c>
      <c r="AH26" s="74">
        <f t="shared" si="15"/>
        <v>8.3185708956630272E-3</v>
      </c>
      <c r="AI26" s="16">
        <v>4451392</v>
      </c>
      <c r="AJ26" s="74">
        <f t="shared" si="16"/>
        <v>5.1831598955769671E-2</v>
      </c>
      <c r="AK26" s="16">
        <v>0</v>
      </c>
      <c r="AL26" s="74">
        <f t="shared" si="17"/>
        <v>0</v>
      </c>
      <c r="AM26" s="16">
        <v>18000</v>
      </c>
      <c r="AN26" s="74">
        <f t="shared" si="18"/>
        <v>2.0959034414489986E-4</v>
      </c>
      <c r="AO26" s="18">
        <f t="shared" si="24"/>
        <v>25235674</v>
      </c>
      <c r="AP26" s="93">
        <f t="shared" si="19"/>
        <v>0.29384186657713901</v>
      </c>
      <c r="AQ26" s="16">
        <v>8101752</v>
      </c>
      <c r="AR26" s="74">
        <f t="shared" si="20"/>
        <v>9.433605499203504E-2</v>
      </c>
      <c r="AS26" s="16">
        <v>5673882</v>
      </c>
      <c r="AT26" s="74">
        <f t="shared" si="21"/>
        <v>6.6066160056530709E-2</v>
      </c>
      <c r="AU26" s="19">
        <f t="shared" si="25"/>
        <v>85881819</v>
      </c>
      <c r="AV26" s="86">
        <f t="shared" si="22"/>
        <v>1</v>
      </c>
      <c r="AW26" s="28"/>
    </row>
    <row r="27" spans="1:49" ht="15" customHeight="1" x14ac:dyDescent="0.2">
      <c r="A27" s="21">
        <v>25</v>
      </c>
      <c r="B27" s="22" t="s">
        <v>68</v>
      </c>
      <c r="C27" s="23">
        <v>9059401</v>
      </c>
      <c r="D27" s="75">
        <f t="shared" si="0"/>
        <v>0.34804220040987943</v>
      </c>
      <c r="E27" s="23">
        <v>2234498</v>
      </c>
      <c r="F27" s="75">
        <f t="shared" si="1"/>
        <v>8.5844483617788278E-2</v>
      </c>
      <c r="G27" s="23">
        <v>1128765</v>
      </c>
      <c r="H27" s="75">
        <f t="shared" si="2"/>
        <v>4.3364661123363187E-2</v>
      </c>
      <c r="I27" s="23">
        <v>277729</v>
      </c>
      <c r="J27" s="75">
        <f t="shared" si="3"/>
        <v>1.0669735480042821E-2</v>
      </c>
      <c r="K27" s="23">
        <v>0</v>
      </c>
      <c r="L27" s="75">
        <f t="shared" si="4"/>
        <v>0</v>
      </c>
      <c r="M27" s="23">
        <v>1457648</v>
      </c>
      <c r="N27" s="75">
        <f t="shared" si="5"/>
        <v>5.5999620432196341E-2</v>
      </c>
      <c r="O27" s="24">
        <f t="shared" si="26"/>
        <v>14158041</v>
      </c>
      <c r="P27" s="115">
        <f t="shared" si="6"/>
        <v>0.54392070106327006</v>
      </c>
      <c r="Q27" s="23">
        <v>1251068</v>
      </c>
      <c r="R27" s="75">
        <f t="shared" si="7"/>
        <v>4.8063272569829625E-2</v>
      </c>
      <c r="S27" s="23">
        <v>1454067</v>
      </c>
      <c r="T27" s="75">
        <f t="shared" si="8"/>
        <v>5.5862046312266357E-2</v>
      </c>
      <c r="U27" s="25">
        <f t="shared" si="23"/>
        <v>16863176</v>
      </c>
      <c r="V27" s="107">
        <f t="shared" si="9"/>
        <v>0.64784601994536606</v>
      </c>
      <c r="W27" s="23">
        <v>1271088</v>
      </c>
      <c r="X27" s="75">
        <f t="shared" si="10"/>
        <v>4.883239680356271E-2</v>
      </c>
      <c r="Y27" s="23">
        <v>1031830</v>
      </c>
      <c r="Z27" s="75">
        <f t="shared" si="11"/>
        <v>3.9640632272368331E-2</v>
      </c>
      <c r="AA27" s="23">
        <v>378586</v>
      </c>
      <c r="AB27" s="75">
        <f t="shared" si="12"/>
        <v>1.454443891868509E-2</v>
      </c>
      <c r="AC27" s="23">
        <v>1979930</v>
      </c>
      <c r="AD27" s="75">
        <f t="shared" si="13"/>
        <v>7.6064542662095724E-2</v>
      </c>
      <c r="AE27" s="23">
        <v>1862815</v>
      </c>
      <c r="AF27" s="75">
        <f t="shared" si="14"/>
        <v>7.1565242730344925E-2</v>
      </c>
      <c r="AG27" s="23">
        <v>335652</v>
      </c>
      <c r="AH27" s="75">
        <f t="shared" si="15"/>
        <v>1.2895009355693259E-2</v>
      </c>
      <c r="AI27" s="23">
        <v>1687268</v>
      </c>
      <c r="AJ27" s="75">
        <f t="shared" si="16"/>
        <v>6.4821114265852284E-2</v>
      </c>
      <c r="AK27" s="23">
        <v>0</v>
      </c>
      <c r="AL27" s="75">
        <f t="shared" si="17"/>
        <v>0</v>
      </c>
      <c r="AM27" s="23">
        <v>7211</v>
      </c>
      <c r="AN27" s="75">
        <f t="shared" si="18"/>
        <v>2.7703071176070479E-4</v>
      </c>
      <c r="AO27" s="26">
        <f t="shared" si="24"/>
        <v>8554380</v>
      </c>
      <c r="AP27" s="94">
        <f t="shared" si="19"/>
        <v>0.32864040772036301</v>
      </c>
      <c r="AQ27" s="23">
        <v>290650</v>
      </c>
      <c r="AR27" s="75">
        <f t="shared" si="20"/>
        <v>1.1166131794931195E-2</v>
      </c>
      <c r="AS27" s="23">
        <v>321399</v>
      </c>
      <c r="AT27" s="75">
        <f t="shared" si="21"/>
        <v>1.2347440539339725E-2</v>
      </c>
      <c r="AU27" s="27">
        <f t="shared" si="25"/>
        <v>26029605</v>
      </c>
      <c r="AV27" s="87">
        <f t="shared" si="22"/>
        <v>1</v>
      </c>
      <c r="AW27" s="28"/>
    </row>
    <row r="28" spans="1:49" ht="15" customHeight="1" x14ac:dyDescent="0.2">
      <c r="A28" s="9">
        <v>26</v>
      </c>
      <c r="B28" s="10" t="s">
        <v>69</v>
      </c>
      <c r="C28" s="11">
        <v>156128076</v>
      </c>
      <c r="D28" s="73">
        <f t="shared" si="0"/>
        <v>0.26681190974315011</v>
      </c>
      <c r="E28" s="11">
        <v>71019076</v>
      </c>
      <c r="F28" s="73">
        <f t="shared" si="1"/>
        <v>0.12136660990912304</v>
      </c>
      <c r="G28" s="11">
        <v>3981837</v>
      </c>
      <c r="H28" s="73">
        <f t="shared" si="2"/>
        <v>6.8046796032760664E-3</v>
      </c>
      <c r="I28" s="11">
        <v>12671436</v>
      </c>
      <c r="J28" s="73">
        <f t="shared" si="3"/>
        <v>2.1654593619331496E-2</v>
      </c>
      <c r="K28" s="11">
        <v>516755</v>
      </c>
      <c r="L28" s="73">
        <f t="shared" si="4"/>
        <v>8.8309797924699665E-4</v>
      </c>
      <c r="M28" s="11">
        <v>51449698</v>
      </c>
      <c r="N28" s="73">
        <f t="shared" si="5"/>
        <v>8.7923918175282764E-2</v>
      </c>
      <c r="O28" s="12">
        <f t="shared" si="26"/>
        <v>295766878</v>
      </c>
      <c r="P28" s="113">
        <f t="shared" si="6"/>
        <v>0.50544480902941047</v>
      </c>
      <c r="Q28" s="11">
        <v>38475000</v>
      </c>
      <c r="R28" s="73">
        <f t="shared" si="7"/>
        <v>6.5751071110155102E-2</v>
      </c>
      <c r="S28" s="11">
        <v>19009427</v>
      </c>
      <c r="T28" s="73">
        <f t="shared" si="8"/>
        <v>3.2485774826258668E-2</v>
      </c>
      <c r="U28" s="13">
        <f t="shared" si="23"/>
        <v>353251305</v>
      </c>
      <c r="V28" s="105">
        <f t="shared" si="9"/>
        <v>0.60368165496582427</v>
      </c>
      <c r="W28" s="11">
        <v>36780390</v>
      </c>
      <c r="X28" s="73">
        <f t="shared" si="10"/>
        <v>6.2855101711481162E-2</v>
      </c>
      <c r="Y28" s="11">
        <v>25060720</v>
      </c>
      <c r="Z28" s="73">
        <f t="shared" si="11"/>
        <v>4.2827009299329075E-2</v>
      </c>
      <c r="AA28" s="11">
        <v>10115414</v>
      </c>
      <c r="AB28" s="73">
        <f t="shared" si="12"/>
        <v>1.7286531649711719E-2</v>
      </c>
      <c r="AC28" s="11">
        <v>48023582</v>
      </c>
      <c r="AD28" s="73">
        <f t="shared" si="13"/>
        <v>8.2068926706858072E-2</v>
      </c>
      <c r="AE28" s="11">
        <v>25036098</v>
      </c>
      <c r="AF28" s="73">
        <f t="shared" si="14"/>
        <v>4.2784932031678019E-2</v>
      </c>
      <c r="AG28" s="11">
        <v>12905338</v>
      </c>
      <c r="AH28" s="73">
        <f t="shared" si="15"/>
        <v>2.2054315699508428E-2</v>
      </c>
      <c r="AI28" s="11">
        <v>27135231</v>
      </c>
      <c r="AJ28" s="73">
        <f t="shared" si="16"/>
        <v>4.6372202808875503E-2</v>
      </c>
      <c r="AK28" s="11">
        <v>1846</v>
      </c>
      <c r="AL28" s="73">
        <f t="shared" si="17"/>
        <v>3.154684269508676E-6</v>
      </c>
      <c r="AM28" s="11">
        <v>1880918</v>
      </c>
      <c r="AN28" s="73">
        <f t="shared" si="18"/>
        <v>3.2143566775924811E-3</v>
      </c>
      <c r="AO28" s="14">
        <f t="shared" si="24"/>
        <v>186939537</v>
      </c>
      <c r="AP28" s="92">
        <f t="shared" si="19"/>
        <v>0.31946653126930397</v>
      </c>
      <c r="AQ28" s="11">
        <v>27266003</v>
      </c>
      <c r="AR28" s="73">
        <f t="shared" si="20"/>
        <v>4.6595682966671922E-2</v>
      </c>
      <c r="AS28" s="11">
        <v>17704725</v>
      </c>
      <c r="AT28" s="73">
        <f t="shared" si="21"/>
        <v>3.0256130798199887E-2</v>
      </c>
      <c r="AU28" s="15">
        <f t="shared" si="25"/>
        <v>585161570</v>
      </c>
      <c r="AV28" s="85">
        <f t="shared" si="22"/>
        <v>1</v>
      </c>
      <c r="AW28" s="28"/>
    </row>
    <row r="29" spans="1:49" s="20" customFormat="1" ht="15" customHeight="1" x14ac:dyDescent="0.2">
      <c r="A29" s="9">
        <v>27</v>
      </c>
      <c r="B29" s="10" t="s">
        <v>70</v>
      </c>
      <c r="C29" s="16">
        <v>23424694</v>
      </c>
      <c r="D29" s="74">
        <f t="shared" si="0"/>
        <v>0.34887587596727937</v>
      </c>
      <c r="E29" s="16">
        <v>5419507</v>
      </c>
      <c r="F29" s="74">
        <f t="shared" si="1"/>
        <v>8.0715472822646156E-2</v>
      </c>
      <c r="G29" s="16">
        <v>2056167</v>
      </c>
      <c r="H29" s="74">
        <f t="shared" si="2"/>
        <v>3.0623540408255191E-2</v>
      </c>
      <c r="I29" s="16">
        <v>847844</v>
      </c>
      <c r="J29" s="74">
        <f t="shared" si="3"/>
        <v>1.2627371703707294E-2</v>
      </c>
      <c r="K29" s="16">
        <v>0</v>
      </c>
      <c r="L29" s="74">
        <f t="shared" si="4"/>
        <v>0</v>
      </c>
      <c r="M29" s="16">
        <v>3567550</v>
      </c>
      <c r="N29" s="74">
        <f t="shared" si="5"/>
        <v>5.3133335757003596E-2</v>
      </c>
      <c r="O29" s="12">
        <f t="shared" si="26"/>
        <v>35315762</v>
      </c>
      <c r="P29" s="114">
        <f t="shared" si="6"/>
        <v>0.5259755966588916</v>
      </c>
      <c r="Q29" s="16">
        <v>3883106</v>
      </c>
      <c r="R29" s="74">
        <f t="shared" si="7"/>
        <v>5.7833071681696178E-2</v>
      </c>
      <c r="S29" s="16">
        <v>3175011</v>
      </c>
      <c r="T29" s="74">
        <f t="shared" si="8"/>
        <v>4.7287052878075921E-2</v>
      </c>
      <c r="U29" s="17">
        <f t="shared" si="23"/>
        <v>42373879</v>
      </c>
      <c r="V29" s="106">
        <f t="shared" si="9"/>
        <v>0.63109572121866375</v>
      </c>
      <c r="W29" s="16">
        <v>4328194</v>
      </c>
      <c r="X29" s="74">
        <f t="shared" si="10"/>
        <v>6.4461993531540807E-2</v>
      </c>
      <c r="Y29" s="16">
        <v>1395328</v>
      </c>
      <c r="Z29" s="74">
        <f t="shared" si="11"/>
        <v>2.0781329235791596E-2</v>
      </c>
      <c r="AA29" s="16">
        <v>693933</v>
      </c>
      <c r="AB29" s="74">
        <f t="shared" si="12"/>
        <v>1.0335096938197019E-2</v>
      </c>
      <c r="AC29" s="16">
        <v>5995390</v>
      </c>
      <c r="AD29" s="74">
        <f t="shared" si="13"/>
        <v>8.9292391098704085E-2</v>
      </c>
      <c r="AE29" s="16">
        <v>3043574</v>
      </c>
      <c r="AF29" s="74">
        <f t="shared" si="14"/>
        <v>4.5329494819494179E-2</v>
      </c>
      <c r="AG29" s="16">
        <v>671448</v>
      </c>
      <c r="AH29" s="74">
        <f t="shared" si="15"/>
        <v>1.0000216402676501E-2</v>
      </c>
      <c r="AI29" s="16">
        <v>4505878</v>
      </c>
      <c r="AJ29" s="74">
        <f t="shared" si="16"/>
        <v>6.7108331671341906E-2</v>
      </c>
      <c r="AK29" s="16">
        <v>0</v>
      </c>
      <c r="AL29" s="74">
        <f t="shared" si="17"/>
        <v>0</v>
      </c>
      <c r="AM29" s="16">
        <v>16337</v>
      </c>
      <c r="AN29" s="74">
        <f t="shared" si="18"/>
        <v>2.4331524611068315E-4</v>
      </c>
      <c r="AO29" s="18">
        <f t="shared" si="24"/>
        <v>20650082</v>
      </c>
      <c r="AP29" s="93">
        <f t="shared" si="19"/>
        <v>0.30755216894385679</v>
      </c>
      <c r="AQ29" s="16">
        <v>1147780</v>
      </c>
      <c r="AR29" s="74">
        <f t="shared" si="20"/>
        <v>1.7094471027784778E-2</v>
      </c>
      <c r="AS29" s="16">
        <v>2971606</v>
      </c>
      <c r="AT29" s="74">
        <f t="shared" si="21"/>
        <v>4.425763880969473E-2</v>
      </c>
      <c r="AU29" s="19">
        <f t="shared" si="25"/>
        <v>67143347</v>
      </c>
      <c r="AV29" s="86">
        <f t="shared" si="22"/>
        <v>1</v>
      </c>
      <c r="AW29" s="28"/>
    </row>
    <row r="30" spans="1:49" s="20" customFormat="1" ht="15" customHeight="1" x14ac:dyDescent="0.2">
      <c r="A30" s="9">
        <v>28</v>
      </c>
      <c r="B30" s="10" t="s">
        <v>191</v>
      </c>
      <c r="C30" s="16">
        <v>105236169</v>
      </c>
      <c r="D30" s="74">
        <f t="shared" si="0"/>
        <v>0.27344110272303546</v>
      </c>
      <c r="E30" s="16">
        <v>37476845</v>
      </c>
      <c r="F30" s="74">
        <f t="shared" si="1"/>
        <v>9.7378210559719985E-2</v>
      </c>
      <c r="G30" s="16">
        <v>5015461</v>
      </c>
      <c r="H30" s="74">
        <f t="shared" si="2"/>
        <v>1.3031956593786477E-2</v>
      </c>
      <c r="I30" s="16">
        <v>7575998</v>
      </c>
      <c r="J30" s="74">
        <f t="shared" si="3"/>
        <v>1.9685145012714317E-2</v>
      </c>
      <c r="K30" s="16">
        <v>609114</v>
      </c>
      <c r="L30" s="74">
        <f t="shared" si="4"/>
        <v>1.5826954309220342E-3</v>
      </c>
      <c r="M30" s="16">
        <v>24639557</v>
      </c>
      <c r="N30" s="74">
        <f t="shared" si="5"/>
        <v>6.4022357528874765E-2</v>
      </c>
      <c r="O30" s="12">
        <f t="shared" si="26"/>
        <v>180553144</v>
      </c>
      <c r="P30" s="114">
        <f t="shared" si="6"/>
        <v>0.46914146784905303</v>
      </c>
      <c r="Q30" s="16">
        <v>24848665</v>
      </c>
      <c r="R30" s="74">
        <f t="shared" si="7"/>
        <v>6.4565694697564444E-2</v>
      </c>
      <c r="S30" s="16">
        <v>16633327</v>
      </c>
      <c r="T30" s="74">
        <f t="shared" si="8"/>
        <v>4.3219316324911439E-2</v>
      </c>
      <c r="U30" s="17">
        <f t="shared" si="23"/>
        <v>222035136</v>
      </c>
      <c r="V30" s="106">
        <f t="shared" si="9"/>
        <v>0.57692647887152892</v>
      </c>
      <c r="W30" s="16">
        <v>17278836</v>
      </c>
      <c r="X30" s="74">
        <f t="shared" si="10"/>
        <v>4.4896578947210469E-2</v>
      </c>
      <c r="Y30" s="16">
        <v>5913470</v>
      </c>
      <c r="Z30" s="74">
        <f t="shared" si="11"/>
        <v>1.5365304277843756E-2</v>
      </c>
      <c r="AA30" s="16">
        <v>2988137</v>
      </c>
      <c r="AB30" s="74">
        <f t="shared" si="12"/>
        <v>7.7642457353944818E-3</v>
      </c>
      <c r="AC30" s="16">
        <v>22148709</v>
      </c>
      <c r="AD30" s="74">
        <f t="shared" si="13"/>
        <v>5.7550245988635521E-2</v>
      </c>
      <c r="AE30" s="16">
        <v>18501617</v>
      </c>
      <c r="AF30" s="74">
        <f t="shared" si="14"/>
        <v>4.8073800127019624E-2</v>
      </c>
      <c r="AG30" s="16">
        <v>4726354</v>
      </c>
      <c r="AH30" s="74">
        <f t="shared" si="15"/>
        <v>1.2280753489035024E-2</v>
      </c>
      <c r="AI30" s="16">
        <v>14502496</v>
      </c>
      <c r="AJ30" s="74">
        <f t="shared" si="16"/>
        <v>3.7682657361618806E-2</v>
      </c>
      <c r="AK30" s="16">
        <v>0</v>
      </c>
      <c r="AL30" s="74">
        <f t="shared" si="17"/>
        <v>0</v>
      </c>
      <c r="AM30" s="16">
        <v>95978</v>
      </c>
      <c r="AN30" s="74">
        <f t="shared" si="18"/>
        <v>2.493850774551808E-4</v>
      </c>
      <c r="AO30" s="18">
        <f t="shared" si="24"/>
        <v>86155597</v>
      </c>
      <c r="AP30" s="93">
        <f t="shared" si="19"/>
        <v>0.22386297100421287</v>
      </c>
      <c r="AQ30" s="16">
        <v>64257668</v>
      </c>
      <c r="AR30" s="74">
        <f t="shared" si="20"/>
        <v>0.1669643409038456</v>
      </c>
      <c r="AS30" s="16">
        <v>12410232</v>
      </c>
      <c r="AT30" s="74">
        <f t="shared" si="21"/>
        <v>3.224620922041263E-2</v>
      </c>
      <c r="AU30" s="19">
        <f t="shared" si="25"/>
        <v>384858633</v>
      </c>
      <c r="AV30" s="86">
        <f t="shared" si="22"/>
        <v>1</v>
      </c>
      <c r="AW30" s="28"/>
    </row>
    <row r="31" spans="1:49" s="20" customFormat="1" ht="15" customHeight="1" x14ac:dyDescent="0.2">
      <c r="A31" s="9">
        <v>29</v>
      </c>
      <c r="B31" s="10" t="s">
        <v>71</v>
      </c>
      <c r="C31" s="16">
        <v>51519070</v>
      </c>
      <c r="D31" s="74">
        <f t="shared" si="0"/>
        <v>0.29302753977360413</v>
      </c>
      <c r="E31" s="16">
        <v>14352967</v>
      </c>
      <c r="F31" s="74">
        <f t="shared" si="1"/>
        <v>8.163607395206722E-2</v>
      </c>
      <c r="G31" s="16">
        <v>3318295</v>
      </c>
      <c r="H31" s="74">
        <f t="shared" si="2"/>
        <v>1.8873629125934373E-2</v>
      </c>
      <c r="I31" s="16">
        <v>3277143</v>
      </c>
      <c r="J31" s="74">
        <f t="shared" si="3"/>
        <v>1.863956687836734E-2</v>
      </c>
      <c r="K31" s="16">
        <v>24130</v>
      </c>
      <c r="L31" s="74">
        <f t="shared" si="4"/>
        <v>1.3724538379161481E-4</v>
      </c>
      <c r="M31" s="16">
        <v>6091156</v>
      </c>
      <c r="N31" s="74">
        <f t="shared" si="5"/>
        <v>3.4644966554272578E-2</v>
      </c>
      <c r="O31" s="12">
        <f t="shared" si="26"/>
        <v>78582761</v>
      </c>
      <c r="P31" s="114">
        <f t="shared" si="6"/>
        <v>0.4469590216680373</v>
      </c>
      <c r="Q31" s="16">
        <v>13698538</v>
      </c>
      <c r="R31" s="74">
        <f t="shared" si="7"/>
        <v>7.7913846050311625E-2</v>
      </c>
      <c r="S31" s="16">
        <v>8454373</v>
      </c>
      <c r="T31" s="74">
        <f t="shared" si="8"/>
        <v>4.8086351724097212E-2</v>
      </c>
      <c r="U31" s="17">
        <f t="shared" si="23"/>
        <v>100735672</v>
      </c>
      <c r="V31" s="106">
        <f t="shared" si="9"/>
        <v>0.5729592194424461</v>
      </c>
      <c r="W31" s="16">
        <v>8949273</v>
      </c>
      <c r="X31" s="74">
        <f t="shared" si="10"/>
        <v>5.0901218712844427E-2</v>
      </c>
      <c r="Y31" s="16">
        <v>3016151</v>
      </c>
      <c r="Z31" s="74">
        <f t="shared" si="11"/>
        <v>1.7155109886799118E-2</v>
      </c>
      <c r="AA31" s="16">
        <v>1868023</v>
      </c>
      <c r="AB31" s="74">
        <f t="shared" si="12"/>
        <v>1.0624845982866293E-2</v>
      </c>
      <c r="AC31" s="16">
        <v>16122927</v>
      </c>
      <c r="AD31" s="74">
        <f t="shared" si="13"/>
        <v>9.1703162203033095E-2</v>
      </c>
      <c r="AE31" s="16">
        <v>8322637</v>
      </c>
      <c r="AF31" s="74">
        <f t="shared" si="14"/>
        <v>4.7337070419531439E-2</v>
      </c>
      <c r="AG31" s="16">
        <v>6884863</v>
      </c>
      <c r="AH31" s="74">
        <f t="shared" si="15"/>
        <v>3.9159372763683732E-2</v>
      </c>
      <c r="AI31" s="16">
        <v>8674854</v>
      </c>
      <c r="AJ31" s="74">
        <f t="shared" si="16"/>
        <v>4.9340392315218598E-2</v>
      </c>
      <c r="AK31" s="16">
        <v>0</v>
      </c>
      <c r="AL31" s="74">
        <f t="shared" si="17"/>
        <v>0</v>
      </c>
      <c r="AM31" s="16">
        <v>101749</v>
      </c>
      <c r="AN31" s="74">
        <f t="shared" si="18"/>
        <v>5.7872277477882361E-4</v>
      </c>
      <c r="AO31" s="18">
        <f t="shared" si="24"/>
        <v>53940477</v>
      </c>
      <c r="AP31" s="93">
        <f t="shared" si="19"/>
        <v>0.30679989505875555</v>
      </c>
      <c r="AQ31" s="16">
        <v>6536004</v>
      </c>
      <c r="AR31" s="74">
        <f t="shared" si="20"/>
        <v>3.7175150329197243E-2</v>
      </c>
      <c r="AS31" s="16">
        <v>14604325</v>
      </c>
      <c r="AT31" s="74">
        <f t="shared" si="21"/>
        <v>8.3065735169601113E-2</v>
      </c>
      <c r="AU31" s="19">
        <f t="shared" si="25"/>
        <v>175816478</v>
      </c>
      <c r="AV31" s="86">
        <f t="shared" si="22"/>
        <v>1</v>
      </c>
      <c r="AW31" s="28"/>
    </row>
    <row r="32" spans="1:49" ht="15" customHeight="1" x14ac:dyDescent="0.2">
      <c r="A32" s="21">
        <v>30</v>
      </c>
      <c r="B32" s="22" t="s">
        <v>72</v>
      </c>
      <c r="C32" s="23">
        <v>10666806</v>
      </c>
      <c r="D32" s="75">
        <f t="shared" si="0"/>
        <v>0.35353278376054231</v>
      </c>
      <c r="E32" s="23">
        <v>2371693</v>
      </c>
      <c r="F32" s="75">
        <f t="shared" si="1"/>
        <v>7.8605650887003276E-2</v>
      </c>
      <c r="G32" s="23">
        <v>634832</v>
      </c>
      <c r="H32" s="75">
        <f t="shared" si="2"/>
        <v>2.1040405551603036E-2</v>
      </c>
      <c r="I32" s="23">
        <v>547133</v>
      </c>
      <c r="J32" s="75">
        <f t="shared" si="3"/>
        <v>1.8133774306690942E-2</v>
      </c>
      <c r="K32" s="23">
        <v>35995</v>
      </c>
      <c r="L32" s="75">
        <f t="shared" si="4"/>
        <v>1.19299184324349E-3</v>
      </c>
      <c r="M32" s="23">
        <v>1630391</v>
      </c>
      <c r="N32" s="75">
        <f t="shared" si="5"/>
        <v>5.4036481852968388E-2</v>
      </c>
      <c r="O32" s="24">
        <f t="shared" si="26"/>
        <v>15886850</v>
      </c>
      <c r="P32" s="115">
        <f t="shared" si="6"/>
        <v>0.52654208820205139</v>
      </c>
      <c r="Q32" s="23">
        <v>1038085</v>
      </c>
      <c r="R32" s="75">
        <f t="shared" si="7"/>
        <v>3.4405526811874386E-2</v>
      </c>
      <c r="S32" s="23">
        <v>1670927</v>
      </c>
      <c r="T32" s="75">
        <f t="shared" si="8"/>
        <v>5.5379977265045566E-2</v>
      </c>
      <c r="U32" s="25">
        <f t="shared" si="23"/>
        <v>18595862</v>
      </c>
      <c r="V32" s="107">
        <f t="shared" si="9"/>
        <v>0.61632759227897138</v>
      </c>
      <c r="W32" s="23">
        <v>1925961</v>
      </c>
      <c r="X32" s="75">
        <f t="shared" si="10"/>
        <v>6.3832636849703445E-2</v>
      </c>
      <c r="Y32" s="23">
        <v>876037</v>
      </c>
      <c r="Z32" s="75">
        <f t="shared" si="11"/>
        <v>2.903472691705785E-2</v>
      </c>
      <c r="AA32" s="23">
        <v>449458</v>
      </c>
      <c r="AB32" s="75">
        <f t="shared" si="12"/>
        <v>1.4896505844715449E-2</v>
      </c>
      <c r="AC32" s="23">
        <v>2401464</v>
      </c>
      <c r="AD32" s="75">
        <f t="shared" si="13"/>
        <v>7.9592359045503117E-2</v>
      </c>
      <c r="AE32" s="23">
        <v>2124978</v>
      </c>
      <c r="AF32" s="75">
        <f t="shared" si="14"/>
        <v>7.0428710128402974E-2</v>
      </c>
      <c r="AG32" s="23">
        <v>81935</v>
      </c>
      <c r="AH32" s="75">
        <f t="shared" si="15"/>
        <v>2.7155934623185264E-3</v>
      </c>
      <c r="AI32" s="23">
        <v>2087230</v>
      </c>
      <c r="AJ32" s="75">
        <f t="shared" si="16"/>
        <v>6.9177618140661479E-2</v>
      </c>
      <c r="AK32" s="23">
        <v>0</v>
      </c>
      <c r="AL32" s="75">
        <f t="shared" si="17"/>
        <v>0</v>
      </c>
      <c r="AM32" s="23">
        <v>0</v>
      </c>
      <c r="AN32" s="75">
        <f t="shared" si="18"/>
        <v>0</v>
      </c>
      <c r="AO32" s="26">
        <f t="shared" si="24"/>
        <v>9947063</v>
      </c>
      <c r="AP32" s="94">
        <f t="shared" si="19"/>
        <v>0.32967815038836285</v>
      </c>
      <c r="AQ32" s="23">
        <v>176575</v>
      </c>
      <c r="AR32" s="75">
        <f t="shared" si="20"/>
        <v>5.8522721133690584E-3</v>
      </c>
      <c r="AS32" s="23">
        <v>1452542</v>
      </c>
      <c r="AT32" s="75">
        <f t="shared" si="21"/>
        <v>4.8141985219296725E-2</v>
      </c>
      <c r="AU32" s="27">
        <f t="shared" si="25"/>
        <v>30172042</v>
      </c>
      <c r="AV32" s="87">
        <f t="shared" si="22"/>
        <v>1</v>
      </c>
      <c r="AW32" s="28"/>
    </row>
    <row r="33" spans="1:49" ht="15" customHeight="1" x14ac:dyDescent="0.2">
      <c r="A33" s="9">
        <v>31</v>
      </c>
      <c r="B33" s="10" t="s">
        <v>73</v>
      </c>
      <c r="C33" s="11">
        <v>24943948</v>
      </c>
      <c r="D33" s="73">
        <f t="shared" si="0"/>
        <v>0.27909097293784219</v>
      </c>
      <c r="E33" s="11">
        <v>9152482</v>
      </c>
      <c r="F33" s="73">
        <f t="shared" si="1"/>
        <v>0.10240460356059465</v>
      </c>
      <c r="G33" s="11">
        <v>1474402</v>
      </c>
      <c r="H33" s="73">
        <f t="shared" si="2"/>
        <v>1.6496678420011957E-2</v>
      </c>
      <c r="I33" s="11">
        <v>2032214</v>
      </c>
      <c r="J33" s="73">
        <f t="shared" si="3"/>
        <v>2.2737883452848124E-2</v>
      </c>
      <c r="K33" s="11">
        <v>232</v>
      </c>
      <c r="L33" s="73">
        <f t="shared" si="4"/>
        <v>2.5957841846679359E-6</v>
      </c>
      <c r="M33" s="11">
        <v>2699746</v>
      </c>
      <c r="N33" s="73">
        <f t="shared" si="5"/>
        <v>3.0206715385433281E-2</v>
      </c>
      <c r="O33" s="12">
        <f t="shared" si="26"/>
        <v>40303024</v>
      </c>
      <c r="P33" s="113">
        <f t="shared" si="6"/>
        <v>0.45093944954091486</v>
      </c>
      <c r="Q33" s="11">
        <v>4435634</v>
      </c>
      <c r="R33" s="73">
        <f t="shared" si="7"/>
        <v>4.9629088733514549E-2</v>
      </c>
      <c r="S33" s="11">
        <v>5121041</v>
      </c>
      <c r="T33" s="73">
        <f t="shared" si="8"/>
        <v>5.7297919124293412E-2</v>
      </c>
      <c r="U33" s="13">
        <f t="shared" si="23"/>
        <v>49859699</v>
      </c>
      <c r="V33" s="105">
        <f t="shared" si="9"/>
        <v>0.55786645739872287</v>
      </c>
      <c r="W33" s="11">
        <v>4550237</v>
      </c>
      <c r="X33" s="73">
        <f t="shared" si="10"/>
        <v>5.0911350177115837E-2</v>
      </c>
      <c r="Y33" s="11">
        <v>1671530</v>
      </c>
      <c r="Z33" s="73">
        <f t="shared" si="11"/>
        <v>1.870228938878446E-2</v>
      </c>
      <c r="AA33" s="11">
        <v>898210</v>
      </c>
      <c r="AB33" s="73">
        <f t="shared" si="12"/>
        <v>1.004982462289046E-2</v>
      </c>
      <c r="AC33" s="11">
        <v>6261881</v>
      </c>
      <c r="AD33" s="73">
        <f t="shared" si="13"/>
        <v>7.0062464077899303E-2</v>
      </c>
      <c r="AE33" s="11">
        <v>4184529</v>
      </c>
      <c r="AF33" s="73">
        <f t="shared" si="14"/>
        <v>4.6819543958984196E-2</v>
      </c>
      <c r="AG33" s="11">
        <v>503446</v>
      </c>
      <c r="AH33" s="73">
        <f t="shared" si="15"/>
        <v>5.632918813079024E-3</v>
      </c>
      <c r="AI33" s="11">
        <v>4176954</v>
      </c>
      <c r="AJ33" s="73">
        <f t="shared" si="16"/>
        <v>4.6734789367609796E-2</v>
      </c>
      <c r="AK33" s="11">
        <v>0</v>
      </c>
      <c r="AL33" s="73">
        <f t="shared" si="17"/>
        <v>0</v>
      </c>
      <c r="AM33" s="11">
        <v>117273</v>
      </c>
      <c r="AN33" s="73">
        <f t="shared" si="18"/>
        <v>1.3121353391748398E-3</v>
      </c>
      <c r="AO33" s="14">
        <f t="shared" si="24"/>
        <v>22364060</v>
      </c>
      <c r="AP33" s="92">
        <f t="shared" si="19"/>
        <v>0.25022531574553791</v>
      </c>
      <c r="AQ33" s="11">
        <v>6353334</v>
      </c>
      <c r="AR33" s="73">
        <f t="shared" si="20"/>
        <v>7.1085706539280494E-2</v>
      </c>
      <c r="AS33" s="11">
        <v>10798596</v>
      </c>
      <c r="AT33" s="73">
        <f t="shared" si="21"/>
        <v>0.12082252031645876</v>
      </c>
      <c r="AU33" s="15">
        <f t="shared" si="25"/>
        <v>89375689</v>
      </c>
      <c r="AV33" s="85">
        <f t="shared" si="22"/>
        <v>1</v>
      </c>
      <c r="AW33" s="28"/>
    </row>
    <row r="34" spans="1:49" s="20" customFormat="1" ht="15" customHeight="1" x14ac:dyDescent="0.2">
      <c r="A34" s="9">
        <v>32</v>
      </c>
      <c r="B34" s="10" t="s">
        <v>192</v>
      </c>
      <c r="C34" s="16">
        <v>100113294</v>
      </c>
      <c r="D34" s="74">
        <f t="shared" si="0"/>
        <v>0.38025287188012424</v>
      </c>
      <c r="E34" s="16">
        <v>29956778</v>
      </c>
      <c r="F34" s="74">
        <f t="shared" si="1"/>
        <v>0.11378259980912549</v>
      </c>
      <c r="G34" s="16">
        <v>3107491</v>
      </c>
      <c r="H34" s="74">
        <f t="shared" si="2"/>
        <v>1.1802951734777993E-2</v>
      </c>
      <c r="I34" s="16">
        <v>3136638</v>
      </c>
      <c r="J34" s="74">
        <f t="shared" si="3"/>
        <v>1.1913658615091909E-2</v>
      </c>
      <c r="K34" s="16">
        <v>223520</v>
      </c>
      <c r="L34" s="74">
        <f t="shared" si="4"/>
        <v>8.4897937653160595E-4</v>
      </c>
      <c r="M34" s="16">
        <v>6700937</v>
      </c>
      <c r="N34" s="74">
        <f t="shared" si="5"/>
        <v>2.5451670170175241E-2</v>
      </c>
      <c r="O34" s="12">
        <f t="shared" si="26"/>
        <v>143238658</v>
      </c>
      <c r="P34" s="114">
        <f t="shared" si="6"/>
        <v>0.54405273158582645</v>
      </c>
      <c r="Q34" s="16">
        <v>14819458</v>
      </c>
      <c r="R34" s="74">
        <f t="shared" si="7"/>
        <v>5.6287644118541161E-2</v>
      </c>
      <c r="S34" s="16">
        <v>8303051</v>
      </c>
      <c r="T34" s="74">
        <f t="shared" si="8"/>
        <v>3.1536860510424695E-2</v>
      </c>
      <c r="U34" s="17">
        <f t="shared" si="23"/>
        <v>166361167</v>
      </c>
      <c r="V34" s="106">
        <f t="shared" si="9"/>
        <v>0.6318772362147923</v>
      </c>
      <c r="W34" s="16">
        <v>14170700</v>
      </c>
      <c r="X34" s="74">
        <f t="shared" si="10"/>
        <v>5.3823514902543078E-2</v>
      </c>
      <c r="Y34" s="16">
        <v>3955624</v>
      </c>
      <c r="Z34" s="74">
        <f t="shared" si="11"/>
        <v>1.5024352171230571E-2</v>
      </c>
      <c r="AA34" s="16">
        <v>2367768</v>
      </c>
      <c r="AB34" s="74">
        <f t="shared" si="12"/>
        <v>8.9933169309748019E-3</v>
      </c>
      <c r="AC34" s="16">
        <v>17940293</v>
      </c>
      <c r="AD34" s="74">
        <f t="shared" si="13"/>
        <v>6.8141279375153616E-2</v>
      </c>
      <c r="AE34" s="16">
        <v>15524078</v>
      </c>
      <c r="AF34" s="74">
        <f t="shared" si="14"/>
        <v>5.8963949810612121E-2</v>
      </c>
      <c r="AG34" s="16">
        <v>2403586</v>
      </c>
      <c r="AH34" s="74">
        <f t="shared" si="15"/>
        <v>9.1293617739803892E-3</v>
      </c>
      <c r="AI34" s="16">
        <v>12869287</v>
      </c>
      <c r="AJ34" s="74">
        <f t="shared" si="16"/>
        <v>4.8880454785550739E-2</v>
      </c>
      <c r="AK34" s="16">
        <v>0</v>
      </c>
      <c r="AL34" s="74">
        <f t="shared" si="17"/>
        <v>0</v>
      </c>
      <c r="AM34" s="16">
        <v>188484</v>
      </c>
      <c r="AN34" s="74">
        <f t="shared" si="18"/>
        <v>7.159047459117002E-4</v>
      </c>
      <c r="AO34" s="18">
        <f t="shared" si="24"/>
        <v>69419820</v>
      </c>
      <c r="AP34" s="93">
        <f t="shared" si="19"/>
        <v>0.263672134495957</v>
      </c>
      <c r="AQ34" s="16">
        <v>17946614</v>
      </c>
      <c r="AR34" s="74">
        <f t="shared" si="20"/>
        <v>6.8165287958900284E-2</v>
      </c>
      <c r="AS34" s="16">
        <v>9553235</v>
      </c>
      <c r="AT34" s="74">
        <f t="shared" si="21"/>
        <v>3.6285341330350378E-2</v>
      </c>
      <c r="AU34" s="19">
        <f t="shared" si="25"/>
        <v>263280836</v>
      </c>
      <c r="AV34" s="86">
        <f t="shared" si="22"/>
        <v>1</v>
      </c>
      <c r="AW34" s="28"/>
    </row>
    <row r="35" spans="1:49" s="20" customFormat="1" ht="15" customHeight="1" x14ac:dyDescent="0.2">
      <c r="A35" s="9">
        <v>33</v>
      </c>
      <c r="B35" s="10" t="s">
        <v>74</v>
      </c>
      <c r="C35" s="16">
        <v>5017249</v>
      </c>
      <c r="D35" s="74">
        <f t="shared" ref="D35:D66" si="27">C35/AU35</f>
        <v>0.28179221739418098</v>
      </c>
      <c r="E35" s="16">
        <v>621146</v>
      </c>
      <c r="F35" s="74">
        <f t="shared" ref="F35:F66" si="28">E35/AU35</f>
        <v>3.4886470387562173E-2</v>
      </c>
      <c r="G35" s="16">
        <v>105770</v>
      </c>
      <c r="H35" s="74">
        <f t="shared" ref="H35:H66" si="29">G35/$AU35</f>
        <v>5.9405388956742071E-3</v>
      </c>
      <c r="I35" s="16">
        <v>591232</v>
      </c>
      <c r="J35" s="74">
        <f t="shared" ref="J35:J66" si="30">I35/$AU35</f>
        <v>3.3206359954308907E-2</v>
      </c>
      <c r="K35" s="16">
        <v>0</v>
      </c>
      <c r="L35" s="74">
        <f t="shared" ref="L35:L66" si="31">K35/$AU35</f>
        <v>0</v>
      </c>
      <c r="M35" s="16">
        <v>1343736</v>
      </c>
      <c r="N35" s="74">
        <f t="shared" ref="N35:N66" si="32">M35/$AU35</f>
        <v>7.5470511236812671E-2</v>
      </c>
      <c r="O35" s="12">
        <f t="shared" si="26"/>
        <v>7679133</v>
      </c>
      <c r="P35" s="114">
        <f t="shared" ref="P35:P66" si="33">O35/$AU35</f>
        <v>0.4312960978685389</v>
      </c>
      <c r="Q35" s="16">
        <v>936980</v>
      </c>
      <c r="R35" s="74">
        <f t="shared" ref="R35:R66" si="34">Q35/$AU35</f>
        <v>5.2625187997247032E-2</v>
      </c>
      <c r="S35" s="16">
        <v>1376816</v>
      </c>
      <c r="T35" s="74">
        <f t="shared" ref="T35:T66" si="35">S35/$AU35</f>
        <v>7.7328439067661708E-2</v>
      </c>
      <c r="U35" s="17">
        <f t="shared" si="23"/>
        <v>9992929</v>
      </c>
      <c r="V35" s="106">
        <f t="shared" ref="V35:V66" si="36">U35/$AU35</f>
        <v>0.5612497249334476</v>
      </c>
      <c r="W35" s="16">
        <v>695094</v>
      </c>
      <c r="X35" s="74">
        <f t="shared" ref="X35:X66" si="37">W35/$AU35</f>
        <v>3.9039736628058687E-2</v>
      </c>
      <c r="Y35" s="16">
        <v>939636</v>
      </c>
      <c r="Z35" s="74">
        <f t="shared" ref="Z35:Z66" si="38">Y35/$AU35</f>
        <v>5.2774361404705768E-2</v>
      </c>
      <c r="AA35" s="16">
        <v>540833</v>
      </c>
      <c r="AB35" s="74">
        <f t="shared" ref="AB35:AB66" si="39">AA35/$AU35</f>
        <v>3.0375715917218195E-2</v>
      </c>
      <c r="AC35" s="16">
        <v>1559095</v>
      </c>
      <c r="AD35" s="74">
        <f t="shared" ref="AD35:AD66" si="40">AC35/$AU35</f>
        <v>8.7566081966069562E-2</v>
      </c>
      <c r="AE35" s="16">
        <v>823570</v>
      </c>
      <c r="AF35" s="74">
        <f t="shared" ref="AF35:AF66" si="41">AE35/$AU35</f>
        <v>4.625555089638278E-2</v>
      </c>
      <c r="AG35" s="16">
        <v>270177</v>
      </c>
      <c r="AH35" s="74">
        <f t="shared" ref="AH35:AH66" si="42">AG35/$AU35</f>
        <v>1.5174406516182001E-2</v>
      </c>
      <c r="AI35" s="16">
        <v>1082431</v>
      </c>
      <c r="AJ35" s="74">
        <f t="shared" ref="AJ35:AJ66" si="43">AI35/$AU35</f>
        <v>6.0794397819641938E-2</v>
      </c>
      <c r="AK35" s="16">
        <v>0</v>
      </c>
      <c r="AL35" s="74">
        <f t="shared" ref="AL35:AL66" si="44">AK35/$AU35</f>
        <v>0</v>
      </c>
      <c r="AM35" s="16">
        <v>13690</v>
      </c>
      <c r="AN35" s="74">
        <f t="shared" ref="AN35:AN66" si="45">AM35/$AU35</f>
        <v>7.6889455877640058E-4</v>
      </c>
      <c r="AO35" s="18">
        <f t="shared" si="24"/>
        <v>5924526</v>
      </c>
      <c r="AP35" s="93">
        <f t="shared" ref="AP35:AP66" si="46">AO35/$AU35</f>
        <v>0.33274914570703534</v>
      </c>
      <c r="AQ35" s="16">
        <v>2000</v>
      </c>
      <c r="AR35" s="74">
        <f t="shared" ref="AR35:AR66" si="47">AQ35/$AU35</f>
        <v>1.1232937308639892E-4</v>
      </c>
      <c r="AS35" s="16">
        <v>1885327</v>
      </c>
      <c r="AT35" s="74">
        <f t="shared" ref="AT35:AT66" si="48">AS35/$AU35</f>
        <v>0.10588879998643061</v>
      </c>
      <c r="AU35" s="19">
        <f t="shared" si="25"/>
        <v>17804782</v>
      </c>
      <c r="AV35" s="86">
        <f t="shared" ref="AV35:AV66" si="49">AU35/$AU35</f>
        <v>1</v>
      </c>
      <c r="AW35" s="28"/>
    </row>
    <row r="36" spans="1:49" s="20" customFormat="1" ht="15" customHeight="1" x14ac:dyDescent="0.2">
      <c r="A36" s="9">
        <v>34</v>
      </c>
      <c r="B36" s="10" t="s">
        <v>75</v>
      </c>
      <c r="C36" s="16">
        <v>17464793</v>
      </c>
      <c r="D36" s="74">
        <f t="shared" si="27"/>
        <v>0.3400210182789406</v>
      </c>
      <c r="E36" s="16">
        <v>4155980</v>
      </c>
      <c r="F36" s="74">
        <f t="shared" si="28"/>
        <v>8.091252793817319E-2</v>
      </c>
      <c r="G36" s="16">
        <v>772193</v>
      </c>
      <c r="H36" s="74">
        <f t="shared" si="29"/>
        <v>1.5033779682809294E-2</v>
      </c>
      <c r="I36" s="16">
        <v>2093655</v>
      </c>
      <c r="J36" s="74">
        <f t="shared" si="30"/>
        <v>4.0761244924276824E-2</v>
      </c>
      <c r="K36" s="16">
        <v>14771</v>
      </c>
      <c r="L36" s="74">
        <f t="shared" si="31"/>
        <v>2.875757222543795E-4</v>
      </c>
      <c r="M36" s="16">
        <v>2825664</v>
      </c>
      <c r="N36" s="74">
        <f t="shared" si="32"/>
        <v>5.501268469624257E-2</v>
      </c>
      <c r="O36" s="12">
        <f t="shared" si="26"/>
        <v>27327056</v>
      </c>
      <c r="P36" s="114">
        <f t="shared" si="33"/>
        <v>0.53202883124269684</v>
      </c>
      <c r="Q36" s="16">
        <v>2338038</v>
      </c>
      <c r="R36" s="74">
        <f t="shared" si="34"/>
        <v>4.5519123045710173E-2</v>
      </c>
      <c r="S36" s="16">
        <v>2593675</v>
      </c>
      <c r="T36" s="74">
        <f t="shared" si="35"/>
        <v>5.0496104625152513E-2</v>
      </c>
      <c r="U36" s="17">
        <f t="shared" si="23"/>
        <v>32258769</v>
      </c>
      <c r="V36" s="106">
        <f t="shared" si="36"/>
        <v>0.62804405891355952</v>
      </c>
      <c r="W36" s="16">
        <v>2562861</v>
      </c>
      <c r="X36" s="74">
        <f t="shared" si="37"/>
        <v>4.9896188688144424E-2</v>
      </c>
      <c r="Y36" s="16">
        <v>1288191</v>
      </c>
      <c r="Z36" s="74">
        <f t="shared" si="38"/>
        <v>2.5079714117296825E-2</v>
      </c>
      <c r="AA36" s="16">
        <v>1073870</v>
      </c>
      <c r="AB36" s="74">
        <f t="shared" si="39"/>
        <v>2.0907111289507178E-2</v>
      </c>
      <c r="AC36" s="16">
        <v>4624754</v>
      </c>
      <c r="AD36" s="74">
        <f t="shared" si="40"/>
        <v>9.0039061119682531E-2</v>
      </c>
      <c r="AE36" s="16">
        <v>3150651</v>
      </c>
      <c r="AF36" s="74">
        <f t="shared" si="41"/>
        <v>6.1339837309355022E-2</v>
      </c>
      <c r="AG36" s="16">
        <v>912715</v>
      </c>
      <c r="AH36" s="74">
        <f t="shared" si="42"/>
        <v>1.7769594160003115E-2</v>
      </c>
      <c r="AI36" s="16">
        <v>2979288</v>
      </c>
      <c r="AJ36" s="74">
        <f t="shared" si="43"/>
        <v>5.8003581233755722E-2</v>
      </c>
      <c r="AK36" s="16">
        <v>0</v>
      </c>
      <c r="AL36" s="74">
        <f t="shared" si="44"/>
        <v>0</v>
      </c>
      <c r="AM36" s="16">
        <v>0</v>
      </c>
      <c r="AN36" s="74">
        <f t="shared" si="45"/>
        <v>0</v>
      </c>
      <c r="AO36" s="18">
        <f t="shared" si="24"/>
        <v>16592330</v>
      </c>
      <c r="AP36" s="93">
        <f t="shared" si="46"/>
        <v>0.32303508791774482</v>
      </c>
      <c r="AQ36" s="16">
        <v>962270</v>
      </c>
      <c r="AR36" s="74">
        <f t="shared" si="47"/>
        <v>1.8734377513622759E-2</v>
      </c>
      <c r="AS36" s="16">
        <v>1550494</v>
      </c>
      <c r="AT36" s="74">
        <f t="shared" si="48"/>
        <v>3.0186475655072906E-2</v>
      </c>
      <c r="AU36" s="19">
        <f t="shared" si="25"/>
        <v>51363863</v>
      </c>
      <c r="AV36" s="86">
        <f t="shared" si="49"/>
        <v>1</v>
      </c>
      <c r="AW36" s="28"/>
    </row>
    <row r="37" spans="1:49" ht="15" customHeight="1" x14ac:dyDescent="0.2">
      <c r="A37" s="21">
        <v>35</v>
      </c>
      <c r="B37" s="22" t="s">
        <v>76</v>
      </c>
      <c r="C37" s="23">
        <v>26043755</v>
      </c>
      <c r="D37" s="75">
        <f t="shared" si="27"/>
        <v>0.36083508420723698</v>
      </c>
      <c r="E37" s="23">
        <v>8404517</v>
      </c>
      <c r="F37" s="75">
        <f t="shared" si="28"/>
        <v>0.11644421472311327</v>
      </c>
      <c r="G37" s="23">
        <v>1453037</v>
      </c>
      <c r="H37" s="75">
        <f t="shared" si="29"/>
        <v>2.0131763958431918E-2</v>
      </c>
      <c r="I37" s="23">
        <v>1607415</v>
      </c>
      <c r="J37" s="75">
        <f t="shared" si="30"/>
        <v>2.2270664383111264E-2</v>
      </c>
      <c r="K37" s="23">
        <v>0</v>
      </c>
      <c r="L37" s="75">
        <f t="shared" si="31"/>
        <v>0</v>
      </c>
      <c r="M37" s="23">
        <v>3262947</v>
      </c>
      <c r="N37" s="75">
        <f t="shared" si="32"/>
        <v>4.5207987692587007E-2</v>
      </c>
      <c r="O37" s="24">
        <f t="shared" si="26"/>
        <v>40771671</v>
      </c>
      <c r="P37" s="115">
        <f t="shared" si="33"/>
        <v>0.56488971496448048</v>
      </c>
      <c r="Q37" s="23">
        <v>3410558</v>
      </c>
      <c r="R37" s="75">
        <f t="shared" si="34"/>
        <v>4.725313162881719E-2</v>
      </c>
      <c r="S37" s="23">
        <v>3360555</v>
      </c>
      <c r="T37" s="75">
        <f t="shared" si="35"/>
        <v>4.6560342255103047E-2</v>
      </c>
      <c r="U37" s="25">
        <f t="shared" si="23"/>
        <v>47542784</v>
      </c>
      <c r="V37" s="107">
        <f t="shared" si="36"/>
        <v>0.65870318884840073</v>
      </c>
      <c r="W37" s="23">
        <v>3690988</v>
      </c>
      <c r="X37" s="75">
        <f t="shared" si="37"/>
        <v>5.1138476989508665E-2</v>
      </c>
      <c r="Y37" s="23">
        <v>1549006</v>
      </c>
      <c r="Z37" s="75">
        <f t="shared" si="38"/>
        <v>2.1461410247773999E-2</v>
      </c>
      <c r="AA37" s="23">
        <v>600719</v>
      </c>
      <c r="AB37" s="75">
        <f t="shared" si="39"/>
        <v>8.3229354196384976E-3</v>
      </c>
      <c r="AC37" s="23">
        <v>5480607</v>
      </c>
      <c r="AD37" s="75">
        <f t="shared" si="40"/>
        <v>7.5933569807878035E-2</v>
      </c>
      <c r="AE37" s="23">
        <v>4842502</v>
      </c>
      <c r="AF37" s="75">
        <f t="shared" si="41"/>
        <v>6.7092652996609492E-2</v>
      </c>
      <c r="AG37" s="23">
        <v>596754</v>
      </c>
      <c r="AH37" s="75">
        <f t="shared" si="42"/>
        <v>8.2680005183970399E-3</v>
      </c>
      <c r="AI37" s="23">
        <v>4040566</v>
      </c>
      <c r="AJ37" s="75">
        <f t="shared" si="43"/>
        <v>5.5981864859921265E-2</v>
      </c>
      <c r="AK37" s="23">
        <v>0</v>
      </c>
      <c r="AL37" s="75">
        <f t="shared" si="44"/>
        <v>0</v>
      </c>
      <c r="AM37" s="23">
        <v>1480</v>
      </c>
      <c r="AN37" s="75">
        <f t="shared" si="45"/>
        <v>2.0505335141829999E-5</v>
      </c>
      <c r="AO37" s="26">
        <f t="shared" si="24"/>
        <v>20802622</v>
      </c>
      <c r="AP37" s="94">
        <f t="shared" si="46"/>
        <v>0.28821941617486885</v>
      </c>
      <c r="AQ37" s="23">
        <v>1868550</v>
      </c>
      <c r="AR37" s="75">
        <f t="shared" si="47"/>
        <v>2.5888678364369221E-2</v>
      </c>
      <c r="AS37" s="23">
        <v>1962382</v>
      </c>
      <c r="AT37" s="75">
        <f t="shared" si="48"/>
        <v>2.7188716612361243E-2</v>
      </c>
      <c r="AU37" s="27">
        <f t="shared" si="25"/>
        <v>72176338</v>
      </c>
      <c r="AV37" s="87">
        <f t="shared" si="49"/>
        <v>1</v>
      </c>
      <c r="AW37" s="28"/>
    </row>
    <row r="38" spans="1:49" ht="15" customHeight="1" x14ac:dyDescent="0.2">
      <c r="A38" s="9">
        <v>36</v>
      </c>
      <c r="B38" s="10" t="s">
        <v>77</v>
      </c>
      <c r="C38" s="11">
        <v>63865348</v>
      </c>
      <c r="D38" s="73">
        <f t="shared" si="27"/>
        <v>0.28435921272879383</v>
      </c>
      <c r="E38" s="11">
        <v>12299830</v>
      </c>
      <c r="F38" s="73">
        <f t="shared" si="28"/>
        <v>5.4764752483584686E-2</v>
      </c>
      <c r="G38" s="11">
        <v>837597</v>
      </c>
      <c r="H38" s="73">
        <f t="shared" si="29"/>
        <v>3.7293842586436626E-3</v>
      </c>
      <c r="I38" s="11">
        <v>6514450</v>
      </c>
      <c r="J38" s="73">
        <f t="shared" si="30"/>
        <v>2.9005461198787972E-2</v>
      </c>
      <c r="K38" s="11">
        <v>0</v>
      </c>
      <c r="L38" s="73">
        <f t="shared" si="31"/>
        <v>0</v>
      </c>
      <c r="M38" s="11">
        <v>9447298</v>
      </c>
      <c r="N38" s="73">
        <f t="shared" si="32"/>
        <v>4.2063909550673843E-2</v>
      </c>
      <c r="O38" s="12">
        <f t="shared" si="26"/>
        <v>92964523</v>
      </c>
      <c r="P38" s="113">
        <f t="shared" si="33"/>
        <v>0.41392272022048399</v>
      </c>
      <c r="Q38" s="11">
        <v>11572828</v>
      </c>
      <c r="R38" s="73">
        <f t="shared" si="34"/>
        <v>5.1527790299142215E-2</v>
      </c>
      <c r="S38" s="11">
        <v>10337442</v>
      </c>
      <c r="T38" s="73">
        <f t="shared" si="35"/>
        <v>4.6027258298969385E-2</v>
      </c>
      <c r="U38" s="13">
        <f t="shared" si="23"/>
        <v>114874793</v>
      </c>
      <c r="V38" s="105">
        <f t="shared" si="36"/>
        <v>0.51147776881859564</v>
      </c>
      <c r="W38" s="11">
        <v>17092892</v>
      </c>
      <c r="X38" s="73">
        <f t="shared" si="37"/>
        <v>7.610576728366529E-2</v>
      </c>
      <c r="Y38" s="11">
        <v>17395768</v>
      </c>
      <c r="Z38" s="73">
        <f t="shared" si="38"/>
        <v>7.7454316749244745E-2</v>
      </c>
      <c r="AA38" s="11">
        <v>6010300</v>
      </c>
      <c r="AB38" s="73">
        <f t="shared" si="39"/>
        <v>2.6760743185238252E-2</v>
      </c>
      <c r="AC38" s="11">
        <v>20699923</v>
      </c>
      <c r="AD38" s="73">
        <f t="shared" si="40"/>
        <v>9.216600225566221E-2</v>
      </c>
      <c r="AE38" s="11">
        <v>8373818</v>
      </c>
      <c r="AF38" s="73">
        <f t="shared" si="41"/>
        <v>3.7284260848530926E-2</v>
      </c>
      <c r="AG38" s="11">
        <v>6478855</v>
      </c>
      <c r="AH38" s="73">
        <f t="shared" si="42"/>
        <v>2.8846975157545678E-2</v>
      </c>
      <c r="AI38" s="11">
        <v>5253821</v>
      </c>
      <c r="AJ38" s="73">
        <f t="shared" si="43"/>
        <v>2.3392535234882057E-2</v>
      </c>
      <c r="AK38" s="11">
        <v>0</v>
      </c>
      <c r="AL38" s="73">
        <f t="shared" si="44"/>
        <v>0</v>
      </c>
      <c r="AM38" s="11">
        <v>9805</v>
      </c>
      <c r="AN38" s="73">
        <f t="shared" si="45"/>
        <v>4.365657070882669E-5</v>
      </c>
      <c r="AO38" s="14">
        <f t="shared" si="24"/>
        <v>81315182</v>
      </c>
      <c r="AP38" s="92">
        <f t="shared" si="46"/>
        <v>0.36205425728547797</v>
      </c>
      <c r="AQ38" s="11">
        <v>14002196</v>
      </c>
      <c r="AR38" s="73">
        <f t="shared" si="47"/>
        <v>6.23445037993728E-2</v>
      </c>
      <c r="AS38" s="11">
        <v>14401741</v>
      </c>
      <c r="AT38" s="73">
        <f t="shared" si="48"/>
        <v>6.4123470096553642E-2</v>
      </c>
      <c r="AU38" s="15">
        <f t="shared" si="25"/>
        <v>224593912</v>
      </c>
      <c r="AV38" s="85">
        <f t="shared" si="49"/>
        <v>1</v>
      </c>
      <c r="AW38" s="28"/>
    </row>
    <row r="39" spans="1:49" s="20" customFormat="1" ht="15" customHeight="1" x14ac:dyDescent="0.2">
      <c r="A39" s="9">
        <v>37</v>
      </c>
      <c r="B39" s="10" t="s">
        <v>78</v>
      </c>
      <c r="C39" s="16">
        <v>71489776</v>
      </c>
      <c r="D39" s="74">
        <f t="shared" si="27"/>
        <v>0.2550976877693289</v>
      </c>
      <c r="E39" s="16">
        <v>16901967</v>
      </c>
      <c r="F39" s="74">
        <f t="shared" si="28"/>
        <v>6.03114590882688E-2</v>
      </c>
      <c r="G39" s="16">
        <v>4035615</v>
      </c>
      <c r="H39" s="74">
        <f t="shared" si="29"/>
        <v>1.4400325652541145E-2</v>
      </c>
      <c r="I39" s="16">
        <v>8103367</v>
      </c>
      <c r="J39" s="74">
        <f t="shared" si="30"/>
        <v>2.8915326085876721E-2</v>
      </c>
      <c r="K39" s="16">
        <v>0</v>
      </c>
      <c r="L39" s="74">
        <f t="shared" si="31"/>
        <v>0</v>
      </c>
      <c r="M39" s="16">
        <v>4517884</v>
      </c>
      <c r="N39" s="74">
        <f t="shared" si="32"/>
        <v>1.6121210982813078E-2</v>
      </c>
      <c r="O39" s="12">
        <f t="shared" si="26"/>
        <v>105048609</v>
      </c>
      <c r="P39" s="114">
        <f t="shared" si="33"/>
        <v>0.37484600957882863</v>
      </c>
      <c r="Q39" s="16">
        <v>13649657</v>
      </c>
      <c r="R39" s="74">
        <f t="shared" si="34"/>
        <v>4.870620855693316E-2</v>
      </c>
      <c r="S39" s="16">
        <v>14888687</v>
      </c>
      <c r="T39" s="74">
        <f t="shared" si="35"/>
        <v>5.3127451785850696E-2</v>
      </c>
      <c r="U39" s="17">
        <f t="shared" si="23"/>
        <v>133586953</v>
      </c>
      <c r="V39" s="106">
        <f t="shared" si="36"/>
        <v>0.47667966992161248</v>
      </c>
      <c r="W39" s="16">
        <v>13788014</v>
      </c>
      <c r="X39" s="74">
        <f t="shared" si="37"/>
        <v>4.9199909233610353E-2</v>
      </c>
      <c r="Y39" s="16">
        <v>1914689</v>
      </c>
      <c r="Z39" s="74">
        <f t="shared" si="38"/>
        <v>6.8322040440771366E-3</v>
      </c>
      <c r="AA39" s="16">
        <v>2520134</v>
      </c>
      <c r="AB39" s="74">
        <f t="shared" si="39"/>
        <v>8.992619535818239E-3</v>
      </c>
      <c r="AC39" s="16">
        <v>21083303</v>
      </c>
      <c r="AD39" s="74">
        <f t="shared" si="40"/>
        <v>7.5231762452859771E-2</v>
      </c>
      <c r="AE39" s="16">
        <v>11994655</v>
      </c>
      <c r="AF39" s="74">
        <f t="shared" si="41"/>
        <v>4.2800648250608871E-2</v>
      </c>
      <c r="AG39" s="16">
        <v>3156223</v>
      </c>
      <c r="AH39" s="74">
        <f t="shared" si="42"/>
        <v>1.1262382321415786E-2</v>
      </c>
      <c r="AI39" s="16">
        <v>12188856</v>
      </c>
      <c r="AJ39" s="74">
        <f t="shared" si="43"/>
        <v>4.349361763496519E-2</v>
      </c>
      <c r="AK39" s="16">
        <v>0</v>
      </c>
      <c r="AL39" s="74">
        <f t="shared" si="44"/>
        <v>0</v>
      </c>
      <c r="AM39" s="16">
        <v>15426</v>
      </c>
      <c r="AN39" s="74">
        <f t="shared" si="45"/>
        <v>5.5044751175743898E-5</v>
      </c>
      <c r="AO39" s="18">
        <f t="shared" si="24"/>
        <v>66661300</v>
      </c>
      <c r="AP39" s="93">
        <f t="shared" si="46"/>
        <v>0.2378681882245311</v>
      </c>
      <c r="AQ39" s="16">
        <v>24462740</v>
      </c>
      <c r="AR39" s="74">
        <f t="shared" si="47"/>
        <v>8.7290641538760358E-2</v>
      </c>
      <c r="AS39" s="16">
        <v>55533711</v>
      </c>
      <c r="AT39" s="74">
        <f t="shared" si="48"/>
        <v>0.19816150031509605</v>
      </c>
      <c r="AU39" s="19">
        <f t="shared" si="25"/>
        <v>280244704</v>
      </c>
      <c r="AV39" s="86">
        <f t="shared" si="49"/>
        <v>1</v>
      </c>
      <c r="AW39" s="28"/>
    </row>
    <row r="40" spans="1:49" s="20" customFormat="1" ht="15" customHeight="1" x14ac:dyDescent="0.2">
      <c r="A40" s="9">
        <v>38</v>
      </c>
      <c r="B40" s="10" t="s">
        <v>79</v>
      </c>
      <c r="C40" s="16">
        <v>17958038</v>
      </c>
      <c r="D40" s="74">
        <f t="shared" si="27"/>
        <v>0.2765412472070094</v>
      </c>
      <c r="E40" s="16">
        <v>7232066</v>
      </c>
      <c r="F40" s="74">
        <f t="shared" si="28"/>
        <v>0.11136876709601615</v>
      </c>
      <c r="G40" s="16">
        <v>1574820</v>
      </c>
      <c r="H40" s="74">
        <f t="shared" si="29"/>
        <v>2.4251128487785944E-2</v>
      </c>
      <c r="I40" s="16">
        <v>1356710</v>
      </c>
      <c r="J40" s="74">
        <f t="shared" si="30"/>
        <v>2.089238676843326E-2</v>
      </c>
      <c r="K40" s="16">
        <v>0</v>
      </c>
      <c r="L40" s="74">
        <f t="shared" si="31"/>
        <v>0</v>
      </c>
      <c r="M40" s="16">
        <v>2606245</v>
      </c>
      <c r="N40" s="74">
        <f t="shared" si="32"/>
        <v>4.0134353364606544E-2</v>
      </c>
      <c r="O40" s="12">
        <f t="shared" si="26"/>
        <v>30727879</v>
      </c>
      <c r="P40" s="114">
        <f t="shared" si="33"/>
        <v>0.47318788292385128</v>
      </c>
      <c r="Q40" s="16">
        <v>5355881</v>
      </c>
      <c r="R40" s="74">
        <f t="shared" si="34"/>
        <v>8.2476828016085316E-2</v>
      </c>
      <c r="S40" s="16">
        <v>3527620</v>
      </c>
      <c r="T40" s="74">
        <f t="shared" si="35"/>
        <v>5.4322885076442673E-2</v>
      </c>
      <c r="U40" s="17">
        <f t="shared" si="23"/>
        <v>39611380</v>
      </c>
      <c r="V40" s="106">
        <f t="shared" si="36"/>
        <v>0.6099875960163792</v>
      </c>
      <c r="W40" s="16">
        <v>2991744</v>
      </c>
      <c r="X40" s="74">
        <f t="shared" si="37"/>
        <v>4.6070768815840969E-2</v>
      </c>
      <c r="Y40" s="16">
        <v>2133394</v>
      </c>
      <c r="Z40" s="74">
        <f t="shared" si="38"/>
        <v>3.2852778101034791E-2</v>
      </c>
      <c r="AA40" s="16">
        <v>1320760</v>
      </c>
      <c r="AB40" s="74">
        <f t="shared" si="39"/>
        <v>2.0338781868104394E-2</v>
      </c>
      <c r="AC40" s="16">
        <v>9335983</v>
      </c>
      <c r="AD40" s="74">
        <f t="shared" si="40"/>
        <v>0.14376761997738488</v>
      </c>
      <c r="AE40" s="16">
        <v>3385001</v>
      </c>
      <c r="AF40" s="74">
        <f t="shared" si="41"/>
        <v>5.212665205057334E-2</v>
      </c>
      <c r="AG40" s="16">
        <v>1922016</v>
      </c>
      <c r="AH40" s="74">
        <f t="shared" si="42"/>
        <v>2.9597704481515594E-2</v>
      </c>
      <c r="AI40" s="16">
        <v>3031817</v>
      </c>
      <c r="AJ40" s="74">
        <f t="shared" si="43"/>
        <v>4.6687865037562205E-2</v>
      </c>
      <c r="AK40" s="16">
        <v>0</v>
      </c>
      <c r="AL40" s="74">
        <f t="shared" si="44"/>
        <v>0</v>
      </c>
      <c r="AM40" s="16">
        <v>220616</v>
      </c>
      <c r="AN40" s="74">
        <f t="shared" si="45"/>
        <v>3.3973323697066228E-3</v>
      </c>
      <c r="AO40" s="18">
        <f t="shared" si="24"/>
        <v>24341331</v>
      </c>
      <c r="AP40" s="93">
        <f t="shared" si="46"/>
        <v>0.37483950270172278</v>
      </c>
      <c r="AQ40" s="16">
        <v>724348</v>
      </c>
      <c r="AR40" s="74">
        <f t="shared" si="47"/>
        <v>1.1154453472695783E-2</v>
      </c>
      <c r="AS40" s="16">
        <v>260950</v>
      </c>
      <c r="AT40" s="74">
        <f t="shared" si="48"/>
        <v>4.018447809202158E-3</v>
      </c>
      <c r="AU40" s="19">
        <f t="shared" si="25"/>
        <v>64938009</v>
      </c>
      <c r="AV40" s="86">
        <f t="shared" si="49"/>
        <v>1</v>
      </c>
      <c r="AW40" s="28"/>
    </row>
    <row r="41" spans="1:49" s="20" customFormat="1" ht="15" customHeight="1" x14ac:dyDescent="0.2">
      <c r="A41" s="9">
        <v>39</v>
      </c>
      <c r="B41" s="10" t="s">
        <v>80</v>
      </c>
      <c r="C41" s="16">
        <v>10348516</v>
      </c>
      <c r="D41" s="74">
        <f t="shared" si="27"/>
        <v>0.31123753277335026</v>
      </c>
      <c r="E41" s="16">
        <v>2415272</v>
      </c>
      <c r="F41" s="74">
        <f t="shared" si="28"/>
        <v>7.2640685703781613E-2</v>
      </c>
      <c r="G41" s="16">
        <v>579669</v>
      </c>
      <c r="H41" s="74">
        <f t="shared" si="29"/>
        <v>1.7433876450033529E-2</v>
      </c>
      <c r="I41" s="16">
        <v>506045</v>
      </c>
      <c r="J41" s="74">
        <f t="shared" si="30"/>
        <v>1.5219592574654186E-2</v>
      </c>
      <c r="K41" s="16">
        <v>86419</v>
      </c>
      <c r="L41" s="74">
        <f t="shared" si="31"/>
        <v>2.5991008125938208E-3</v>
      </c>
      <c r="M41" s="16">
        <v>3240017</v>
      </c>
      <c r="N41" s="74">
        <f t="shared" si="32"/>
        <v>9.7445362912296982E-2</v>
      </c>
      <c r="O41" s="12">
        <f t="shared" si="26"/>
        <v>17175938</v>
      </c>
      <c r="P41" s="114">
        <f t="shared" si="33"/>
        <v>0.51657615122671041</v>
      </c>
      <c r="Q41" s="16">
        <v>1422842</v>
      </c>
      <c r="R41" s="74">
        <f t="shared" si="34"/>
        <v>4.2792786289966522E-2</v>
      </c>
      <c r="S41" s="16">
        <v>1203430</v>
      </c>
      <c r="T41" s="74">
        <f t="shared" si="35"/>
        <v>3.6193844998203883E-2</v>
      </c>
      <c r="U41" s="17">
        <f t="shared" si="23"/>
        <v>19802210</v>
      </c>
      <c r="V41" s="106">
        <f t="shared" si="36"/>
        <v>0.59556278251488082</v>
      </c>
      <c r="W41" s="16">
        <v>1912521</v>
      </c>
      <c r="X41" s="74">
        <f t="shared" si="37"/>
        <v>5.7520162061615462E-2</v>
      </c>
      <c r="Y41" s="16">
        <v>1149426</v>
      </c>
      <c r="Z41" s="74">
        <f t="shared" si="38"/>
        <v>3.4569643835458234E-2</v>
      </c>
      <c r="AA41" s="16">
        <v>494000</v>
      </c>
      <c r="AB41" s="74">
        <f t="shared" si="39"/>
        <v>1.4857332316057204E-2</v>
      </c>
      <c r="AC41" s="16">
        <v>2668013</v>
      </c>
      <c r="AD41" s="74">
        <f t="shared" si="40"/>
        <v>8.0242015717734261E-2</v>
      </c>
      <c r="AE41" s="16">
        <v>3888825</v>
      </c>
      <c r="AF41" s="74">
        <f t="shared" si="41"/>
        <v>0.11695863429957723</v>
      </c>
      <c r="AG41" s="16">
        <v>597554</v>
      </c>
      <c r="AH41" s="74">
        <f t="shared" si="42"/>
        <v>1.7971778046132078E-2</v>
      </c>
      <c r="AI41" s="16">
        <v>2028004</v>
      </c>
      <c r="AJ41" s="74">
        <f t="shared" si="43"/>
        <v>6.0993379283994481E-2</v>
      </c>
      <c r="AK41" s="16">
        <v>0</v>
      </c>
      <c r="AL41" s="74">
        <f t="shared" si="44"/>
        <v>0</v>
      </c>
      <c r="AM41" s="16">
        <v>0</v>
      </c>
      <c r="AN41" s="74">
        <f t="shared" si="45"/>
        <v>0</v>
      </c>
      <c r="AO41" s="18">
        <f t="shared" si="24"/>
        <v>12738343</v>
      </c>
      <c r="AP41" s="93">
        <f t="shared" si="46"/>
        <v>0.38311294556056896</v>
      </c>
      <c r="AQ41" s="16">
        <v>193405</v>
      </c>
      <c r="AR41" s="74">
        <f t="shared" si="47"/>
        <v>5.816765904022355E-3</v>
      </c>
      <c r="AS41" s="16">
        <v>515618</v>
      </c>
      <c r="AT41" s="74">
        <f t="shared" si="48"/>
        <v>1.5507506020527901E-2</v>
      </c>
      <c r="AU41" s="19">
        <f t="shared" si="25"/>
        <v>33249576</v>
      </c>
      <c r="AV41" s="86">
        <f t="shared" si="49"/>
        <v>1</v>
      </c>
      <c r="AW41" s="28"/>
    </row>
    <row r="42" spans="1:49" ht="15" customHeight="1" x14ac:dyDescent="0.2">
      <c r="A42" s="21">
        <v>40</v>
      </c>
      <c r="B42" s="22" t="s">
        <v>81</v>
      </c>
      <c r="C42" s="23">
        <v>92487970</v>
      </c>
      <c r="D42" s="75">
        <f t="shared" si="27"/>
        <v>0.35865407020383477</v>
      </c>
      <c r="E42" s="23">
        <v>30570872</v>
      </c>
      <c r="F42" s="75">
        <f t="shared" si="28"/>
        <v>0.11854912236132382</v>
      </c>
      <c r="G42" s="23">
        <v>3587671</v>
      </c>
      <c r="H42" s="75">
        <f t="shared" si="29"/>
        <v>1.3912434305804983E-2</v>
      </c>
      <c r="I42" s="23">
        <v>1836003</v>
      </c>
      <c r="J42" s="75">
        <f t="shared" si="30"/>
        <v>7.1197362084652873E-3</v>
      </c>
      <c r="K42" s="23">
        <v>42030</v>
      </c>
      <c r="L42" s="75">
        <f t="shared" si="31"/>
        <v>1.629858517888021E-4</v>
      </c>
      <c r="M42" s="23">
        <v>11096226</v>
      </c>
      <c r="N42" s="75">
        <f t="shared" si="32"/>
        <v>4.3029451493006243E-2</v>
      </c>
      <c r="O42" s="24">
        <f t="shared" si="26"/>
        <v>139620772</v>
      </c>
      <c r="P42" s="115">
        <f t="shared" si="33"/>
        <v>0.54142780042422389</v>
      </c>
      <c r="Q42" s="23">
        <v>12170117</v>
      </c>
      <c r="R42" s="75">
        <f t="shared" si="34"/>
        <v>4.7193835013428047E-2</v>
      </c>
      <c r="S42" s="23">
        <v>13737704</v>
      </c>
      <c r="T42" s="75">
        <f t="shared" si="35"/>
        <v>5.3272695409527331E-2</v>
      </c>
      <c r="U42" s="25">
        <f t="shared" si="23"/>
        <v>165528593</v>
      </c>
      <c r="V42" s="107">
        <f t="shared" si="36"/>
        <v>0.64189433084717928</v>
      </c>
      <c r="W42" s="23">
        <v>14650095</v>
      </c>
      <c r="X42" s="75">
        <f t="shared" si="37"/>
        <v>5.6810806860858216E-2</v>
      </c>
      <c r="Y42" s="23">
        <v>4320873</v>
      </c>
      <c r="Z42" s="75">
        <f t="shared" si="38"/>
        <v>1.6755678476712745E-2</v>
      </c>
      <c r="AA42" s="23">
        <v>1661578</v>
      </c>
      <c r="AB42" s="75">
        <f t="shared" si="39"/>
        <v>6.443342984618944E-3</v>
      </c>
      <c r="AC42" s="23">
        <v>21442438</v>
      </c>
      <c r="AD42" s="75">
        <f t="shared" si="40"/>
        <v>8.3150464474389202E-2</v>
      </c>
      <c r="AE42" s="23">
        <v>14153495</v>
      </c>
      <c r="AF42" s="75">
        <f t="shared" si="41"/>
        <v>5.4885068721473987E-2</v>
      </c>
      <c r="AG42" s="23">
        <v>2244484</v>
      </c>
      <c r="AH42" s="75">
        <f t="shared" si="42"/>
        <v>8.7037624688636149E-3</v>
      </c>
      <c r="AI42" s="23">
        <v>15587074</v>
      </c>
      <c r="AJ42" s="75">
        <f t="shared" si="43"/>
        <v>6.0444266780516079E-2</v>
      </c>
      <c r="AK42" s="23">
        <v>0</v>
      </c>
      <c r="AL42" s="75">
        <f t="shared" si="44"/>
        <v>0</v>
      </c>
      <c r="AM42" s="23">
        <v>152288</v>
      </c>
      <c r="AN42" s="75">
        <f t="shared" si="45"/>
        <v>5.9054935515615264E-4</v>
      </c>
      <c r="AO42" s="26">
        <f t="shared" si="24"/>
        <v>74212325</v>
      </c>
      <c r="AP42" s="94">
        <f t="shared" si="46"/>
        <v>0.28778394012258895</v>
      </c>
      <c r="AQ42" s="23">
        <v>7573550</v>
      </c>
      <c r="AR42" s="75">
        <f t="shared" si="47"/>
        <v>2.9369057763861103E-2</v>
      </c>
      <c r="AS42" s="23">
        <v>10560676</v>
      </c>
      <c r="AT42" s="75">
        <f t="shared" si="48"/>
        <v>4.0952671266370672E-2</v>
      </c>
      <c r="AU42" s="27">
        <f t="shared" si="25"/>
        <v>257875144</v>
      </c>
      <c r="AV42" s="87">
        <f t="shared" si="49"/>
        <v>1</v>
      </c>
      <c r="AW42" s="28"/>
    </row>
    <row r="43" spans="1:49" ht="15" customHeight="1" x14ac:dyDescent="0.2">
      <c r="A43" s="9">
        <v>41</v>
      </c>
      <c r="B43" s="10" t="s">
        <v>82</v>
      </c>
      <c r="C43" s="11">
        <v>7467293</v>
      </c>
      <c r="D43" s="73">
        <f t="shared" si="27"/>
        <v>0.32921270022517585</v>
      </c>
      <c r="E43" s="11">
        <v>1598804</v>
      </c>
      <c r="F43" s="73">
        <f t="shared" si="28"/>
        <v>7.0486933078802716E-2</v>
      </c>
      <c r="G43" s="11">
        <v>808533</v>
      </c>
      <c r="H43" s="73">
        <f t="shared" si="29"/>
        <v>3.5646027569985812E-2</v>
      </c>
      <c r="I43" s="11">
        <v>626940</v>
      </c>
      <c r="J43" s="73">
        <f t="shared" si="30"/>
        <v>2.7640084603506483E-2</v>
      </c>
      <c r="K43" s="11">
        <v>100880</v>
      </c>
      <c r="L43" s="73">
        <f t="shared" si="31"/>
        <v>4.4475256560464064E-3</v>
      </c>
      <c r="M43" s="11">
        <v>792287</v>
      </c>
      <c r="N43" s="73">
        <f t="shared" si="32"/>
        <v>3.4929785482276356E-2</v>
      </c>
      <c r="O43" s="12">
        <f t="shared" si="26"/>
        <v>11394737</v>
      </c>
      <c r="P43" s="113">
        <f t="shared" si="33"/>
        <v>0.50236305661579361</v>
      </c>
      <c r="Q43" s="11">
        <v>1322358</v>
      </c>
      <c r="R43" s="73">
        <f t="shared" si="34"/>
        <v>5.8299178543598472E-2</v>
      </c>
      <c r="S43" s="11">
        <v>1112235</v>
      </c>
      <c r="T43" s="73">
        <f t="shared" si="35"/>
        <v>4.9035425238429568E-2</v>
      </c>
      <c r="U43" s="13">
        <f t="shared" si="23"/>
        <v>13829330</v>
      </c>
      <c r="V43" s="105">
        <f t="shared" si="36"/>
        <v>0.60969766039782169</v>
      </c>
      <c r="W43" s="11">
        <v>1699321</v>
      </c>
      <c r="X43" s="73">
        <f t="shared" si="37"/>
        <v>7.4918455049151816E-2</v>
      </c>
      <c r="Y43" s="11">
        <v>1038945</v>
      </c>
      <c r="Z43" s="73">
        <f t="shared" si="38"/>
        <v>4.5804267869955728E-2</v>
      </c>
      <c r="AA43" s="11">
        <v>379605</v>
      </c>
      <c r="AB43" s="73">
        <f t="shared" si="39"/>
        <v>1.6735755121565186E-2</v>
      </c>
      <c r="AC43" s="11">
        <v>1814649</v>
      </c>
      <c r="AD43" s="73">
        <f t="shared" si="40"/>
        <v>8.0002953848324301E-2</v>
      </c>
      <c r="AE43" s="11">
        <v>1435448</v>
      </c>
      <c r="AF43" s="73">
        <f t="shared" si="41"/>
        <v>6.328500999128174E-2</v>
      </c>
      <c r="AG43" s="11">
        <v>88650</v>
      </c>
      <c r="AH43" s="73">
        <f t="shared" si="42"/>
        <v>3.9083381186410977E-3</v>
      </c>
      <c r="AI43" s="11">
        <v>1449798</v>
      </c>
      <c r="AJ43" s="73">
        <f t="shared" si="43"/>
        <v>6.391766258014242E-2</v>
      </c>
      <c r="AK43" s="11">
        <v>0</v>
      </c>
      <c r="AL43" s="73">
        <f t="shared" si="44"/>
        <v>0</v>
      </c>
      <c r="AM43" s="11">
        <v>0</v>
      </c>
      <c r="AN43" s="73">
        <f t="shared" si="45"/>
        <v>0</v>
      </c>
      <c r="AO43" s="14">
        <f t="shared" si="24"/>
        <v>7906416</v>
      </c>
      <c r="AP43" s="92">
        <f t="shared" si="46"/>
        <v>0.34857244257906228</v>
      </c>
      <c r="AQ43" s="11">
        <v>0</v>
      </c>
      <c r="AR43" s="73">
        <f t="shared" si="47"/>
        <v>0</v>
      </c>
      <c r="AS43" s="11">
        <v>946529</v>
      </c>
      <c r="AT43" s="73">
        <f t="shared" si="48"/>
        <v>4.1729897023116067E-2</v>
      </c>
      <c r="AU43" s="15">
        <f t="shared" si="25"/>
        <v>22682275</v>
      </c>
      <c r="AV43" s="85">
        <f t="shared" si="49"/>
        <v>1</v>
      </c>
      <c r="AW43" s="28"/>
    </row>
    <row r="44" spans="1:49" s="20" customFormat="1" ht="15" customHeight="1" x14ac:dyDescent="0.2">
      <c r="A44" s="9">
        <v>42</v>
      </c>
      <c r="B44" s="10" t="s">
        <v>83</v>
      </c>
      <c r="C44" s="16">
        <v>11588633</v>
      </c>
      <c r="D44" s="74">
        <f t="shared" si="27"/>
        <v>0.32145143985070024</v>
      </c>
      <c r="E44" s="16">
        <v>2889260</v>
      </c>
      <c r="F44" s="74">
        <f t="shared" si="28"/>
        <v>8.0143774257329076E-2</v>
      </c>
      <c r="G44" s="16">
        <v>747004</v>
      </c>
      <c r="H44" s="74">
        <f t="shared" si="29"/>
        <v>2.0720779696296574E-2</v>
      </c>
      <c r="I44" s="16">
        <v>757350</v>
      </c>
      <c r="J44" s="74">
        <f t="shared" si="30"/>
        <v>2.1007762345302317E-2</v>
      </c>
      <c r="K44" s="16">
        <v>0</v>
      </c>
      <c r="L44" s="74">
        <f t="shared" si="31"/>
        <v>0</v>
      </c>
      <c r="M44" s="16">
        <v>1669140</v>
      </c>
      <c r="N44" s="74">
        <f t="shared" si="32"/>
        <v>4.6299460541411382E-2</v>
      </c>
      <c r="O44" s="12">
        <f t="shared" si="26"/>
        <v>17651387</v>
      </c>
      <c r="P44" s="114">
        <f t="shared" si="33"/>
        <v>0.48962321669103959</v>
      </c>
      <c r="Q44" s="16">
        <v>1237391</v>
      </c>
      <c r="R44" s="74">
        <f t="shared" si="34"/>
        <v>3.4323385563102896E-2</v>
      </c>
      <c r="S44" s="16">
        <v>1308595</v>
      </c>
      <c r="T44" s="74">
        <f t="shared" si="35"/>
        <v>3.6298478598073391E-2</v>
      </c>
      <c r="U44" s="17">
        <f t="shared" si="23"/>
        <v>20197373</v>
      </c>
      <c r="V44" s="106">
        <f t="shared" si="36"/>
        <v>0.56024508085221592</v>
      </c>
      <c r="W44" s="16">
        <v>2652475</v>
      </c>
      <c r="X44" s="74">
        <f t="shared" si="37"/>
        <v>7.3575710605209954E-2</v>
      </c>
      <c r="Y44" s="16">
        <v>942688</v>
      </c>
      <c r="Z44" s="74">
        <f t="shared" si="38"/>
        <v>2.6148762751394137E-2</v>
      </c>
      <c r="AA44" s="16">
        <v>637392</v>
      </c>
      <c r="AB44" s="74">
        <f t="shared" si="39"/>
        <v>1.7680305878123633E-2</v>
      </c>
      <c r="AC44" s="16">
        <v>2796902</v>
      </c>
      <c r="AD44" s="74">
        <f t="shared" si="40"/>
        <v>7.7581900731631001E-2</v>
      </c>
      <c r="AE44" s="16">
        <v>2106028</v>
      </c>
      <c r="AF44" s="74">
        <f t="shared" si="41"/>
        <v>5.8418083734802069E-2</v>
      </c>
      <c r="AG44" s="16">
        <v>455532</v>
      </c>
      <c r="AH44" s="74">
        <f t="shared" si="42"/>
        <v>1.2635780018063319E-2</v>
      </c>
      <c r="AI44" s="16">
        <v>2731743</v>
      </c>
      <c r="AJ44" s="74">
        <f t="shared" si="43"/>
        <v>7.5774487003952187E-2</v>
      </c>
      <c r="AK44" s="16">
        <v>0</v>
      </c>
      <c r="AL44" s="74">
        <f t="shared" si="44"/>
        <v>0</v>
      </c>
      <c r="AM44" s="16">
        <v>9745</v>
      </c>
      <c r="AN44" s="74">
        <f t="shared" si="45"/>
        <v>2.7031180306987662E-4</v>
      </c>
      <c r="AO44" s="18">
        <f t="shared" si="24"/>
        <v>12332505</v>
      </c>
      <c r="AP44" s="93">
        <f t="shared" si="46"/>
        <v>0.34208534252624617</v>
      </c>
      <c r="AQ44" s="16">
        <v>1373121</v>
      </c>
      <c r="AR44" s="74">
        <f t="shared" si="47"/>
        <v>3.8088333847420427E-2</v>
      </c>
      <c r="AS44" s="16">
        <v>2147961</v>
      </c>
      <c r="AT44" s="74">
        <f t="shared" si="48"/>
        <v>5.9581242774117527E-2</v>
      </c>
      <c r="AU44" s="19">
        <f t="shared" si="25"/>
        <v>36050960</v>
      </c>
      <c r="AV44" s="86">
        <f t="shared" si="49"/>
        <v>1</v>
      </c>
      <c r="AW44" s="28"/>
    </row>
    <row r="45" spans="1:49" s="20" customFormat="1" ht="15" customHeight="1" x14ac:dyDescent="0.2">
      <c r="A45" s="9">
        <v>43</v>
      </c>
      <c r="B45" s="10" t="s">
        <v>84</v>
      </c>
      <c r="C45" s="16">
        <v>16702936</v>
      </c>
      <c r="D45" s="74">
        <f t="shared" si="27"/>
        <v>0.29238269528234173</v>
      </c>
      <c r="E45" s="16">
        <v>5079513</v>
      </c>
      <c r="F45" s="74">
        <f t="shared" si="28"/>
        <v>8.8916206208399129E-2</v>
      </c>
      <c r="G45" s="16">
        <v>1399700</v>
      </c>
      <c r="H45" s="74">
        <f t="shared" si="29"/>
        <v>2.4501564191271145E-2</v>
      </c>
      <c r="I45" s="16">
        <v>1495374</v>
      </c>
      <c r="J45" s="74">
        <f t="shared" si="30"/>
        <v>2.6176324963176321E-2</v>
      </c>
      <c r="K45" s="16">
        <v>198644</v>
      </c>
      <c r="L45" s="74">
        <f t="shared" si="31"/>
        <v>3.4772370630927092E-3</v>
      </c>
      <c r="M45" s="16">
        <v>2590393</v>
      </c>
      <c r="N45" s="74">
        <f t="shared" si="32"/>
        <v>4.5344488369021531E-2</v>
      </c>
      <c r="O45" s="12">
        <f t="shared" si="26"/>
        <v>27466560</v>
      </c>
      <c r="P45" s="114">
        <f t="shared" si="33"/>
        <v>0.48079851607730256</v>
      </c>
      <c r="Q45" s="16">
        <v>2133988</v>
      </c>
      <c r="R45" s="74">
        <f t="shared" si="34"/>
        <v>3.7355178942203561E-2</v>
      </c>
      <c r="S45" s="16">
        <v>3850031</v>
      </c>
      <c r="T45" s="74">
        <f t="shared" si="35"/>
        <v>6.7394285693279876E-2</v>
      </c>
      <c r="U45" s="17">
        <f t="shared" si="23"/>
        <v>33450579</v>
      </c>
      <c r="V45" s="106">
        <f t="shared" si="36"/>
        <v>0.58554798071278602</v>
      </c>
      <c r="W45" s="16">
        <v>2343889</v>
      </c>
      <c r="X45" s="74">
        <f t="shared" si="37"/>
        <v>4.1029468308004809E-2</v>
      </c>
      <c r="Y45" s="16">
        <v>975353</v>
      </c>
      <c r="Z45" s="74">
        <f t="shared" si="38"/>
        <v>1.707342583314202E-2</v>
      </c>
      <c r="AA45" s="16">
        <v>603335</v>
      </c>
      <c r="AB45" s="74">
        <f t="shared" si="39"/>
        <v>1.0561299729471013E-2</v>
      </c>
      <c r="AC45" s="16">
        <v>3997315</v>
      </c>
      <c r="AD45" s="74">
        <f t="shared" si="40"/>
        <v>6.9972472719319154E-2</v>
      </c>
      <c r="AE45" s="16">
        <v>3158135</v>
      </c>
      <c r="AF45" s="74">
        <f t="shared" si="41"/>
        <v>5.5282737320282986E-2</v>
      </c>
      <c r="AG45" s="16">
        <v>827325</v>
      </c>
      <c r="AH45" s="74">
        <f t="shared" si="42"/>
        <v>1.4482215185070658E-2</v>
      </c>
      <c r="AI45" s="16">
        <v>3134547</v>
      </c>
      <c r="AJ45" s="74">
        <f t="shared" si="43"/>
        <v>5.4869832486287344E-2</v>
      </c>
      <c r="AK45" s="16">
        <v>0</v>
      </c>
      <c r="AL45" s="74">
        <f t="shared" si="44"/>
        <v>0</v>
      </c>
      <c r="AM45" s="16">
        <v>33406</v>
      </c>
      <c r="AN45" s="74">
        <f t="shared" si="45"/>
        <v>5.8476763118782871E-4</v>
      </c>
      <c r="AO45" s="18">
        <f t="shared" si="24"/>
        <v>15073305</v>
      </c>
      <c r="AP45" s="93">
        <f t="shared" si="46"/>
        <v>0.26385621921276581</v>
      </c>
      <c r="AQ45" s="16">
        <v>4578424</v>
      </c>
      <c r="AR45" s="74">
        <f t="shared" si="47"/>
        <v>8.014470924545003E-2</v>
      </c>
      <c r="AS45" s="16">
        <v>4024657</v>
      </c>
      <c r="AT45" s="74">
        <f t="shared" si="48"/>
        <v>7.0451090828998184E-2</v>
      </c>
      <c r="AU45" s="19">
        <f t="shared" si="25"/>
        <v>57126965</v>
      </c>
      <c r="AV45" s="86">
        <f t="shared" si="49"/>
        <v>1</v>
      </c>
      <c r="AW45" s="28"/>
    </row>
    <row r="46" spans="1:49" s="20" customFormat="1" ht="15" customHeight="1" x14ac:dyDescent="0.2">
      <c r="A46" s="9">
        <v>44</v>
      </c>
      <c r="B46" s="10" t="s">
        <v>85</v>
      </c>
      <c r="C46" s="16">
        <v>31086075</v>
      </c>
      <c r="D46" s="74">
        <f t="shared" si="27"/>
        <v>0.37193056178692019</v>
      </c>
      <c r="E46" s="16">
        <v>6258225</v>
      </c>
      <c r="F46" s="74">
        <f t="shared" si="28"/>
        <v>7.4876778108492262E-2</v>
      </c>
      <c r="G46" s="16">
        <v>1208221</v>
      </c>
      <c r="H46" s="74">
        <f t="shared" si="29"/>
        <v>1.445580747304877E-2</v>
      </c>
      <c r="I46" s="16">
        <v>792189</v>
      </c>
      <c r="J46" s="74">
        <f t="shared" si="30"/>
        <v>9.4781763156467497E-3</v>
      </c>
      <c r="K46" s="16">
        <v>216168</v>
      </c>
      <c r="L46" s="74">
        <f t="shared" si="31"/>
        <v>2.5863505019644638E-3</v>
      </c>
      <c r="M46" s="16">
        <v>4589933</v>
      </c>
      <c r="N46" s="74">
        <f t="shared" si="32"/>
        <v>5.4916433137806045E-2</v>
      </c>
      <c r="O46" s="12">
        <f t="shared" si="26"/>
        <v>44150811</v>
      </c>
      <c r="P46" s="114">
        <f t="shared" si="33"/>
        <v>0.5282441073238785</v>
      </c>
      <c r="Q46" s="16">
        <v>4677047</v>
      </c>
      <c r="R46" s="74">
        <f t="shared" si="34"/>
        <v>5.5958712002522989E-2</v>
      </c>
      <c r="S46" s="16">
        <v>3933483</v>
      </c>
      <c r="T46" s="74">
        <f t="shared" si="35"/>
        <v>4.7062311403716944E-2</v>
      </c>
      <c r="U46" s="17">
        <f t="shared" si="23"/>
        <v>52761341</v>
      </c>
      <c r="V46" s="106">
        <f t="shared" si="36"/>
        <v>0.63126513073011836</v>
      </c>
      <c r="W46" s="16">
        <v>3729960</v>
      </c>
      <c r="X46" s="74">
        <f t="shared" si="37"/>
        <v>4.4627252499478971E-2</v>
      </c>
      <c r="Y46" s="16">
        <v>2457748</v>
      </c>
      <c r="Z46" s="74">
        <f t="shared" si="38"/>
        <v>2.9405822200798251E-2</v>
      </c>
      <c r="AA46" s="16">
        <v>643467</v>
      </c>
      <c r="AB46" s="74">
        <f t="shared" si="39"/>
        <v>7.6987861221252335E-3</v>
      </c>
      <c r="AC46" s="16">
        <v>12345770</v>
      </c>
      <c r="AD46" s="74">
        <f t="shared" si="40"/>
        <v>0.14771144867250388</v>
      </c>
      <c r="AE46" s="16">
        <v>3709606</v>
      </c>
      <c r="AF46" s="74">
        <f t="shared" si="41"/>
        <v>4.4383726269338598E-2</v>
      </c>
      <c r="AG46" s="16">
        <v>581545</v>
      </c>
      <c r="AH46" s="74">
        <f t="shared" si="42"/>
        <v>6.9579179280232226E-3</v>
      </c>
      <c r="AI46" s="16">
        <v>4409514</v>
      </c>
      <c r="AJ46" s="74">
        <f t="shared" si="43"/>
        <v>5.2757802946408951E-2</v>
      </c>
      <c r="AK46" s="16">
        <v>0</v>
      </c>
      <c r="AL46" s="74">
        <f t="shared" si="44"/>
        <v>0</v>
      </c>
      <c r="AM46" s="16">
        <v>8000</v>
      </c>
      <c r="AN46" s="74">
        <f t="shared" si="45"/>
        <v>9.5716313310553408E-5</v>
      </c>
      <c r="AO46" s="18">
        <f t="shared" si="24"/>
        <v>27885610</v>
      </c>
      <c r="AP46" s="93">
        <f t="shared" si="46"/>
        <v>0.33363847295198767</v>
      </c>
      <c r="AQ46" s="16">
        <v>452668</v>
      </c>
      <c r="AR46" s="74">
        <f t="shared" si="47"/>
        <v>5.4159640142076989E-3</v>
      </c>
      <c r="AS46" s="16">
        <v>2480700</v>
      </c>
      <c r="AT46" s="74">
        <f t="shared" si="48"/>
        <v>2.9680432303686229E-2</v>
      </c>
      <c r="AU46" s="19">
        <f t="shared" si="25"/>
        <v>83580319</v>
      </c>
      <c r="AV46" s="86">
        <f t="shared" si="49"/>
        <v>1</v>
      </c>
      <c r="AW46" s="28"/>
    </row>
    <row r="47" spans="1:49" ht="15" customHeight="1" x14ac:dyDescent="0.2">
      <c r="A47" s="21">
        <v>45</v>
      </c>
      <c r="B47" s="22" t="s">
        <v>86</v>
      </c>
      <c r="C47" s="23">
        <v>57719652</v>
      </c>
      <c r="D47" s="75">
        <f t="shared" si="27"/>
        <v>0.30435084815531427</v>
      </c>
      <c r="E47" s="23">
        <v>18683157</v>
      </c>
      <c r="F47" s="75">
        <f t="shared" si="28"/>
        <v>9.8514708286337155E-2</v>
      </c>
      <c r="G47" s="23">
        <v>1923162</v>
      </c>
      <c r="H47" s="75">
        <f t="shared" si="29"/>
        <v>1.0140670734467882E-2</v>
      </c>
      <c r="I47" s="23">
        <v>9749550</v>
      </c>
      <c r="J47" s="75">
        <f t="shared" si="30"/>
        <v>5.1408553392398214E-2</v>
      </c>
      <c r="K47" s="23">
        <v>389882</v>
      </c>
      <c r="L47" s="75">
        <f t="shared" si="31"/>
        <v>2.0558148441451145E-3</v>
      </c>
      <c r="M47" s="23">
        <v>4279518</v>
      </c>
      <c r="N47" s="75">
        <f t="shared" si="32"/>
        <v>2.256553682956949E-2</v>
      </c>
      <c r="O47" s="24">
        <f t="shared" si="26"/>
        <v>92744921</v>
      </c>
      <c r="P47" s="115">
        <f t="shared" si="33"/>
        <v>0.48903613224223214</v>
      </c>
      <c r="Q47" s="23">
        <v>8337160</v>
      </c>
      <c r="R47" s="75">
        <f t="shared" si="34"/>
        <v>4.3961140257854636E-2</v>
      </c>
      <c r="S47" s="23">
        <v>7844017</v>
      </c>
      <c r="T47" s="75">
        <f t="shared" si="35"/>
        <v>4.136083888542335E-2</v>
      </c>
      <c r="U47" s="25">
        <f t="shared" si="23"/>
        <v>108926098</v>
      </c>
      <c r="V47" s="107">
        <f t="shared" si="36"/>
        <v>0.57435811138551007</v>
      </c>
      <c r="W47" s="23">
        <v>11129200</v>
      </c>
      <c r="X47" s="75">
        <f t="shared" si="37"/>
        <v>5.8683331273205241E-2</v>
      </c>
      <c r="Y47" s="23">
        <v>3634663</v>
      </c>
      <c r="Z47" s="75">
        <f t="shared" si="38"/>
        <v>1.9165270899567086E-2</v>
      </c>
      <c r="AA47" s="23">
        <v>1898835</v>
      </c>
      <c r="AB47" s="75">
        <f t="shared" si="39"/>
        <v>1.001239651890133E-2</v>
      </c>
      <c r="AC47" s="23">
        <v>15580949</v>
      </c>
      <c r="AD47" s="75">
        <f t="shared" si="40"/>
        <v>8.215702761365741E-2</v>
      </c>
      <c r="AE47" s="23">
        <v>10531746</v>
      </c>
      <c r="AF47" s="75">
        <f t="shared" si="41"/>
        <v>5.5533006811204239E-2</v>
      </c>
      <c r="AG47" s="23">
        <v>2842779</v>
      </c>
      <c r="AH47" s="75">
        <f t="shared" si="42"/>
        <v>1.4989733475318184E-2</v>
      </c>
      <c r="AI47" s="23">
        <v>6581074</v>
      </c>
      <c r="AJ47" s="75">
        <f t="shared" si="43"/>
        <v>3.4701447154824962E-2</v>
      </c>
      <c r="AK47" s="23">
        <v>0</v>
      </c>
      <c r="AL47" s="75">
        <f t="shared" si="44"/>
        <v>0</v>
      </c>
      <c r="AM47" s="23">
        <v>183444</v>
      </c>
      <c r="AN47" s="75">
        <f t="shared" si="45"/>
        <v>9.6728471247545765E-4</v>
      </c>
      <c r="AO47" s="26">
        <f t="shared" si="24"/>
        <v>52382690</v>
      </c>
      <c r="AP47" s="94">
        <f t="shared" si="46"/>
        <v>0.27620949845915388</v>
      </c>
      <c r="AQ47" s="23">
        <v>17316618</v>
      </c>
      <c r="AR47" s="75">
        <f t="shared" si="47"/>
        <v>9.130906360075737E-2</v>
      </c>
      <c r="AS47" s="23">
        <v>11022996</v>
      </c>
      <c r="AT47" s="75">
        <f t="shared" si="48"/>
        <v>5.8123326554578615E-2</v>
      </c>
      <c r="AU47" s="27">
        <f t="shared" si="25"/>
        <v>189648402</v>
      </c>
      <c r="AV47" s="87">
        <f t="shared" si="49"/>
        <v>1</v>
      </c>
      <c r="AW47" s="28"/>
    </row>
    <row r="48" spans="1:49" ht="15" customHeight="1" x14ac:dyDescent="0.2">
      <c r="A48" s="9">
        <v>46</v>
      </c>
      <c r="B48" s="10" t="s">
        <v>87</v>
      </c>
      <c r="C48" s="11">
        <v>3486148</v>
      </c>
      <c r="D48" s="73">
        <f t="shared" si="27"/>
        <v>0.22918863567154546</v>
      </c>
      <c r="E48" s="11">
        <v>1030072</v>
      </c>
      <c r="F48" s="73">
        <f t="shared" si="28"/>
        <v>6.7719671202559437E-2</v>
      </c>
      <c r="G48" s="11">
        <v>362488</v>
      </c>
      <c r="H48" s="73">
        <f t="shared" si="29"/>
        <v>2.3830924610001403E-2</v>
      </c>
      <c r="I48" s="11">
        <v>548020</v>
      </c>
      <c r="J48" s="73">
        <f t="shared" si="30"/>
        <v>3.6028291432469405E-2</v>
      </c>
      <c r="K48" s="11">
        <v>0</v>
      </c>
      <c r="L48" s="73">
        <f t="shared" si="31"/>
        <v>0</v>
      </c>
      <c r="M48" s="11">
        <v>697728</v>
      </c>
      <c r="N48" s="73">
        <f t="shared" si="32"/>
        <v>4.5870493275052028E-2</v>
      </c>
      <c r="O48" s="12">
        <f t="shared" si="26"/>
        <v>6124456</v>
      </c>
      <c r="P48" s="113">
        <f t="shared" si="33"/>
        <v>0.40263801619162776</v>
      </c>
      <c r="Q48" s="11">
        <v>813479</v>
      </c>
      <c r="R48" s="73">
        <f t="shared" si="34"/>
        <v>5.3480271680219293E-2</v>
      </c>
      <c r="S48" s="11">
        <v>1182186</v>
      </c>
      <c r="T48" s="73">
        <f t="shared" si="35"/>
        <v>7.7720049880269468E-2</v>
      </c>
      <c r="U48" s="13">
        <f t="shared" si="23"/>
        <v>8120121</v>
      </c>
      <c r="V48" s="105">
        <f t="shared" si="36"/>
        <v>0.53383833775211653</v>
      </c>
      <c r="W48" s="11">
        <v>505007</v>
      </c>
      <c r="X48" s="73">
        <f t="shared" si="37"/>
        <v>3.3200502484283557E-2</v>
      </c>
      <c r="Y48" s="11">
        <v>581663</v>
      </c>
      <c r="Z48" s="73">
        <f t="shared" si="38"/>
        <v>3.8240071675275447E-2</v>
      </c>
      <c r="AA48" s="11">
        <v>387782</v>
      </c>
      <c r="AB48" s="73">
        <f t="shared" si="39"/>
        <v>2.5493819401236909E-2</v>
      </c>
      <c r="AC48" s="11">
        <v>1111753</v>
      </c>
      <c r="AD48" s="73">
        <f t="shared" si="40"/>
        <v>7.3089597249958324E-2</v>
      </c>
      <c r="AE48" s="11">
        <v>1169633</v>
      </c>
      <c r="AF48" s="73">
        <f t="shared" si="41"/>
        <v>7.6894782294502917E-2</v>
      </c>
      <c r="AG48" s="11">
        <v>207480</v>
      </c>
      <c r="AH48" s="73">
        <f t="shared" si="42"/>
        <v>1.3640286680064144E-2</v>
      </c>
      <c r="AI48" s="11">
        <v>1015992</v>
      </c>
      <c r="AJ48" s="73">
        <f t="shared" si="43"/>
        <v>6.6794014578039948E-2</v>
      </c>
      <c r="AK48" s="11">
        <v>0</v>
      </c>
      <c r="AL48" s="73">
        <f t="shared" si="44"/>
        <v>0</v>
      </c>
      <c r="AM48" s="11">
        <v>8800</v>
      </c>
      <c r="AN48" s="73">
        <f t="shared" si="45"/>
        <v>5.7853539032467929E-4</v>
      </c>
      <c r="AO48" s="14">
        <f t="shared" si="24"/>
        <v>4988110</v>
      </c>
      <c r="AP48" s="92">
        <f t="shared" si="46"/>
        <v>0.3279316097536859</v>
      </c>
      <c r="AQ48" s="11">
        <v>1103204</v>
      </c>
      <c r="AR48" s="73">
        <f t="shared" si="47"/>
        <v>7.2527563266789496E-2</v>
      </c>
      <c r="AS48" s="11">
        <v>999389</v>
      </c>
      <c r="AT48" s="73">
        <f t="shared" si="48"/>
        <v>6.5702489227408067E-2</v>
      </c>
      <c r="AU48" s="15">
        <f t="shared" si="25"/>
        <v>15210824</v>
      </c>
      <c r="AV48" s="85">
        <f t="shared" si="49"/>
        <v>1</v>
      </c>
      <c r="AW48" s="28"/>
    </row>
    <row r="49" spans="1:49" s="20" customFormat="1" ht="15" customHeight="1" x14ac:dyDescent="0.2">
      <c r="A49" s="9">
        <v>47</v>
      </c>
      <c r="B49" s="10" t="s">
        <v>88</v>
      </c>
      <c r="C49" s="16">
        <v>21818536</v>
      </c>
      <c r="D49" s="74">
        <f t="shared" si="27"/>
        <v>0.24805968384479654</v>
      </c>
      <c r="E49" s="16">
        <v>4421366</v>
      </c>
      <c r="F49" s="74">
        <f t="shared" si="28"/>
        <v>5.0267472213632147E-2</v>
      </c>
      <c r="G49" s="16">
        <v>1048436</v>
      </c>
      <c r="H49" s="74">
        <f t="shared" si="29"/>
        <v>1.1919897040365271E-2</v>
      </c>
      <c r="I49" s="16">
        <v>1299563</v>
      </c>
      <c r="J49" s="74">
        <f t="shared" si="30"/>
        <v>1.4775014552598548E-2</v>
      </c>
      <c r="K49" s="16">
        <v>0</v>
      </c>
      <c r="L49" s="74">
        <f t="shared" si="31"/>
        <v>0</v>
      </c>
      <c r="M49" s="16">
        <v>3254643</v>
      </c>
      <c r="N49" s="74">
        <f t="shared" si="32"/>
        <v>3.7002744529132485E-2</v>
      </c>
      <c r="O49" s="12">
        <f t="shared" si="26"/>
        <v>31842544</v>
      </c>
      <c r="P49" s="114">
        <f t="shared" si="33"/>
        <v>0.36202481218052496</v>
      </c>
      <c r="Q49" s="16">
        <v>4011889</v>
      </c>
      <c r="R49" s="74">
        <f t="shared" si="34"/>
        <v>4.5612039091917848E-2</v>
      </c>
      <c r="S49" s="16">
        <v>3034903</v>
      </c>
      <c r="T49" s="74">
        <f t="shared" si="35"/>
        <v>3.4504472650210102E-2</v>
      </c>
      <c r="U49" s="17">
        <f t="shared" si="23"/>
        <v>38889336</v>
      </c>
      <c r="V49" s="106">
        <f t="shared" si="36"/>
        <v>0.44214132392265293</v>
      </c>
      <c r="W49" s="16">
        <v>3695732</v>
      </c>
      <c r="X49" s="74">
        <f t="shared" si="37"/>
        <v>4.201758135812126E-2</v>
      </c>
      <c r="Y49" s="16">
        <v>2453581</v>
      </c>
      <c r="Z49" s="74">
        <f t="shared" si="38"/>
        <v>2.789529632728794E-2</v>
      </c>
      <c r="AA49" s="16">
        <v>559727</v>
      </c>
      <c r="AB49" s="74">
        <f t="shared" si="39"/>
        <v>6.363658068506358E-3</v>
      </c>
      <c r="AC49" s="16">
        <v>5743250</v>
      </c>
      <c r="AD49" s="74">
        <f t="shared" si="40"/>
        <v>6.5296259072635657E-2</v>
      </c>
      <c r="AE49" s="16">
        <v>3974413</v>
      </c>
      <c r="AF49" s="74">
        <f t="shared" si="41"/>
        <v>4.5185966292543615E-2</v>
      </c>
      <c r="AG49" s="16">
        <v>1869723</v>
      </c>
      <c r="AH49" s="74">
        <f t="shared" si="42"/>
        <v>2.1257287668491807E-2</v>
      </c>
      <c r="AI49" s="16">
        <v>3292353</v>
      </c>
      <c r="AJ49" s="74">
        <f t="shared" si="43"/>
        <v>3.7431477725428847E-2</v>
      </c>
      <c r="AK49" s="16">
        <v>0</v>
      </c>
      <c r="AL49" s="74">
        <f t="shared" si="44"/>
        <v>0</v>
      </c>
      <c r="AM49" s="16">
        <v>51944</v>
      </c>
      <c r="AN49" s="74">
        <f t="shared" si="45"/>
        <v>5.905626398413767E-4</v>
      </c>
      <c r="AO49" s="18">
        <f t="shared" si="24"/>
        <v>21640723</v>
      </c>
      <c r="AP49" s="93">
        <f t="shared" si="46"/>
        <v>0.24603808915285685</v>
      </c>
      <c r="AQ49" s="16">
        <v>20465853</v>
      </c>
      <c r="AR49" s="74">
        <f t="shared" si="47"/>
        <v>0.23268073645244028</v>
      </c>
      <c r="AS49" s="16">
        <v>6960888</v>
      </c>
      <c r="AT49" s="74">
        <f t="shared" si="48"/>
        <v>7.9139850472049911E-2</v>
      </c>
      <c r="AU49" s="19">
        <f t="shared" si="25"/>
        <v>87956800</v>
      </c>
      <c r="AV49" s="86">
        <f t="shared" si="49"/>
        <v>1</v>
      </c>
      <c r="AW49" s="28"/>
    </row>
    <row r="50" spans="1:49" s="20" customFormat="1" ht="15" customHeight="1" x14ac:dyDescent="0.2">
      <c r="A50" s="9">
        <v>48</v>
      </c>
      <c r="B50" s="10" t="s">
        <v>188</v>
      </c>
      <c r="C50" s="16">
        <v>23597222</v>
      </c>
      <c r="D50" s="74">
        <f t="shared" si="27"/>
        <v>0.24588688576086265</v>
      </c>
      <c r="E50" s="16">
        <v>10298646</v>
      </c>
      <c r="F50" s="74">
        <f t="shared" si="28"/>
        <v>0.10731356396501102</v>
      </c>
      <c r="G50" s="16">
        <v>1109254</v>
      </c>
      <c r="H50" s="74">
        <f t="shared" si="29"/>
        <v>1.1558606838456659E-2</v>
      </c>
      <c r="I50" s="16">
        <v>2223247</v>
      </c>
      <c r="J50" s="74">
        <f t="shared" si="30"/>
        <v>2.3166594826593598E-2</v>
      </c>
      <c r="K50" s="16">
        <v>0</v>
      </c>
      <c r="L50" s="74">
        <f t="shared" si="31"/>
        <v>0</v>
      </c>
      <c r="M50" s="16">
        <v>4174822</v>
      </c>
      <c r="N50" s="74">
        <f t="shared" si="32"/>
        <v>4.3502323289832001E-2</v>
      </c>
      <c r="O50" s="12">
        <f t="shared" si="26"/>
        <v>41403191</v>
      </c>
      <c r="P50" s="114">
        <f t="shared" si="33"/>
        <v>0.43142797468075594</v>
      </c>
      <c r="Q50" s="16">
        <v>5000946</v>
      </c>
      <c r="R50" s="74">
        <f t="shared" si="34"/>
        <v>5.2110669543993064E-2</v>
      </c>
      <c r="S50" s="16">
        <v>1824812</v>
      </c>
      <c r="T50" s="74">
        <f t="shared" si="35"/>
        <v>1.9014837415143669E-2</v>
      </c>
      <c r="U50" s="17">
        <f t="shared" si="23"/>
        <v>48228949</v>
      </c>
      <c r="V50" s="106">
        <f t="shared" si="36"/>
        <v>0.50255348163989266</v>
      </c>
      <c r="W50" s="16">
        <v>5156411</v>
      </c>
      <c r="X50" s="74">
        <f t="shared" si="37"/>
        <v>5.3730640093696436E-2</v>
      </c>
      <c r="Y50" s="16">
        <v>1711235</v>
      </c>
      <c r="Z50" s="74">
        <f t="shared" si="38"/>
        <v>1.7831346628640853E-2</v>
      </c>
      <c r="AA50" s="16">
        <v>816449</v>
      </c>
      <c r="AB50" s="74">
        <f t="shared" si="39"/>
        <v>8.5075311828049314E-3</v>
      </c>
      <c r="AC50" s="16">
        <v>7320047</v>
      </c>
      <c r="AD50" s="74">
        <f t="shared" si="40"/>
        <v>7.6276078618624912E-2</v>
      </c>
      <c r="AE50" s="16">
        <v>5969740</v>
      </c>
      <c r="AF50" s="74">
        <f t="shared" si="41"/>
        <v>6.2205660369769468E-2</v>
      </c>
      <c r="AG50" s="16">
        <v>931965</v>
      </c>
      <c r="AH50" s="74">
        <f t="shared" si="42"/>
        <v>9.7112266642286268E-3</v>
      </c>
      <c r="AI50" s="16">
        <v>3868688</v>
      </c>
      <c r="AJ50" s="74">
        <f t="shared" si="43"/>
        <v>4.0312357289363138E-2</v>
      </c>
      <c r="AK50" s="16">
        <v>0</v>
      </c>
      <c r="AL50" s="74">
        <f t="shared" si="44"/>
        <v>0</v>
      </c>
      <c r="AM50" s="16">
        <v>0</v>
      </c>
      <c r="AN50" s="74">
        <f t="shared" si="45"/>
        <v>0</v>
      </c>
      <c r="AO50" s="18">
        <f t="shared" si="24"/>
        <v>25774535</v>
      </c>
      <c r="AP50" s="93">
        <f t="shared" si="46"/>
        <v>0.26857484084712835</v>
      </c>
      <c r="AQ50" s="16">
        <v>15624480</v>
      </c>
      <c r="AR50" s="74">
        <f t="shared" si="47"/>
        <v>0.16280961923538639</v>
      </c>
      <c r="AS50" s="16">
        <v>6339830</v>
      </c>
      <c r="AT50" s="74">
        <f t="shared" si="48"/>
        <v>6.6062058277592581E-2</v>
      </c>
      <c r="AU50" s="19">
        <f t="shared" si="25"/>
        <v>95967794</v>
      </c>
      <c r="AV50" s="86">
        <f t="shared" si="49"/>
        <v>1</v>
      </c>
      <c r="AW50" s="28"/>
    </row>
    <row r="51" spans="1:49" s="20" customFormat="1" ht="15" customHeight="1" x14ac:dyDescent="0.2">
      <c r="A51" s="9">
        <v>49</v>
      </c>
      <c r="B51" s="10" t="s">
        <v>193</v>
      </c>
      <c r="C51" s="16">
        <v>51119295</v>
      </c>
      <c r="D51" s="74">
        <f t="shared" si="27"/>
        <v>0.36374669039847696</v>
      </c>
      <c r="E51" s="16">
        <v>17676984</v>
      </c>
      <c r="F51" s="74">
        <f t="shared" si="28"/>
        <v>0.12578312017461959</v>
      </c>
      <c r="G51" s="16">
        <v>4009350</v>
      </c>
      <c r="H51" s="74">
        <f t="shared" si="29"/>
        <v>2.8529106145715306E-2</v>
      </c>
      <c r="I51" s="16">
        <v>1588444</v>
      </c>
      <c r="J51" s="74">
        <f t="shared" si="30"/>
        <v>1.1302801571956702E-2</v>
      </c>
      <c r="K51" s="16">
        <v>20000</v>
      </c>
      <c r="L51" s="74">
        <f t="shared" si="31"/>
        <v>1.4231287438470227E-4</v>
      </c>
      <c r="M51" s="16">
        <v>7299965</v>
      </c>
      <c r="N51" s="74">
        <f t="shared" si="32"/>
        <v>5.1943950102886161E-2</v>
      </c>
      <c r="O51" s="12">
        <f t="shared" si="26"/>
        <v>81714038</v>
      </c>
      <c r="P51" s="114">
        <f t="shared" si="33"/>
        <v>0.58144798126803943</v>
      </c>
      <c r="Q51" s="16">
        <v>6256404</v>
      </c>
      <c r="R51" s="74">
        <f t="shared" si="34"/>
        <v>4.4518341827597445E-2</v>
      </c>
      <c r="S51" s="16">
        <v>4950823</v>
      </c>
      <c r="T51" s="74">
        <f t="shared" si="35"/>
        <v>3.5228292584994748E-2</v>
      </c>
      <c r="U51" s="17">
        <f t="shared" si="23"/>
        <v>92921265</v>
      </c>
      <c r="V51" s="106">
        <f t="shared" si="36"/>
        <v>0.66119461568063165</v>
      </c>
      <c r="W51" s="16">
        <v>8022030</v>
      </c>
      <c r="X51" s="74">
        <f t="shared" si="37"/>
        <v>5.7081907385015659E-2</v>
      </c>
      <c r="Y51" s="16">
        <v>3483632</v>
      </c>
      <c r="Z51" s="74">
        <f t="shared" si="38"/>
        <v>2.478828416092646E-2</v>
      </c>
      <c r="AA51" s="16">
        <v>941653</v>
      </c>
      <c r="AB51" s="74">
        <f t="shared" si="39"/>
        <v>6.7004672551489028E-3</v>
      </c>
      <c r="AC51" s="16">
        <v>9211992</v>
      </c>
      <c r="AD51" s="74">
        <f t="shared" si="40"/>
        <v>6.5549253016444112E-2</v>
      </c>
      <c r="AE51" s="16">
        <v>8932560</v>
      </c>
      <c r="AF51" s="74">
        <f t="shared" si="41"/>
        <v>6.3560914460690815E-2</v>
      </c>
      <c r="AG51" s="16">
        <v>1608363</v>
      </c>
      <c r="AH51" s="74">
        <f t="shared" si="42"/>
        <v>1.1444538079200145E-2</v>
      </c>
      <c r="AI51" s="16">
        <v>9863847</v>
      </c>
      <c r="AJ51" s="74">
        <f t="shared" si="43"/>
        <v>7.018762095304612E-2</v>
      </c>
      <c r="AK51" s="16">
        <v>0</v>
      </c>
      <c r="AL51" s="74">
        <f t="shared" si="44"/>
        <v>0</v>
      </c>
      <c r="AM51" s="16">
        <v>3692</v>
      </c>
      <c r="AN51" s="74">
        <f t="shared" si="45"/>
        <v>2.6270956611416041E-5</v>
      </c>
      <c r="AO51" s="18">
        <f t="shared" si="24"/>
        <v>42067769</v>
      </c>
      <c r="AP51" s="93">
        <f t="shared" si="46"/>
        <v>0.29933925626708363</v>
      </c>
      <c r="AQ51" s="16">
        <v>4407051</v>
      </c>
      <c r="AR51" s="74">
        <f t="shared" si="47"/>
        <v>3.135900476849883E-2</v>
      </c>
      <c r="AS51" s="16">
        <v>1139338</v>
      </c>
      <c r="AT51" s="74">
        <f t="shared" si="48"/>
        <v>8.1071232837858966E-3</v>
      </c>
      <c r="AU51" s="19">
        <f t="shared" si="25"/>
        <v>140535423</v>
      </c>
      <c r="AV51" s="86">
        <f t="shared" si="49"/>
        <v>1</v>
      </c>
      <c r="AW51" s="28"/>
    </row>
    <row r="52" spans="1:49" ht="15" customHeight="1" x14ac:dyDescent="0.2">
      <c r="A52" s="21">
        <v>50</v>
      </c>
      <c r="B52" s="22" t="s">
        <v>89</v>
      </c>
      <c r="C52" s="23">
        <v>29144700</v>
      </c>
      <c r="D52" s="75">
        <f t="shared" si="27"/>
        <v>0.2901308792922665</v>
      </c>
      <c r="E52" s="23">
        <v>6794921</v>
      </c>
      <c r="F52" s="75">
        <f t="shared" si="28"/>
        <v>6.7642363944438844E-2</v>
      </c>
      <c r="G52" s="23">
        <v>1421894</v>
      </c>
      <c r="H52" s="75">
        <f t="shared" si="29"/>
        <v>1.4154729898760253E-2</v>
      </c>
      <c r="I52" s="23">
        <v>869594</v>
      </c>
      <c r="J52" s="75">
        <f t="shared" si="30"/>
        <v>8.6566707445017172E-3</v>
      </c>
      <c r="K52" s="23">
        <v>0</v>
      </c>
      <c r="L52" s="75">
        <f t="shared" si="31"/>
        <v>0</v>
      </c>
      <c r="M52" s="23">
        <v>5040002</v>
      </c>
      <c r="N52" s="75">
        <f t="shared" si="32"/>
        <v>5.0172422838278719E-2</v>
      </c>
      <c r="O52" s="24">
        <f t="shared" si="26"/>
        <v>43271111</v>
      </c>
      <c r="P52" s="115">
        <f t="shared" si="33"/>
        <v>0.43075706671824604</v>
      </c>
      <c r="Q52" s="23">
        <v>5247274</v>
      </c>
      <c r="R52" s="75">
        <f t="shared" si="34"/>
        <v>5.223578281840089E-2</v>
      </c>
      <c r="S52" s="23">
        <v>3162184</v>
      </c>
      <c r="T52" s="75">
        <f t="shared" si="35"/>
        <v>3.1479041623483389E-2</v>
      </c>
      <c r="U52" s="25">
        <f t="shared" si="23"/>
        <v>51680569</v>
      </c>
      <c r="V52" s="107">
        <f t="shared" si="36"/>
        <v>0.51447189116013026</v>
      </c>
      <c r="W52" s="23">
        <v>4362429</v>
      </c>
      <c r="X52" s="75">
        <f t="shared" si="37"/>
        <v>4.3427290780830914E-2</v>
      </c>
      <c r="Y52" s="23">
        <v>1604136</v>
      </c>
      <c r="Z52" s="75">
        <f t="shared" si="38"/>
        <v>1.5968920187354105E-2</v>
      </c>
      <c r="AA52" s="23">
        <v>1216548</v>
      </c>
      <c r="AB52" s="75">
        <f t="shared" si="39"/>
        <v>1.2110542944042938E-2</v>
      </c>
      <c r="AC52" s="23">
        <v>6779156</v>
      </c>
      <c r="AD52" s="75">
        <f t="shared" si="40"/>
        <v>6.7485425862659223E-2</v>
      </c>
      <c r="AE52" s="23">
        <v>4823669</v>
      </c>
      <c r="AF52" s="75">
        <f t="shared" si="41"/>
        <v>4.8018862036145436E-2</v>
      </c>
      <c r="AG52" s="23">
        <v>1199566</v>
      </c>
      <c r="AH52" s="75">
        <f t="shared" si="42"/>
        <v>1.1941489819730755E-2</v>
      </c>
      <c r="AI52" s="23">
        <v>5495279</v>
      </c>
      <c r="AJ52" s="75">
        <f t="shared" si="43"/>
        <v>5.4704633371636245E-2</v>
      </c>
      <c r="AK52" s="23">
        <v>0</v>
      </c>
      <c r="AL52" s="75">
        <f t="shared" si="44"/>
        <v>0</v>
      </c>
      <c r="AM52" s="23">
        <v>26027</v>
      </c>
      <c r="AN52" s="75">
        <f t="shared" si="45"/>
        <v>2.5909466885367906E-4</v>
      </c>
      <c r="AO52" s="26">
        <f t="shared" si="24"/>
        <v>25506810</v>
      </c>
      <c r="AP52" s="94">
        <f t="shared" si="46"/>
        <v>0.25391625967125331</v>
      </c>
      <c r="AQ52" s="23">
        <v>15208687</v>
      </c>
      <c r="AR52" s="75">
        <f t="shared" si="47"/>
        <v>0.15140007384501686</v>
      </c>
      <c r="AS52" s="23">
        <v>8057564</v>
      </c>
      <c r="AT52" s="75">
        <f t="shared" si="48"/>
        <v>8.0211775323599549E-2</v>
      </c>
      <c r="AU52" s="27">
        <f t="shared" si="25"/>
        <v>100453630</v>
      </c>
      <c r="AV52" s="87">
        <f t="shared" si="49"/>
        <v>1</v>
      </c>
      <c r="AW52" s="28"/>
    </row>
    <row r="53" spans="1:49" ht="15" customHeight="1" x14ac:dyDescent="0.2">
      <c r="A53" s="9">
        <v>51</v>
      </c>
      <c r="B53" s="10" t="s">
        <v>90</v>
      </c>
      <c r="C53" s="11">
        <v>32234524</v>
      </c>
      <c r="D53" s="73">
        <f t="shared" si="27"/>
        <v>0.29822616325926715</v>
      </c>
      <c r="E53" s="11">
        <v>9625607</v>
      </c>
      <c r="F53" s="73">
        <f t="shared" si="28"/>
        <v>8.9053830751511798E-2</v>
      </c>
      <c r="G53" s="11">
        <v>2320124</v>
      </c>
      <c r="H53" s="73">
        <f t="shared" si="29"/>
        <v>2.1465236428052856E-2</v>
      </c>
      <c r="I53" s="11">
        <v>1843588</v>
      </c>
      <c r="J53" s="73">
        <f t="shared" si="30"/>
        <v>1.7056438490322547E-2</v>
      </c>
      <c r="K53" s="11">
        <v>36144</v>
      </c>
      <c r="L53" s="73">
        <f t="shared" si="31"/>
        <v>3.3439570706373555E-4</v>
      </c>
      <c r="M53" s="11">
        <v>4561098</v>
      </c>
      <c r="N53" s="73">
        <f t="shared" si="32"/>
        <v>4.2198195847083612E-2</v>
      </c>
      <c r="O53" s="12">
        <f t="shared" si="26"/>
        <v>50621085</v>
      </c>
      <c r="P53" s="113">
        <f t="shared" si="33"/>
        <v>0.46833426048330173</v>
      </c>
      <c r="Q53" s="11">
        <v>5481478</v>
      </c>
      <c r="R53" s="73">
        <f t="shared" si="34"/>
        <v>5.07133330999422E-2</v>
      </c>
      <c r="S53" s="11">
        <v>5348850</v>
      </c>
      <c r="T53" s="73">
        <f t="shared" si="35"/>
        <v>4.9486290331116144E-2</v>
      </c>
      <c r="U53" s="13">
        <f t="shared" si="23"/>
        <v>61451413</v>
      </c>
      <c r="V53" s="105">
        <f t="shared" si="36"/>
        <v>0.56853388391436011</v>
      </c>
      <c r="W53" s="11">
        <v>5856280</v>
      </c>
      <c r="X53" s="73">
        <f t="shared" si="37"/>
        <v>5.4180912222311119E-2</v>
      </c>
      <c r="Y53" s="11">
        <v>1996521</v>
      </c>
      <c r="Z53" s="73">
        <f t="shared" si="38"/>
        <v>1.847133829854461E-2</v>
      </c>
      <c r="AA53" s="11">
        <v>797277</v>
      </c>
      <c r="AB53" s="73">
        <f t="shared" si="39"/>
        <v>7.3762175227051205E-3</v>
      </c>
      <c r="AC53" s="11">
        <v>12022644</v>
      </c>
      <c r="AD53" s="73">
        <f t="shared" si="40"/>
        <v>0.11123064799567224</v>
      </c>
      <c r="AE53" s="11">
        <v>3858212</v>
      </c>
      <c r="AF53" s="73">
        <f t="shared" si="41"/>
        <v>3.5695261447039321E-2</v>
      </c>
      <c r="AG53" s="11">
        <v>1280506</v>
      </c>
      <c r="AH53" s="73">
        <f t="shared" si="42"/>
        <v>1.1846937507452296E-2</v>
      </c>
      <c r="AI53" s="11">
        <v>6265413</v>
      </c>
      <c r="AJ53" s="73">
        <f t="shared" si="43"/>
        <v>5.7966113606167567E-2</v>
      </c>
      <c r="AK53" s="11">
        <v>0</v>
      </c>
      <c r="AL53" s="73">
        <f t="shared" si="44"/>
        <v>0</v>
      </c>
      <c r="AM53" s="11">
        <v>24765</v>
      </c>
      <c r="AN53" s="73">
        <f t="shared" si="45"/>
        <v>2.2911990054873315E-4</v>
      </c>
      <c r="AO53" s="14">
        <f t="shared" si="24"/>
        <v>32101618</v>
      </c>
      <c r="AP53" s="92">
        <f t="shared" si="46"/>
        <v>0.29699654850044099</v>
      </c>
      <c r="AQ53" s="11">
        <v>11039171</v>
      </c>
      <c r="AR53" s="73">
        <f t="shared" si="47"/>
        <v>0.10213178928570397</v>
      </c>
      <c r="AS53" s="11">
        <v>3495310</v>
      </c>
      <c r="AT53" s="73">
        <f t="shared" si="48"/>
        <v>3.2337778299494947E-2</v>
      </c>
      <c r="AU53" s="15">
        <f t="shared" si="25"/>
        <v>108087512</v>
      </c>
      <c r="AV53" s="85">
        <f t="shared" si="49"/>
        <v>1</v>
      </c>
      <c r="AW53" s="28"/>
    </row>
    <row r="54" spans="1:49" s="20" customFormat="1" ht="15" customHeight="1" x14ac:dyDescent="0.2">
      <c r="A54" s="9">
        <v>52</v>
      </c>
      <c r="B54" s="10" t="s">
        <v>91</v>
      </c>
      <c r="C54" s="16">
        <v>162894510</v>
      </c>
      <c r="D54" s="74">
        <f t="shared" si="27"/>
        <v>0.30195743581315532</v>
      </c>
      <c r="E54" s="16">
        <v>76746706</v>
      </c>
      <c r="F54" s="74">
        <f t="shared" si="28"/>
        <v>0.14226531361226416</v>
      </c>
      <c r="G54" s="16">
        <v>6253850</v>
      </c>
      <c r="H54" s="74">
        <f t="shared" si="29"/>
        <v>1.1592757238780492E-2</v>
      </c>
      <c r="I54" s="16">
        <v>9218808</v>
      </c>
      <c r="J54" s="74">
        <f t="shared" si="30"/>
        <v>1.7088897746976264E-2</v>
      </c>
      <c r="K54" s="16">
        <v>0</v>
      </c>
      <c r="L54" s="74">
        <f t="shared" si="31"/>
        <v>0</v>
      </c>
      <c r="M54" s="16">
        <v>13229512</v>
      </c>
      <c r="N54" s="74">
        <f t="shared" si="32"/>
        <v>2.4523536861858437E-2</v>
      </c>
      <c r="O54" s="12">
        <f t="shared" si="26"/>
        <v>268343386</v>
      </c>
      <c r="P54" s="114">
        <f t="shared" si="33"/>
        <v>0.49742794127303469</v>
      </c>
      <c r="Q54" s="16">
        <v>27706972</v>
      </c>
      <c r="R54" s="74">
        <f t="shared" si="34"/>
        <v>5.136039403210637E-2</v>
      </c>
      <c r="S54" s="16">
        <v>15147221</v>
      </c>
      <c r="T54" s="74">
        <f t="shared" si="35"/>
        <v>2.8078392653350801E-2</v>
      </c>
      <c r="U54" s="17">
        <f t="shared" si="23"/>
        <v>311197579</v>
      </c>
      <c r="V54" s="106">
        <f t="shared" si="36"/>
        <v>0.57686672795849181</v>
      </c>
      <c r="W54" s="16">
        <v>23772976</v>
      </c>
      <c r="X54" s="74">
        <f t="shared" si="37"/>
        <v>4.4067948481552155E-2</v>
      </c>
      <c r="Y54" s="16">
        <v>8976897</v>
      </c>
      <c r="Z54" s="74">
        <f t="shared" si="38"/>
        <v>1.6640467500585541E-2</v>
      </c>
      <c r="AA54" s="16">
        <v>2666577</v>
      </c>
      <c r="AB54" s="74">
        <f t="shared" si="39"/>
        <v>4.9430318634945784E-3</v>
      </c>
      <c r="AC54" s="16">
        <v>40534738</v>
      </c>
      <c r="AD54" s="74">
        <f t="shared" si="40"/>
        <v>7.5139214623243397E-2</v>
      </c>
      <c r="AE54" s="16">
        <v>32895147</v>
      </c>
      <c r="AF54" s="74">
        <f t="shared" si="41"/>
        <v>6.0977710291260333E-2</v>
      </c>
      <c r="AG54" s="16">
        <v>9556063</v>
      </c>
      <c r="AH54" s="74">
        <f t="shared" si="42"/>
        <v>1.771406709746675E-2</v>
      </c>
      <c r="AI54" s="16">
        <v>23126348</v>
      </c>
      <c r="AJ54" s="74">
        <f t="shared" si="43"/>
        <v>4.2869294623880776E-2</v>
      </c>
      <c r="AK54" s="16">
        <v>0</v>
      </c>
      <c r="AL54" s="74">
        <f t="shared" si="44"/>
        <v>0</v>
      </c>
      <c r="AM54" s="16">
        <v>1330349</v>
      </c>
      <c r="AN54" s="74">
        <f t="shared" si="45"/>
        <v>2.4660669827153499E-3</v>
      </c>
      <c r="AO54" s="18">
        <f t="shared" si="24"/>
        <v>142859095</v>
      </c>
      <c r="AP54" s="93">
        <f t="shared" si="46"/>
        <v>0.26481780146419887</v>
      </c>
      <c r="AQ54" s="16">
        <v>43583173</v>
      </c>
      <c r="AR54" s="74">
        <f t="shared" si="47"/>
        <v>8.0790096386189711E-2</v>
      </c>
      <c r="AS54" s="16">
        <v>41821980</v>
      </c>
      <c r="AT54" s="74">
        <f t="shared" si="48"/>
        <v>7.7525374191119545E-2</v>
      </c>
      <c r="AU54" s="19">
        <f t="shared" si="25"/>
        <v>539461827</v>
      </c>
      <c r="AV54" s="86">
        <f t="shared" si="49"/>
        <v>1</v>
      </c>
      <c r="AW54" s="28"/>
    </row>
    <row r="55" spans="1:49" s="20" customFormat="1" ht="15" customHeight="1" x14ac:dyDescent="0.2">
      <c r="A55" s="9">
        <v>53</v>
      </c>
      <c r="B55" s="10" t="s">
        <v>194</v>
      </c>
      <c r="C55" s="16">
        <v>69952239</v>
      </c>
      <c r="D55" s="74">
        <f t="shared" si="27"/>
        <v>0.35445120652418238</v>
      </c>
      <c r="E55" s="16">
        <v>22705891</v>
      </c>
      <c r="F55" s="74">
        <f t="shared" si="28"/>
        <v>0.11505179212571844</v>
      </c>
      <c r="G55" s="16">
        <v>3360915</v>
      </c>
      <c r="H55" s="74">
        <f t="shared" si="29"/>
        <v>1.7029910604794543E-2</v>
      </c>
      <c r="I55" s="16">
        <v>4500366</v>
      </c>
      <c r="J55" s="74">
        <f t="shared" si="30"/>
        <v>2.2803561134053317E-2</v>
      </c>
      <c r="K55" s="16">
        <v>0</v>
      </c>
      <c r="L55" s="74">
        <f t="shared" si="31"/>
        <v>0</v>
      </c>
      <c r="M55" s="16">
        <v>9722520</v>
      </c>
      <c r="N55" s="74">
        <f t="shared" si="32"/>
        <v>4.9264455201433847E-2</v>
      </c>
      <c r="O55" s="12">
        <f t="shared" si="26"/>
        <v>110241931</v>
      </c>
      <c r="P55" s="114">
        <f t="shared" si="33"/>
        <v>0.55860092559018248</v>
      </c>
      <c r="Q55" s="16">
        <v>12022330</v>
      </c>
      <c r="R55" s="74">
        <f t="shared" si="34"/>
        <v>6.0917698055838833E-2</v>
      </c>
      <c r="S55" s="16">
        <v>9118968</v>
      </c>
      <c r="T55" s="74">
        <f t="shared" si="35"/>
        <v>4.6206229508327964E-2</v>
      </c>
      <c r="U55" s="17">
        <f t="shared" si="23"/>
        <v>131383229</v>
      </c>
      <c r="V55" s="106">
        <f t="shared" si="36"/>
        <v>0.66572485315434937</v>
      </c>
      <c r="W55" s="16">
        <v>10404523</v>
      </c>
      <c r="X55" s="74">
        <f t="shared" si="37"/>
        <v>5.2720195713229501E-2</v>
      </c>
      <c r="Y55" s="16">
        <v>1994994</v>
      </c>
      <c r="Z55" s="74">
        <f t="shared" si="38"/>
        <v>1.0108726188285478E-2</v>
      </c>
      <c r="AA55" s="16">
        <v>1468776</v>
      </c>
      <c r="AB55" s="74">
        <f t="shared" si="39"/>
        <v>7.4423554235878353E-3</v>
      </c>
      <c r="AC55" s="16">
        <v>18041182</v>
      </c>
      <c r="AD55" s="74">
        <f t="shared" si="40"/>
        <v>9.1415497465668849E-2</v>
      </c>
      <c r="AE55" s="16">
        <v>14963382</v>
      </c>
      <c r="AF55" s="74">
        <f t="shared" si="41"/>
        <v>7.5820143563699705E-2</v>
      </c>
      <c r="AG55" s="16">
        <v>2791110</v>
      </c>
      <c r="AH55" s="74">
        <f t="shared" si="42"/>
        <v>1.4142682510015308E-2</v>
      </c>
      <c r="AI55" s="16">
        <v>10470201</v>
      </c>
      <c r="AJ55" s="74">
        <f t="shared" si="43"/>
        <v>5.3052989154510136E-2</v>
      </c>
      <c r="AK55" s="16">
        <v>0</v>
      </c>
      <c r="AL55" s="74">
        <f t="shared" si="44"/>
        <v>0</v>
      </c>
      <c r="AM55" s="16">
        <v>205245</v>
      </c>
      <c r="AN55" s="74">
        <f t="shared" si="45"/>
        <v>1.0399858378093633E-3</v>
      </c>
      <c r="AO55" s="18">
        <f t="shared" si="24"/>
        <v>60339413</v>
      </c>
      <c r="AP55" s="93">
        <f t="shared" si="46"/>
        <v>0.3057425758568062</v>
      </c>
      <c r="AQ55" s="16">
        <v>4195339</v>
      </c>
      <c r="AR55" s="74">
        <f t="shared" si="47"/>
        <v>2.1257975321246785E-2</v>
      </c>
      <c r="AS55" s="16">
        <v>1435668</v>
      </c>
      <c r="AT55" s="74">
        <f t="shared" si="48"/>
        <v>7.2745956675977141E-3</v>
      </c>
      <c r="AU55" s="19">
        <f t="shared" si="25"/>
        <v>197353649</v>
      </c>
      <c r="AV55" s="86">
        <f t="shared" si="49"/>
        <v>1</v>
      </c>
      <c r="AW55" s="28"/>
    </row>
    <row r="56" spans="1:49" s="20" customFormat="1" ht="15" customHeight="1" x14ac:dyDescent="0.2">
      <c r="A56" s="9">
        <v>54</v>
      </c>
      <c r="B56" s="10" t="s">
        <v>92</v>
      </c>
      <c r="C56" s="16">
        <v>2707243</v>
      </c>
      <c r="D56" s="74">
        <f t="shared" si="27"/>
        <v>0.30338782169166056</v>
      </c>
      <c r="E56" s="16">
        <v>1064674</v>
      </c>
      <c r="F56" s="74">
        <f t="shared" si="28"/>
        <v>0.11931294149499953</v>
      </c>
      <c r="G56" s="16">
        <v>166386</v>
      </c>
      <c r="H56" s="74">
        <f t="shared" si="29"/>
        <v>1.8646086110477942E-2</v>
      </c>
      <c r="I56" s="16">
        <v>128886</v>
      </c>
      <c r="J56" s="74">
        <f t="shared" si="30"/>
        <v>1.4443639816060607E-2</v>
      </c>
      <c r="K56" s="16">
        <v>0</v>
      </c>
      <c r="L56" s="74">
        <f t="shared" si="31"/>
        <v>0</v>
      </c>
      <c r="M56" s="16">
        <v>345324</v>
      </c>
      <c r="N56" s="74">
        <f t="shared" si="32"/>
        <v>3.8698815044623254E-2</v>
      </c>
      <c r="O56" s="12">
        <f t="shared" si="26"/>
        <v>4412513</v>
      </c>
      <c r="P56" s="114">
        <f t="shared" si="33"/>
        <v>0.49448930415782194</v>
      </c>
      <c r="Q56" s="16">
        <v>639802</v>
      </c>
      <c r="R56" s="74">
        <f t="shared" si="34"/>
        <v>7.1699561174954671E-2</v>
      </c>
      <c r="S56" s="16">
        <v>385912</v>
      </c>
      <c r="T56" s="74">
        <f t="shared" si="35"/>
        <v>4.3247318783231542E-2</v>
      </c>
      <c r="U56" s="17">
        <f t="shared" si="23"/>
        <v>5438227</v>
      </c>
      <c r="V56" s="106">
        <f t="shared" si="36"/>
        <v>0.60943618411600808</v>
      </c>
      <c r="W56" s="16">
        <v>517817</v>
      </c>
      <c r="X56" s="74">
        <f t="shared" si="37"/>
        <v>5.8029283542301378E-2</v>
      </c>
      <c r="Y56" s="16">
        <v>575962</v>
      </c>
      <c r="Z56" s="74">
        <f t="shared" si="38"/>
        <v>6.4545316603338607E-2</v>
      </c>
      <c r="AA56" s="16">
        <v>316105</v>
      </c>
      <c r="AB56" s="74">
        <f t="shared" si="39"/>
        <v>3.5424380957247786E-2</v>
      </c>
      <c r="AC56" s="16">
        <v>770780</v>
      </c>
      <c r="AD56" s="74">
        <f t="shared" si="40"/>
        <v>8.6377641461626506E-2</v>
      </c>
      <c r="AE56" s="16">
        <v>544102</v>
      </c>
      <c r="AF56" s="74">
        <f t="shared" si="41"/>
        <v>6.0974918231601637E-2</v>
      </c>
      <c r="AG56" s="16">
        <v>0</v>
      </c>
      <c r="AH56" s="74">
        <f t="shared" si="42"/>
        <v>0</v>
      </c>
      <c r="AI56" s="16">
        <v>589997</v>
      </c>
      <c r="AJ56" s="74">
        <f t="shared" si="43"/>
        <v>6.6118152169795857E-2</v>
      </c>
      <c r="AK56" s="16">
        <v>0</v>
      </c>
      <c r="AL56" s="74">
        <f t="shared" si="44"/>
        <v>0</v>
      </c>
      <c r="AM56" s="16">
        <v>0</v>
      </c>
      <c r="AN56" s="74">
        <f t="shared" si="45"/>
        <v>0</v>
      </c>
      <c r="AO56" s="18">
        <f t="shared" si="24"/>
        <v>3314763</v>
      </c>
      <c r="AP56" s="93">
        <f t="shared" si="46"/>
        <v>0.37146969296591176</v>
      </c>
      <c r="AQ56" s="16">
        <v>96521</v>
      </c>
      <c r="AR56" s="74">
        <f t="shared" si="47"/>
        <v>1.0816648500892151E-2</v>
      </c>
      <c r="AS56" s="16">
        <v>73863</v>
      </c>
      <c r="AT56" s="74">
        <f t="shared" si="48"/>
        <v>8.2774744171879387E-3</v>
      </c>
      <c r="AU56" s="19">
        <f t="shared" si="25"/>
        <v>8923374</v>
      </c>
      <c r="AV56" s="86">
        <f t="shared" si="49"/>
        <v>1</v>
      </c>
      <c r="AW56" s="28"/>
    </row>
    <row r="57" spans="1:49" ht="15" customHeight="1" x14ac:dyDescent="0.2">
      <c r="A57" s="21">
        <v>55</v>
      </c>
      <c r="B57" s="22" t="s">
        <v>93</v>
      </c>
      <c r="C57" s="23">
        <v>67051584</v>
      </c>
      <c r="D57" s="75">
        <f t="shared" si="27"/>
        <v>0.36180645452323063</v>
      </c>
      <c r="E57" s="23">
        <v>18263497</v>
      </c>
      <c r="F57" s="75">
        <f t="shared" si="28"/>
        <v>9.8548769508050083E-2</v>
      </c>
      <c r="G57" s="23">
        <v>3686172</v>
      </c>
      <c r="H57" s="75">
        <f t="shared" si="29"/>
        <v>1.9890370107927741E-2</v>
      </c>
      <c r="I57" s="23">
        <v>5292115</v>
      </c>
      <c r="J57" s="75">
        <f t="shared" si="30"/>
        <v>2.8555945301444431E-2</v>
      </c>
      <c r="K57" s="23">
        <v>759141</v>
      </c>
      <c r="L57" s="75">
        <f t="shared" si="31"/>
        <v>4.0962807633779363E-3</v>
      </c>
      <c r="M57" s="23">
        <v>9606804</v>
      </c>
      <c r="N57" s="75">
        <f t="shared" si="32"/>
        <v>5.1837756652245381E-2</v>
      </c>
      <c r="O57" s="24">
        <f t="shared" si="26"/>
        <v>104659313</v>
      </c>
      <c r="P57" s="115">
        <f t="shared" si="33"/>
        <v>0.56473557685627618</v>
      </c>
      <c r="Q57" s="23">
        <v>11093364</v>
      </c>
      <c r="R57" s="75">
        <f t="shared" si="34"/>
        <v>5.9859148108650853E-2</v>
      </c>
      <c r="S57" s="23">
        <v>10441874</v>
      </c>
      <c r="T57" s="75">
        <f t="shared" si="35"/>
        <v>5.6343745891496079E-2</v>
      </c>
      <c r="U57" s="25">
        <f t="shared" si="23"/>
        <v>126194551</v>
      </c>
      <c r="V57" s="107">
        <f t="shared" si="36"/>
        <v>0.68093847085642312</v>
      </c>
      <c r="W57" s="23">
        <v>10093088</v>
      </c>
      <c r="X57" s="75">
        <f t="shared" si="37"/>
        <v>5.4461716884584926E-2</v>
      </c>
      <c r="Y57" s="23">
        <v>2000269</v>
      </c>
      <c r="Z57" s="75">
        <f t="shared" si="38"/>
        <v>1.0793335396561668E-2</v>
      </c>
      <c r="AA57" s="23">
        <v>2338689</v>
      </c>
      <c r="AB57" s="75">
        <f t="shared" si="39"/>
        <v>1.2619430069280388E-2</v>
      </c>
      <c r="AC57" s="23">
        <v>14095441</v>
      </c>
      <c r="AD57" s="75">
        <f t="shared" si="40"/>
        <v>7.6058181312336784E-2</v>
      </c>
      <c r="AE57" s="23">
        <v>10991714</v>
      </c>
      <c r="AF57" s="75">
        <f t="shared" si="41"/>
        <v>5.9310650610034168E-2</v>
      </c>
      <c r="AG57" s="23">
        <v>2174476</v>
      </c>
      <c r="AH57" s="75">
        <f t="shared" si="42"/>
        <v>1.1733346254815643E-2</v>
      </c>
      <c r="AI57" s="23">
        <v>11295828</v>
      </c>
      <c r="AJ57" s="75">
        <f t="shared" si="43"/>
        <v>6.0951632098418959E-2</v>
      </c>
      <c r="AK57" s="23">
        <v>0</v>
      </c>
      <c r="AL57" s="75">
        <f t="shared" si="44"/>
        <v>0</v>
      </c>
      <c r="AM57" s="23">
        <v>0</v>
      </c>
      <c r="AN57" s="75">
        <f t="shared" si="45"/>
        <v>0</v>
      </c>
      <c r="AO57" s="26">
        <f t="shared" si="24"/>
        <v>52989505</v>
      </c>
      <c r="AP57" s="94">
        <f t="shared" si="46"/>
        <v>0.28592829262603253</v>
      </c>
      <c r="AQ57" s="23">
        <v>5233131</v>
      </c>
      <c r="AR57" s="75">
        <f t="shared" si="47"/>
        <v>2.8237671061814264E-2</v>
      </c>
      <c r="AS57" s="23">
        <v>907268</v>
      </c>
      <c r="AT57" s="75">
        <f t="shared" si="48"/>
        <v>4.8955654557300598E-3</v>
      </c>
      <c r="AU57" s="27">
        <f t="shared" si="25"/>
        <v>185324455</v>
      </c>
      <c r="AV57" s="87">
        <f t="shared" si="49"/>
        <v>1</v>
      </c>
      <c r="AW57" s="28"/>
    </row>
    <row r="58" spans="1:49" ht="15" customHeight="1" x14ac:dyDescent="0.2">
      <c r="A58" s="9">
        <v>56</v>
      </c>
      <c r="B58" s="10" t="s">
        <v>94</v>
      </c>
      <c r="C58" s="11">
        <v>8509991</v>
      </c>
      <c r="D58" s="73">
        <f t="shared" si="27"/>
        <v>0.17359500853645687</v>
      </c>
      <c r="E58" s="11">
        <v>1978936</v>
      </c>
      <c r="F58" s="73">
        <f t="shared" si="28"/>
        <v>4.0368246195924509E-2</v>
      </c>
      <c r="G58" s="11">
        <v>668542</v>
      </c>
      <c r="H58" s="73">
        <f t="shared" si="29"/>
        <v>1.3637564857234274E-2</v>
      </c>
      <c r="I58" s="11">
        <v>394869</v>
      </c>
      <c r="J58" s="73">
        <f t="shared" si="30"/>
        <v>8.0549189095243685E-3</v>
      </c>
      <c r="K58" s="11">
        <v>0</v>
      </c>
      <c r="L58" s="73">
        <f t="shared" si="31"/>
        <v>0</v>
      </c>
      <c r="M58" s="11">
        <v>2259369</v>
      </c>
      <c r="N58" s="73">
        <f t="shared" si="32"/>
        <v>4.6088789147016258E-2</v>
      </c>
      <c r="O58" s="12">
        <f t="shared" si="26"/>
        <v>13811707</v>
      </c>
      <c r="P58" s="113">
        <f t="shared" si="33"/>
        <v>0.28174452764615626</v>
      </c>
      <c r="Q58" s="11">
        <v>1534534</v>
      </c>
      <c r="R58" s="73">
        <f t="shared" si="34"/>
        <v>3.1302905353188193E-2</v>
      </c>
      <c r="S58" s="11">
        <v>1540465</v>
      </c>
      <c r="T58" s="73">
        <f t="shared" si="35"/>
        <v>3.1423891614587258E-2</v>
      </c>
      <c r="U58" s="13">
        <f t="shared" si="23"/>
        <v>16886706</v>
      </c>
      <c r="V58" s="105">
        <f t="shared" si="36"/>
        <v>0.34447132461393176</v>
      </c>
      <c r="W58" s="11">
        <v>1622448</v>
      </c>
      <c r="X58" s="73">
        <f t="shared" si="37"/>
        <v>3.3096259961962048E-2</v>
      </c>
      <c r="Y58" s="11">
        <v>1141990</v>
      </c>
      <c r="Z58" s="73">
        <f t="shared" si="38"/>
        <v>2.3295414037282577E-2</v>
      </c>
      <c r="AA58" s="11">
        <v>526129</v>
      </c>
      <c r="AB58" s="73">
        <f t="shared" si="39"/>
        <v>1.07324870550718E-2</v>
      </c>
      <c r="AC58" s="11">
        <v>1622563</v>
      </c>
      <c r="AD58" s="73">
        <f t="shared" si="40"/>
        <v>3.3098605842936744E-2</v>
      </c>
      <c r="AE58" s="11">
        <v>3216007</v>
      </c>
      <c r="AF58" s="73">
        <f t="shared" si="41"/>
        <v>6.560321422411669E-2</v>
      </c>
      <c r="AG58" s="11">
        <v>114945</v>
      </c>
      <c r="AH58" s="73">
        <f t="shared" si="42"/>
        <v>2.344759031616254E-3</v>
      </c>
      <c r="AI58" s="11">
        <v>1580822</v>
      </c>
      <c r="AJ58" s="73">
        <f t="shared" si="43"/>
        <v>3.2247132644983856E-2</v>
      </c>
      <c r="AK58" s="11">
        <v>0</v>
      </c>
      <c r="AL58" s="73">
        <f t="shared" si="44"/>
        <v>0</v>
      </c>
      <c r="AM58" s="11">
        <v>15000</v>
      </c>
      <c r="AN58" s="73">
        <f t="shared" si="45"/>
        <v>3.059844749597095E-4</v>
      </c>
      <c r="AO58" s="14">
        <f t="shared" si="24"/>
        <v>9839904</v>
      </c>
      <c r="AP58" s="92">
        <f t="shared" si="46"/>
        <v>0.20072385727292968</v>
      </c>
      <c r="AQ58" s="11">
        <v>20611734</v>
      </c>
      <c r="AR58" s="73">
        <f t="shared" si="47"/>
        <v>0.42045804039994616</v>
      </c>
      <c r="AS58" s="11">
        <v>1683751</v>
      </c>
      <c r="AT58" s="73">
        <f t="shared" si="48"/>
        <v>3.4346777713192389E-2</v>
      </c>
      <c r="AU58" s="15">
        <f t="shared" si="25"/>
        <v>49022095</v>
      </c>
      <c r="AV58" s="85">
        <f t="shared" si="49"/>
        <v>1</v>
      </c>
      <c r="AW58" s="28"/>
    </row>
    <row r="59" spans="1:49" s="20" customFormat="1" ht="15" customHeight="1" x14ac:dyDescent="0.2">
      <c r="A59" s="9">
        <v>57</v>
      </c>
      <c r="B59" s="10" t="s">
        <v>95</v>
      </c>
      <c r="C59" s="16">
        <v>35485796</v>
      </c>
      <c r="D59" s="74">
        <f t="shared" si="27"/>
        <v>0.37231238924387666</v>
      </c>
      <c r="E59" s="16">
        <v>9821823</v>
      </c>
      <c r="F59" s="74">
        <f t="shared" si="28"/>
        <v>0.10304929859430124</v>
      </c>
      <c r="G59" s="16">
        <v>2301297</v>
      </c>
      <c r="H59" s="74">
        <f t="shared" si="29"/>
        <v>2.4144910950560771E-2</v>
      </c>
      <c r="I59" s="16">
        <v>1524135</v>
      </c>
      <c r="J59" s="74">
        <f t="shared" si="30"/>
        <v>1.5991027603839462E-2</v>
      </c>
      <c r="K59" s="16">
        <v>0</v>
      </c>
      <c r="L59" s="74">
        <f t="shared" si="31"/>
        <v>0</v>
      </c>
      <c r="M59" s="16">
        <v>3603237</v>
      </c>
      <c r="N59" s="74">
        <f t="shared" si="32"/>
        <v>3.7804697307112355E-2</v>
      </c>
      <c r="O59" s="12">
        <f t="shared" si="26"/>
        <v>52736288</v>
      </c>
      <c r="P59" s="114">
        <f t="shared" si="33"/>
        <v>0.55330232369969046</v>
      </c>
      <c r="Q59" s="16">
        <v>5692839</v>
      </c>
      <c r="R59" s="74">
        <f t="shared" si="34"/>
        <v>5.9728531654488506E-2</v>
      </c>
      <c r="S59" s="16">
        <v>4962185</v>
      </c>
      <c r="T59" s="74">
        <f t="shared" si="35"/>
        <v>5.2062604238048545E-2</v>
      </c>
      <c r="U59" s="17">
        <f t="shared" si="23"/>
        <v>63391312</v>
      </c>
      <c r="V59" s="106">
        <f t="shared" si="36"/>
        <v>0.66509345959222754</v>
      </c>
      <c r="W59" s="16">
        <v>5154780</v>
      </c>
      <c r="X59" s="74">
        <f t="shared" si="37"/>
        <v>5.4083286107673913E-2</v>
      </c>
      <c r="Y59" s="16">
        <v>3005341</v>
      </c>
      <c r="Z59" s="74">
        <f t="shared" si="38"/>
        <v>3.1531649683230481E-2</v>
      </c>
      <c r="AA59" s="16">
        <v>859400</v>
      </c>
      <c r="AB59" s="74">
        <f t="shared" si="39"/>
        <v>9.0167138230797372E-3</v>
      </c>
      <c r="AC59" s="16">
        <v>8770885</v>
      </c>
      <c r="AD59" s="74">
        <f t="shared" si="40"/>
        <v>9.2022992809102533E-2</v>
      </c>
      <c r="AE59" s="16">
        <v>5504606</v>
      </c>
      <c r="AF59" s="74">
        <f t="shared" si="41"/>
        <v>5.7753615325584894E-2</v>
      </c>
      <c r="AG59" s="16">
        <v>1029100</v>
      </c>
      <c r="AH59" s="74">
        <f t="shared" si="42"/>
        <v>1.0797184309205675E-2</v>
      </c>
      <c r="AI59" s="16">
        <v>5183996</v>
      </c>
      <c r="AJ59" s="74">
        <f t="shared" si="43"/>
        <v>5.4389816606923505E-2</v>
      </c>
      <c r="AK59" s="16">
        <v>0</v>
      </c>
      <c r="AL59" s="74">
        <f t="shared" si="44"/>
        <v>0</v>
      </c>
      <c r="AM59" s="16">
        <v>81755</v>
      </c>
      <c r="AN59" s="74">
        <f t="shared" si="45"/>
        <v>8.5776290272967636E-4</v>
      </c>
      <c r="AO59" s="18">
        <f t="shared" si="24"/>
        <v>29589863</v>
      </c>
      <c r="AP59" s="93">
        <f t="shared" si="46"/>
        <v>0.31045302156753041</v>
      </c>
      <c r="AQ59" s="16">
        <v>1881315</v>
      </c>
      <c r="AR59" s="74">
        <f t="shared" si="47"/>
        <v>1.9738514040106184E-2</v>
      </c>
      <c r="AS59" s="16">
        <v>449396</v>
      </c>
      <c r="AT59" s="74">
        <f t="shared" si="48"/>
        <v>4.7150048001358405E-3</v>
      </c>
      <c r="AU59" s="19">
        <f t="shared" si="25"/>
        <v>95311886</v>
      </c>
      <c r="AV59" s="86">
        <f t="shared" si="49"/>
        <v>1</v>
      </c>
      <c r="AW59" s="28"/>
    </row>
    <row r="60" spans="1:49" s="20" customFormat="1" ht="15" customHeight="1" x14ac:dyDescent="0.2">
      <c r="A60" s="9">
        <v>58</v>
      </c>
      <c r="B60" s="10" t="s">
        <v>96</v>
      </c>
      <c r="C60" s="16">
        <v>34526220</v>
      </c>
      <c r="D60" s="74">
        <f t="shared" si="27"/>
        <v>0.34975206164843764</v>
      </c>
      <c r="E60" s="16">
        <v>9222611</v>
      </c>
      <c r="F60" s="74">
        <f t="shared" si="28"/>
        <v>9.3425437566914626E-2</v>
      </c>
      <c r="G60" s="16">
        <v>1630761</v>
      </c>
      <c r="H60" s="74">
        <f t="shared" si="29"/>
        <v>1.6519677561165624E-2</v>
      </c>
      <c r="I60" s="16">
        <v>1241236</v>
      </c>
      <c r="J60" s="74">
        <f t="shared" si="30"/>
        <v>1.2573772917865326E-2</v>
      </c>
      <c r="K60" s="16">
        <v>0</v>
      </c>
      <c r="L60" s="74">
        <f t="shared" si="31"/>
        <v>0</v>
      </c>
      <c r="M60" s="16">
        <v>5042045</v>
      </c>
      <c r="N60" s="74">
        <f t="shared" si="32"/>
        <v>5.1076128046284731E-2</v>
      </c>
      <c r="O60" s="12">
        <f t="shared" si="26"/>
        <v>51662873</v>
      </c>
      <c r="P60" s="114">
        <f t="shared" si="33"/>
        <v>0.52334707774066791</v>
      </c>
      <c r="Q60" s="16">
        <v>4643560</v>
      </c>
      <c r="R60" s="74">
        <f t="shared" si="34"/>
        <v>4.7039458225899597E-2</v>
      </c>
      <c r="S60" s="16">
        <v>4093642</v>
      </c>
      <c r="T60" s="74">
        <f t="shared" si="35"/>
        <v>4.1468765742401964E-2</v>
      </c>
      <c r="U60" s="17">
        <f t="shared" si="23"/>
        <v>60400075</v>
      </c>
      <c r="V60" s="106">
        <f t="shared" si="36"/>
        <v>0.61185530170896951</v>
      </c>
      <c r="W60" s="16">
        <v>6143338</v>
      </c>
      <c r="X60" s="74">
        <f t="shared" si="37"/>
        <v>6.223227248459836E-2</v>
      </c>
      <c r="Y60" s="16">
        <v>2045611</v>
      </c>
      <c r="Z60" s="74">
        <f t="shared" si="38"/>
        <v>2.0722125520277697E-2</v>
      </c>
      <c r="AA60" s="16">
        <v>627325</v>
      </c>
      <c r="AB60" s="74">
        <f t="shared" si="39"/>
        <v>6.3548286511991795E-3</v>
      </c>
      <c r="AC60" s="16">
        <v>9304122</v>
      </c>
      <c r="AD60" s="74">
        <f t="shared" si="40"/>
        <v>9.4251147427334495E-2</v>
      </c>
      <c r="AE60" s="16">
        <v>6586346</v>
      </c>
      <c r="AF60" s="74">
        <f t="shared" si="41"/>
        <v>6.6719962168750035E-2</v>
      </c>
      <c r="AG60" s="16">
        <v>1198181</v>
      </c>
      <c r="AH60" s="74">
        <f t="shared" si="42"/>
        <v>1.2137623955880101E-2</v>
      </c>
      <c r="AI60" s="16">
        <v>5961437</v>
      </c>
      <c r="AJ60" s="74">
        <f t="shared" si="43"/>
        <v>6.0389607699229082E-2</v>
      </c>
      <c r="AK60" s="16">
        <v>715</v>
      </c>
      <c r="AL60" s="74">
        <f t="shared" si="44"/>
        <v>7.2429800910332179E-6</v>
      </c>
      <c r="AM60" s="16">
        <v>29181</v>
      </c>
      <c r="AN60" s="74">
        <f t="shared" si="45"/>
        <v>2.9560475809292354E-4</v>
      </c>
      <c r="AO60" s="18">
        <f t="shared" si="24"/>
        <v>31896256</v>
      </c>
      <c r="AP60" s="93">
        <f t="shared" si="46"/>
        <v>0.3231104156454529</v>
      </c>
      <c r="AQ60" s="16">
        <v>2168640</v>
      </c>
      <c r="AR60" s="74">
        <f t="shared" si="47"/>
        <v>2.1968414467997591E-2</v>
      </c>
      <c r="AS60" s="16">
        <v>4251302</v>
      </c>
      <c r="AT60" s="74">
        <f t="shared" si="48"/>
        <v>4.306586817758E-2</v>
      </c>
      <c r="AU60" s="19">
        <f t="shared" si="25"/>
        <v>98716273</v>
      </c>
      <c r="AV60" s="86">
        <f t="shared" si="49"/>
        <v>1</v>
      </c>
      <c r="AW60" s="28"/>
    </row>
    <row r="61" spans="1:49" s="20" customFormat="1" ht="15" customHeight="1" x14ac:dyDescent="0.2">
      <c r="A61" s="9">
        <v>59</v>
      </c>
      <c r="B61" s="10" t="s">
        <v>97</v>
      </c>
      <c r="C61" s="16">
        <v>17802479</v>
      </c>
      <c r="D61" s="74">
        <f t="shared" si="27"/>
        <v>0.32689003441158604</v>
      </c>
      <c r="E61" s="16">
        <v>5221060</v>
      </c>
      <c r="F61" s="74">
        <f t="shared" si="28"/>
        <v>9.5869372072561104E-2</v>
      </c>
      <c r="G61" s="16">
        <v>1195377</v>
      </c>
      <c r="H61" s="74">
        <f t="shared" si="29"/>
        <v>2.1949573914105923E-2</v>
      </c>
      <c r="I61" s="16">
        <v>686818</v>
      </c>
      <c r="J61" s="74">
        <f t="shared" si="30"/>
        <v>1.2611387417139866E-2</v>
      </c>
      <c r="K61" s="16">
        <v>172097</v>
      </c>
      <c r="L61" s="74">
        <f t="shared" si="31"/>
        <v>3.1600539594587207E-3</v>
      </c>
      <c r="M61" s="16">
        <v>2889511</v>
      </c>
      <c r="N61" s="74">
        <f t="shared" si="32"/>
        <v>5.3057349497373729E-2</v>
      </c>
      <c r="O61" s="12">
        <f t="shared" si="26"/>
        <v>27967342</v>
      </c>
      <c r="P61" s="114">
        <f t="shared" si="33"/>
        <v>0.51353777127222533</v>
      </c>
      <c r="Q61" s="16">
        <v>3285786</v>
      </c>
      <c r="R61" s="74">
        <f t="shared" si="34"/>
        <v>6.0333771415155592E-2</v>
      </c>
      <c r="S61" s="16">
        <v>3755893</v>
      </c>
      <c r="T61" s="74">
        <f t="shared" si="35"/>
        <v>6.8965900311761932E-2</v>
      </c>
      <c r="U61" s="17">
        <f t="shared" si="23"/>
        <v>35009021</v>
      </c>
      <c r="V61" s="106">
        <f t="shared" si="36"/>
        <v>0.64283744299914292</v>
      </c>
      <c r="W61" s="16">
        <v>3822676</v>
      </c>
      <c r="X61" s="74">
        <f t="shared" si="37"/>
        <v>7.0192173190281204E-2</v>
      </c>
      <c r="Y61" s="16">
        <v>1292403</v>
      </c>
      <c r="Z61" s="74">
        <f t="shared" si="38"/>
        <v>2.3731170313057919E-2</v>
      </c>
      <c r="AA61" s="16">
        <v>513282</v>
      </c>
      <c r="AB61" s="74">
        <f t="shared" si="39"/>
        <v>9.4249104657192807E-3</v>
      </c>
      <c r="AC61" s="16">
        <v>4066659</v>
      </c>
      <c r="AD61" s="74">
        <f t="shared" si="40"/>
        <v>7.4672201576543695E-2</v>
      </c>
      <c r="AE61" s="16">
        <v>3951370</v>
      </c>
      <c r="AF61" s="74">
        <f t="shared" si="41"/>
        <v>7.2555259032908215E-2</v>
      </c>
      <c r="AG61" s="16">
        <v>0</v>
      </c>
      <c r="AH61" s="74">
        <f t="shared" si="42"/>
        <v>0</v>
      </c>
      <c r="AI61" s="16">
        <v>4084742</v>
      </c>
      <c r="AJ61" s="74">
        <f t="shared" si="43"/>
        <v>7.5004242551975533E-2</v>
      </c>
      <c r="AK61" s="16">
        <v>0</v>
      </c>
      <c r="AL61" s="74">
        <f t="shared" si="44"/>
        <v>0</v>
      </c>
      <c r="AM61" s="16">
        <v>24022</v>
      </c>
      <c r="AN61" s="74">
        <f t="shared" si="45"/>
        <v>4.4109319868514493E-4</v>
      </c>
      <c r="AO61" s="18">
        <f t="shared" si="24"/>
        <v>17755154</v>
      </c>
      <c r="AP61" s="93">
        <f t="shared" si="46"/>
        <v>0.326021050329171</v>
      </c>
      <c r="AQ61" s="16">
        <v>135925</v>
      </c>
      <c r="AR61" s="74">
        <f t="shared" si="47"/>
        <v>2.4958618362866673E-3</v>
      </c>
      <c r="AS61" s="16">
        <v>1560046</v>
      </c>
      <c r="AT61" s="74">
        <f t="shared" si="48"/>
        <v>2.8645644835399449E-2</v>
      </c>
      <c r="AU61" s="19">
        <f t="shared" si="25"/>
        <v>54460146</v>
      </c>
      <c r="AV61" s="86">
        <f t="shared" si="49"/>
        <v>1</v>
      </c>
      <c r="AW61" s="28"/>
    </row>
    <row r="62" spans="1:49" ht="15" customHeight="1" x14ac:dyDescent="0.2">
      <c r="A62" s="21">
        <v>60</v>
      </c>
      <c r="B62" s="22" t="s">
        <v>98</v>
      </c>
      <c r="C62" s="23">
        <v>22873931</v>
      </c>
      <c r="D62" s="75">
        <f t="shared" si="27"/>
        <v>0.30474802695241565</v>
      </c>
      <c r="E62" s="23">
        <v>7800559</v>
      </c>
      <c r="F62" s="75">
        <f t="shared" si="28"/>
        <v>0.10392638521012888</v>
      </c>
      <c r="G62" s="23">
        <v>1550209</v>
      </c>
      <c r="H62" s="75">
        <f t="shared" si="29"/>
        <v>2.0653342624574557E-2</v>
      </c>
      <c r="I62" s="23">
        <v>472970</v>
      </c>
      <c r="J62" s="75">
        <f t="shared" si="30"/>
        <v>6.3013512765988516E-3</v>
      </c>
      <c r="K62" s="23">
        <v>7271</v>
      </c>
      <c r="L62" s="75">
        <f t="shared" si="31"/>
        <v>9.6871102040616206E-5</v>
      </c>
      <c r="M62" s="23">
        <v>2397904</v>
      </c>
      <c r="N62" s="75">
        <f t="shared" si="32"/>
        <v>3.194713286585088E-2</v>
      </c>
      <c r="O62" s="24">
        <f t="shared" si="26"/>
        <v>35102844</v>
      </c>
      <c r="P62" s="115">
        <f t="shared" si="33"/>
        <v>0.4676731100316095</v>
      </c>
      <c r="Q62" s="23">
        <v>3108212</v>
      </c>
      <c r="R62" s="75">
        <f t="shared" si="34"/>
        <v>4.1410524249191005E-2</v>
      </c>
      <c r="S62" s="23">
        <v>2779631</v>
      </c>
      <c r="T62" s="75">
        <f t="shared" si="35"/>
        <v>3.7032859061512872E-2</v>
      </c>
      <c r="U62" s="25">
        <f t="shared" si="23"/>
        <v>40990687</v>
      </c>
      <c r="V62" s="107">
        <f t="shared" si="36"/>
        <v>0.54611649334231338</v>
      </c>
      <c r="W62" s="23">
        <v>3376983</v>
      </c>
      <c r="X62" s="75">
        <f t="shared" si="37"/>
        <v>4.4991344351867177E-2</v>
      </c>
      <c r="Y62" s="23">
        <v>1289251</v>
      </c>
      <c r="Z62" s="75">
        <f t="shared" si="38"/>
        <v>1.7176614657814122E-2</v>
      </c>
      <c r="AA62" s="23">
        <v>625699</v>
      </c>
      <c r="AB62" s="75">
        <f t="shared" si="39"/>
        <v>8.336150691199494E-3</v>
      </c>
      <c r="AC62" s="23">
        <v>6110162</v>
      </c>
      <c r="AD62" s="75">
        <f t="shared" si="40"/>
        <v>8.1405326170636172E-2</v>
      </c>
      <c r="AE62" s="23">
        <v>3880673</v>
      </c>
      <c r="AF62" s="75">
        <f t="shared" si="41"/>
        <v>5.1701976367661148E-2</v>
      </c>
      <c r="AG62" s="23">
        <v>197902</v>
      </c>
      <c r="AH62" s="75">
        <f t="shared" si="42"/>
        <v>2.6366366161521154E-3</v>
      </c>
      <c r="AI62" s="23">
        <v>4823812</v>
      </c>
      <c r="AJ62" s="75">
        <f t="shared" si="43"/>
        <v>6.426736136387691E-2</v>
      </c>
      <c r="AK62" s="23">
        <v>0</v>
      </c>
      <c r="AL62" s="75">
        <f t="shared" si="44"/>
        <v>0</v>
      </c>
      <c r="AM62" s="23">
        <v>20000</v>
      </c>
      <c r="AN62" s="75">
        <f t="shared" si="45"/>
        <v>2.6645881458015736E-4</v>
      </c>
      <c r="AO62" s="26">
        <f t="shared" si="24"/>
        <v>20324482</v>
      </c>
      <c r="AP62" s="94">
        <f t="shared" si="46"/>
        <v>0.27078186903378731</v>
      </c>
      <c r="AQ62" s="23">
        <v>6817437</v>
      </c>
      <c r="AR62" s="75">
        <f t="shared" si="47"/>
        <v>9.082830907474522E-2</v>
      </c>
      <c r="AS62" s="23">
        <v>6925898</v>
      </c>
      <c r="AT62" s="75">
        <f t="shared" si="48"/>
        <v>9.2273328549154141E-2</v>
      </c>
      <c r="AU62" s="27">
        <f t="shared" si="25"/>
        <v>75058504</v>
      </c>
      <c r="AV62" s="87">
        <f t="shared" si="49"/>
        <v>1</v>
      </c>
      <c r="AW62" s="28"/>
    </row>
    <row r="63" spans="1:49" ht="15" customHeight="1" x14ac:dyDescent="0.2">
      <c r="A63" s="9">
        <v>61</v>
      </c>
      <c r="B63" s="10" t="s">
        <v>99</v>
      </c>
      <c r="C63" s="11">
        <v>16470036</v>
      </c>
      <c r="D63" s="73">
        <f t="shared" si="27"/>
        <v>0.31372279358355809</v>
      </c>
      <c r="E63" s="11">
        <v>7565586</v>
      </c>
      <c r="F63" s="73">
        <f t="shared" si="28"/>
        <v>0.14410999314249567</v>
      </c>
      <c r="G63" s="11">
        <v>633138</v>
      </c>
      <c r="H63" s="73">
        <f t="shared" si="29"/>
        <v>1.2060072126369779E-2</v>
      </c>
      <c r="I63" s="11">
        <v>2204456</v>
      </c>
      <c r="J63" s="73">
        <f t="shared" si="30"/>
        <v>4.1990685062985665E-2</v>
      </c>
      <c r="K63" s="11">
        <v>0</v>
      </c>
      <c r="L63" s="73">
        <f t="shared" si="31"/>
        <v>0</v>
      </c>
      <c r="M63" s="11">
        <v>4941771</v>
      </c>
      <c r="N63" s="73">
        <f t="shared" si="32"/>
        <v>9.4131318436111097E-2</v>
      </c>
      <c r="O63" s="12">
        <f t="shared" si="26"/>
        <v>31814987</v>
      </c>
      <c r="P63" s="113">
        <f t="shared" si="33"/>
        <v>0.60601486235152036</v>
      </c>
      <c r="Q63" s="11">
        <v>2902462</v>
      </c>
      <c r="R63" s="73">
        <f t="shared" si="34"/>
        <v>5.5286368949656287E-2</v>
      </c>
      <c r="S63" s="11">
        <v>2875541</v>
      </c>
      <c r="T63" s="73">
        <f t="shared" si="35"/>
        <v>5.4773575211618131E-2</v>
      </c>
      <c r="U63" s="13">
        <f t="shared" si="23"/>
        <v>37592990</v>
      </c>
      <c r="V63" s="105">
        <f t="shared" si="36"/>
        <v>0.71607480651279476</v>
      </c>
      <c r="W63" s="11">
        <v>2874657</v>
      </c>
      <c r="X63" s="73">
        <f t="shared" si="37"/>
        <v>5.4756736696539729E-2</v>
      </c>
      <c r="Y63" s="11">
        <v>1358217</v>
      </c>
      <c r="Z63" s="73">
        <f t="shared" si="38"/>
        <v>2.5871445061363529E-2</v>
      </c>
      <c r="AA63" s="11">
        <v>389738</v>
      </c>
      <c r="AB63" s="73">
        <f t="shared" si="39"/>
        <v>7.4237660516145061E-3</v>
      </c>
      <c r="AC63" s="11">
        <v>3599125</v>
      </c>
      <c r="AD63" s="73">
        <f t="shared" si="40"/>
        <v>6.8556471246111639E-2</v>
      </c>
      <c r="AE63" s="11">
        <v>2794369</v>
      </c>
      <c r="AF63" s="73">
        <f t="shared" si="41"/>
        <v>5.3227403327065811E-2</v>
      </c>
      <c r="AG63" s="11">
        <v>380045</v>
      </c>
      <c r="AH63" s="73">
        <f t="shared" si="42"/>
        <v>7.2391328766654387E-3</v>
      </c>
      <c r="AI63" s="11">
        <v>2784703</v>
      </c>
      <c r="AJ63" s="73">
        <f t="shared" si="43"/>
        <v>5.3043284450654204E-2</v>
      </c>
      <c r="AK63" s="11">
        <v>0</v>
      </c>
      <c r="AL63" s="73">
        <f t="shared" si="44"/>
        <v>0</v>
      </c>
      <c r="AM63" s="11">
        <v>0</v>
      </c>
      <c r="AN63" s="73">
        <f t="shared" si="45"/>
        <v>0</v>
      </c>
      <c r="AO63" s="14">
        <f t="shared" si="24"/>
        <v>14180854</v>
      </c>
      <c r="AP63" s="92">
        <f t="shared" si="46"/>
        <v>0.27011823971001486</v>
      </c>
      <c r="AQ63" s="11">
        <v>330472</v>
      </c>
      <c r="AR63" s="73">
        <f t="shared" si="47"/>
        <v>6.2948617137901595E-3</v>
      </c>
      <c r="AS63" s="11">
        <v>394375</v>
      </c>
      <c r="AT63" s="73">
        <f t="shared" si="48"/>
        <v>7.5120920634002093E-3</v>
      </c>
      <c r="AU63" s="15">
        <f t="shared" si="25"/>
        <v>52498691</v>
      </c>
      <c r="AV63" s="85">
        <f t="shared" si="49"/>
        <v>1</v>
      </c>
      <c r="AW63" s="28"/>
    </row>
    <row r="64" spans="1:49" s="20" customFormat="1" ht="15" customHeight="1" x14ac:dyDescent="0.2">
      <c r="A64" s="9">
        <v>62</v>
      </c>
      <c r="B64" s="10" t="s">
        <v>100</v>
      </c>
      <c r="C64" s="16">
        <v>9183390</v>
      </c>
      <c r="D64" s="74">
        <f t="shared" si="27"/>
        <v>0.40874405403471065</v>
      </c>
      <c r="E64" s="16">
        <v>1608108</v>
      </c>
      <c r="F64" s="74">
        <f t="shared" si="28"/>
        <v>7.1575375024435478E-2</v>
      </c>
      <c r="G64" s="16">
        <v>822966</v>
      </c>
      <c r="H64" s="74">
        <f t="shared" si="29"/>
        <v>3.6629442849833195E-2</v>
      </c>
      <c r="I64" s="16">
        <v>173793</v>
      </c>
      <c r="J64" s="74">
        <f t="shared" si="30"/>
        <v>7.7353630176715208E-3</v>
      </c>
      <c r="K64" s="16">
        <v>0</v>
      </c>
      <c r="L64" s="74">
        <f t="shared" si="31"/>
        <v>0</v>
      </c>
      <c r="M64" s="16">
        <v>848844</v>
      </c>
      <c r="N64" s="74">
        <f t="shared" si="32"/>
        <v>3.7781248297528464E-2</v>
      </c>
      <c r="O64" s="12">
        <f t="shared" si="26"/>
        <v>12637101</v>
      </c>
      <c r="P64" s="114">
        <f t="shared" si="33"/>
        <v>0.56246548322417933</v>
      </c>
      <c r="Q64" s="16">
        <v>1244358</v>
      </c>
      <c r="R64" s="74">
        <f t="shared" si="34"/>
        <v>5.5385204547615259E-2</v>
      </c>
      <c r="S64" s="16">
        <v>1161076</v>
      </c>
      <c r="T64" s="74">
        <f t="shared" si="35"/>
        <v>5.1678401035173904E-2</v>
      </c>
      <c r="U64" s="17">
        <f t="shared" si="23"/>
        <v>15042535</v>
      </c>
      <c r="V64" s="106">
        <f t="shared" si="36"/>
        <v>0.66952908880696849</v>
      </c>
      <c r="W64" s="16">
        <v>1023056</v>
      </c>
      <c r="X64" s="74">
        <f t="shared" si="37"/>
        <v>4.5535260611226896E-2</v>
      </c>
      <c r="Y64" s="16">
        <v>562358</v>
      </c>
      <c r="Z64" s="74">
        <f t="shared" si="38"/>
        <v>2.5030025811693918E-2</v>
      </c>
      <c r="AA64" s="16">
        <v>446308</v>
      </c>
      <c r="AB64" s="74">
        <f t="shared" si="39"/>
        <v>1.9864749430016981E-2</v>
      </c>
      <c r="AC64" s="16">
        <v>2177503</v>
      </c>
      <c r="AD64" s="74">
        <f t="shared" si="40"/>
        <v>9.6918611089450032E-2</v>
      </c>
      <c r="AE64" s="16">
        <v>1462510</v>
      </c>
      <c r="AF64" s="74">
        <f t="shared" si="41"/>
        <v>6.5094944945853842E-2</v>
      </c>
      <c r="AG64" s="16">
        <v>18247</v>
      </c>
      <c r="AH64" s="74">
        <f t="shared" si="42"/>
        <v>8.1215681289495119E-4</v>
      </c>
      <c r="AI64" s="16">
        <v>1584057</v>
      </c>
      <c r="AJ64" s="74">
        <f t="shared" si="43"/>
        <v>7.0504887628867086E-2</v>
      </c>
      <c r="AK64" s="16">
        <v>0</v>
      </c>
      <c r="AL64" s="74">
        <f t="shared" si="44"/>
        <v>0</v>
      </c>
      <c r="AM64" s="16">
        <v>10062</v>
      </c>
      <c r="AN64" s="74">
        <f t="shared" si="45"/>
        <v>4.4785015900416499E-4</v>
      </c>
      <c r="AO64" s="18">
        <f t="shared" si="24"/>
        <v>7284101</v>
      </c>
      <c r="AP64" s="93">
        <f t="shared" si="46"/>
        <v>0.32420848648900785</v>
      </c>
      <c r="AQ64" s="16">
        <v>140700</v>
      </c>
      <c r="AR64" s="74">
        <f t="shared" si="47"/>
        <v>6.2624247040236544E-3</v>
      </c>
      <c r="AS64" s="16">
        <v>0</v>
      </c>
      <c r="AT64" s="74">
        <f t="shared" si="48"/>
        <v>0</v>
      </c>
      <c r="AU64" s="19">
        <f t="shared" si="25"/>
        <v>22467336</v>
      </c>
      <c r="AV64" s="86">
        <f t="shared" si="49"/>
        <v>1</v>
      </c>
      <c r="AW64" s="28"/>
    </row>
    <row r="65" spans="1:50" s="20" customFormat="1" ht="15" customHeight="1" x14ac:dyDescent="0.2">
      <c r="A65" s="9">
        <v>63</v>
      </c>
      <c r="B65" s="10" t="s">
        <v>101</v>
      </c>
      <c r="C65" s="16">
        <v>9612543</v>
      </c>
      <c r="D65" s="74">
        <f t="shared" si="27"/>
        <v>0.30980404808382261</v>
      </c>
      <c r="E65" s="16">
        <v>3139112</v>
      </c>
      <c r="F65" s="74">
        <f t="shared" si="28"/>
        <v>0.10117089775187528</v>
      </c>
      <c r="G65" s="16">
        <v>319909</v>
      </c>
      <c r="H65" s="74">
        <f t="shared" si="29"/>
        <v>1.0310393744761153E-2</v>
      </c>
      <c r="I65" s="16">
        <v>783966</v>
      </c>
      <c r="J65" s="74">
        <f t="shared" si="30"/>
        <v>2.5266554371728901E-2</v>
      </c>
      <c r="K65" s="16">
        <v>112999</v>
      </c>
      <c r="L65" s="74">
        <f t="shared" si="31"/>
        <v>3.6418612254243096E-3</v>
      </c>
      <c r="M65" s="16">
        <v>1452910</v>
      </c>
      <c r="N65" s="74">
        <f t="shared" si="32"/>
        <v>4.682604795645301E-2</v>
      </c>
      <c r="O65" s="12">
        <f t="shared" si="26"/>
        <v>15421439</v>
      </c>
      <c r="P65" s="114">
        <f t="shared" si="33"/>
        <v>0.49701980313406524</v>
      </c>
      <c r="Q65" s="16">
        <v>1358468</v>
      </c>
      <c r="R65" s="74">
        <f t="shared" si="34"/>
        <v>4.3782262986218561E-2</v>
      </c>
      <c r="S65" s="16">
        <v>2167674</v>
      </c>
      <c r="T65" s="74">
        <f t="shared" si="35"/>
        <v>6.9862280993286799E-2</v>
      </c>
      <c r="U65" s="17">
        <f t="shared" si="23"/>
        <v>18947581</v>
      </c>
      <c r="V65" s="106">
        <f t="shared" si="36"/>
        <v>0.61066434711357065</v>
      </c>
      <c r="W65" s="16">
        <v>1867440</v>
      </c>
      <c r="X65" s="74">
        <f t="shared" si="37"/>
        <v>6.0185995688513814E-2</v>
      </c>
      <c r="Y65" s="16">
        <v>793403</v>
      </c>
      <c r="Z65" s="74">
        <f t="shared" si="38"/>
        <v>2.5570700818903915E-2</v>
      </c>
      <c r="AA65" s="16">
        <v>675228</v>
      </c>
      <c r="AB65" s="74">
        <f t="shared" si="39"/>
        <v>2.1762021535772932E-2</v>
      </c>
      <c r="AC65" s="16">
        <v>3436374</v>
      </c>
      <c r="AD65" s="74">
        <f t="shared" si="40"/>
        <v>0.11075139803587851</v>
      </c>
      <c r="AE65" s="16">
        <v>1957667</v>
      </c>
      <c r="AF65" s="74">
        <f t="shared" si="41"/>
        <v>6.3093934809978242E-2</v>
      </c>
      <c r="AG65" s="16">
        <v>1605250</v>
      </c>
      <c r="AH65" s="74">
        <f t="shared" si="42"/>
        <v>5.1735835999543123E-2</v>
      </c>
      <c r="AI65" s="16">
        <v>1215540</v>
      </c>
      <c r="AJ65" s="74">
        <f t="shared" si="43"/>
        <v>3.9175815661663067E-2</v>
      </c>
      <c r="AK65" s="16">
        <v>0</v>
      </c>
      <c r="AL65" s="74">
        <f t="shared" si="44"/>
        <v>0</v>
      </c>
      <c r="AM65" s="16">
        <v>15680</v>
      </c>
      <c r="AN65" s="74">
        <f t="shared" si="45"/>
        <v>5.0535300325359666E-4</v>
      </c>
      <c r="AO65" s="18">
        <f t="shared" si="24"/>
        <v>11566582</v>
      </c>
      <c r="AP65" s="93">
        <f t="shared" si="46"/>
        <v>0.37278105555350721</v>
      </c>
      <c r="AQ65" s="16">
        <v>21014</v>
      </c>
      <c r="AR65" s="74">
        <f t="shared" si="47"/>
        <v>6.7726326596754345E-4</v>
      </c>
      <c r="AS65" s="16">
        <v>492639</v>
      </c>
      <c r="AT65" s="74">
        <f t="shared" si="48"/>
        <v>1.5877334066954633E-2</v>
      </c>
      <c r="AU65" s="19">
        <f t="shared" si="25"/>
        <v>31027816</v>
      </c>
      <c r="AV65" s="86">
        <f t="shared" si="49"/>
        <v>1</v>
      </c>
      <c r="AW65" s="28"/>
    </row>
    <row r="66" spans="1:50" s="20" customFormat="1" ht="15" customHeight="1" x14ac:dyDescent="0.2">
      <c r="A66" s="9">
        <v>64</v>
      </c>
      <c r="B66" s="10" t="s">
        <v>102</v>
      </c>
      <c r="C66" s="16">
        <v>8938057</v>
      </c>
      <c r="D66" s="74">
        <f t="shared" si="27"/>
        <v>0.33391955055865791</v>
      </c>
      <c r="E66" s="16">
        <v>2590497</v>
      </c>
      <c r="F66" s="74">
        <f t="shared" si="28"/>
        <v>9.6779153899281642E-2</v>
      </c>
      <c r="G66" s="16">
        <v>937577</v>
      </c>
      <c r="H66" s="74">
        <f t="shared" si="29"/>
        <v>3.5027220172587262E-2</v>
      </c>
      <c r="I66" s="16">
        <v>316584</v>
      </c>
      <c r="J66" s="74">
        <f t="shared" si="30"/>
        <v>1.1827356548975035E-2</v>
      </c>
      <c r="K66" s="16">
        <v>187400</v>
      </c>
      <c r="L66" s="74">
        <f t="shared" si="31"/>
        <v>7.0011327713274249E-3</v>
      </c>
      <c r="M66" s="16">
        <v>1291142</v>
      </c>
      <c r="N66" s="74">
        <f t="shared" si="32"/>
        <v>4.8236160985257383E-2</v>
      </c>
      <c r="O66" s="12">
        <f t="shared" si="26"/>
        <v>14261257</v>
      </c>
      <c r="P66" s="114">
        <f t="shared" si="33"/>
        <v>0.53279057493608661</v>
      </c>
      <c r="Q66" s="16">
        <v>1209855</v>
      </c>
      <c r="R66" s="74">
        <f t="shared" si="34"/>
        <v>4.5199335587269698E-2</v>
      </c>
      <c r="S66" s="16">
        <v>1692935</v>
      </c>
      <c r="T66" s="74">
        <f t="shared" si="35"/>
        <v>6.3246866105801464E-2</v>
      </c>
      <c r="U66" s="17">
        <f t="shared" si="23"/>
        <v>17164047</v>
      </c>
      <c r="V66" s="106">
        <f t="shared" si="36"/>
        <v>0.64123677662915779</v>
      </c>
      <c r="W66" s="16">
        <v>1640007</v>
      </c>
      <c r="X66" s="74">
        <f t="shared" si="37"/>
        <v>6.1269513089148221E-2</v>
      </c>
      <c r="Y66" s="16">
        <v>621285</v>
      </c>
      <c r="Z66" s="74">
        <f t="shared" si="38"/>
        <v>2.3210772539136389E-2</v>
      </c>
      <c r="AA66" s="16">
        <v>387524</v>
      </c>
      <c r="AB66" s="74">
        <f t="shared" si="39"/>
        <v>1.4477625272550101E-2</v>
      </c>
      <c r="AC66" s="16">
        <v>2462451</v>
      </c>
      <c r="AD66" s="74">
        <f t="shared" si="40"/>
        <v>9.1995445004738469E-2</v>
      </c>
      <c r="AE66" s="16">
        <v>1467523</v>
      </c>
      <c r="AF66" s="74">
        <f t="shared" si="41"/>
        <v>5.482563163274673E-2</v>
      </c>
      <c r="AG66" s="16">
        <v>15604</v>
      </c>
      <c r="AH66" s="74">
        <f t="shared" si="42"/>
        <v>5.8295451314724193E-4</v>
      </c>
      <c r="AI66" s="16">
        <v>1767678</v>
      </c>
      <c r="AJ66" s="74">
        <f t="shared" si="43"/>
        <v>6.6039212246288795E-2</v>
      </c>
      <c r="AK66" s="16">
        <v>0</v>
      </c>
      <c r="AL66" s="74">
        <f t="shared" si="44"/>
        <v>0</v>
      </c>
      <c r="AM66" s="16">
        <v>18960</v>
      </c>
      <c r="AN66" s="74">
        <f t="shared" si="45"/>
        <v>7.0833232307560283E-4</v>
      </c>
      <c r="AO66" s="18">
        <f t="shared" si="24"/>
        <v>8381032</v>
      </c>
      <c r="AP66" s="93">
        <f t="shared" si="46"/>
        <v>0.31310948662083155</v>
      </c>
      <c r="AQ66" s="16">
        <v>15600</v>
      </c>
      <c r="AR66" s="74">
        <f t="shared" si="47"/>
        <v>5.828050759482808E-4</v>
      </c>
      <c r="AS66" s="16">
        <v>1206418</v>
      </c>
      <c r="AT66" s="74">
        <f t="shared" si="48"/>
        <v>4.5070931674062377E-2</v>
      </c>
      <c r="AU66" s="19">
        <f t="shared" si="25"/>
        <v>26767097</v>
      </c>
      <c r="AV66" s="86">
        <f t="shared" si="49"/>
        <v>1</v>
      </c>
      <c r="AW66" s="28"/>
    </row>
    <row r="67" spans="1:50" ht="15" customHeight="1" x14ac:dyDescent="0.2">
      <c r="A67" s="21">
        <v>65</v>
      </c>
      <c r="B67" s="22" t="s">
        <v>103</v>
      </c>
      <c r="C67" s="23">
        <v>28398512</v>
      </c>
      <c r="D67" s="75">
        <f t="shared" ref="D67:D98" si="50">C67/AU67</f>
        <v>0.24048315122328842</v>
      </c>
      <c r="E67" s="23">
        <v>13953530</v>
      </c>
      <c r="F67" s="75">
        <f t="shared" ref="F67:F98" si="51">E67/AU67</f>
        <v>0.11816072845959998</v>
      </c>
      <c r="G67" s="23">
        <v>1651976</v>
      </c>
      <c r="H67" s="75">
        <f t="shared" ref="H67:H98" si="52">G67/$AU67</f>
        <v>1.3989197540534628E-2</v>
      </c>
      <c r="I67" s="23">
        <v>7586230</v>
      </c>
      <c r="J67" s="75">
        <f t="shared" ref="J67:J98" si="53">I67/$AU67</f>
        <v>6.4241411532570694E-2</v>
      </c>
      <c r="K67" s="23">
        <v>146411</v>
      </c>
      <c r="L67" s="75">
        <f t="shared" ref="L67:L98" si="54">K67/$AU67</f>
        <v>1.2398318142074797E-3</v>
      </c>
      <c r="M67" s="23">
        <v>6488377</v>
      </c>
      <c r="N67" s="75">
        <f t="shared" ref="N67:N98" si="55">M67/$AU67</f>
        <v>5.4944616368798001E-2</v>
      </c>
      <c r="O67" s="24">
        <f t="shared" si="26"/>
        <v>58225036</v>
      </c>
      <c r="P67" s="115">
        <f t="shared" ref="P67:P98" si="56">O67/$AU67</f>
        <v>0.49305893693899921</v>
      </c>
      <c r="Q67" s="23">
        <v>6078108</v>
      </c>
      <c r="R67" s="75">
        <f t="shared" ref="R67:R98" si="57">Q67/$AU67</f>
        <v>5.1470392720417153E-2</v>
      </c>
      <c r="S67" s="23">
        <v>4641087</v>
      </c>
      <c r="T67" s="75">
        <f t="shared" ref="T67:T98" si="58">S67/$AU67</f>
        <v>3.9301468572065956E-2</v>
      </c>
      <c r="U67" s="25">
        <f t="shared" si="23"/>
        <v>68944231</v>
      </c>
      <c r="V67" s="107">
        <f t="shared" ref="V67:V98" si="59">U67/$AU67</f>
        <v>0.58383079823148232</v>
      </c>
      <c r="W67" s="23">
        <v>5124230</v>
      </c>
      <c r="X67" s="75">
        <f t="shared" ref="X67:X98" si="60">W67/$AU67</f>
        <v>4.3392800932418964E-2</v>
      </c>
      <c r="Y67" s="23">
        <v>2641621</v>
      </c>
      <c r="Z67" s="75">
        <f t="shared" ref="Z67:Z98" si="61">Y67/$AU67</f>
        <v>2.2369670017133799E-2</v>
      </c>
      <c r="AA67" s="23">
        <v>1677201</v>
      </c>
      <c r="AB67" s="75">
        <f t="shared" ref="AB67:AB98" si="62">AA67/$AU67</f>
        <v>1.4202806883503283E-2</v>
      </c>
      <c r="AC67" s="23">
        <v>8749795</v>
      </c>
      <c r="AD67" s="75">
        <f t="shared" ref="AD67:AD98" si="63">AC67/$AU67</f>
        <v>7.4094666444416979E-2</v>
      </c>
      <c r="AE67" s="23">
        <v>5260700</v>
      </c>
      <c r="AF67" s="75">
        <f t="shared" ref="AF67:AF98" si="64">AE67/$AU67</f>
        <v>4.4548450765320144E-2</v>
      </c>
      <c r="AG67" s="23">
        <v>3458364</v>
      </c>
      <c r="AH67" s="75">
        <f t="shared" ref="AH67:AH98" si="65">AG67/$AU67</f>
        <v>2.9285980645647091E-2</v>
      </c>
      <c r="AI67" s="23">
        <v>6507135</v>
      </c>
      <c r="AJ67" s="75">
        <f t="shared" ref="AJ67:AJ98" si="66">AI67/$AU67</f>
        <v>5.510346211926008E-2</v>
      </c>
      <c r="AK67" s="23">
        <v>0</v>
      </c>
      <c r="AL67" s="75">
        <f t="shared" ref="AL67:AL98" si="67">AK67/$AU67</f>
        <v>0</v>
      </c>
      <c r="AM67" s="23">
        <v>0</v>
      </c>
      <c r="AN67" s="75">
        <f t="shared" ref="AN67:AN98" si="68">AM67/$AU67</f>
        <v>0</v>
      </c>
      <c r="AO67" s="26">
        <f t="shared" si="24"/>
        <v>33419046</v>
      </c>
      <c r="AP67" s="94">
        <f t="shared" ref="AP67:AP98" si="69">AO67/$AU67</f>
        <v>0.28299783780770033</v>
      </c>
      <c r="AQ67" s="23">
        <v>9476708</v>
      </c>
      <c r="AR67" s="75">
        <f t="shared" ref="AR67:AR98" si="70">AQ67/$AU67</f>
        <v>8.0250282235313844E-2</v>
      </c>
      <c r="AS67" s="23">
        <v>6249419</v>
      </c>
      <c r="AT67" s="75">
        <f t="shared" ref="AT67:AT98" si="71">AS67/$AU67</f>
        <v>5.2921081725503499E-2</v>
      </c>
      <c r="AU67" s="27">
        <f t="shared" si="25"/>
        <v>118089404</v>
      </c>
      <c r="AV67" s="87">
        <f t="shared" ref="AV67:AV98" si="72">AU67/$AU67</f>
        <v>1</v>
      </c>
      <c r="AW67" s="28"/>
    </row>
    <row r="68" spans="1:50" ht="15" customHeight="1" x14ac:dyDescent="0.2">
      <c r="A68" s="9">
        <v>66</v>
      </c>
      <c r="B68" s="10" t="s">
        <v>104</v>
      </c>
      <c r="C68" s="11">
        <v>6024165</v>
      </c>
      <c r="D68" s="73">
        <f t="shared" si="50"/>
        <v>0.27187811997999423</v>
      </c>
      <c r="E68" s="11">
        <v>2442448</v>
      </c>
      <c r="F68" s="73">
        <f t="shared" si="51"/>
        <v>0.11023074075641967</v>
      </c>
      <c r="G68" s="11">
        <v>289171</v>
      </c>
      <c r="H68" s="73">
        <f t="shared" si="52"/>
        <v>1.3050649813332621E-2</v>
      </c>
      <c r="I68" s="11">
        <v>661459</v>
      </c>
      <c r="J68" s="73">
        <f t="shared" si="53"/>
        <v>2.9852474054719118E-2</v>
      </c>
      <c r="K68" s="11">
        <v>7249</v>
      </c>
      <c r="L68" s="73">
        <f t="shared" si="54"/>
        <v>3.2715645931593473E-4</v>
      </c>
      <c r="M68" s="11">
        <v>881520</v>
      </c>
      <c r="N68" s="73">
        <f t="shared" si="55"/>
        <v>3.9784102912978729E-2</v>
      </c>
      <c r="O68" s="12">
        <f>C68+E68+G68+I68+K68+M68</f>
        <v>10306012</v>
      </c>
      <c r="P68" s="113">
        <f t="shared" si="56"/>
        <v>0.4651232439767603</v>
      </c>
      <c r="Q68" s="11">
        <v>2269413</v>
      </c>
      <c r="R68" s="73">
        <f t="shared" si="57"/>
        <v>0.10242145424273051</v>
      </c>
      <c r="S68" s="11">
        <v>1522299</v>
      </c>
      <c r="T68" s="73">
        <f t="shared" si="58"/>
        <v>6.8703262637631143E-2</v>
      </c>
      <c r="U68" s="13">
        <f>O68+Q68+S68</f>
        <v>14097724</v>
      </c>
      <c r="V68" s="105">
        <f t="shared" si="59"/>
        <v>0.63624796085712199</v>
      </c>
      <c r="W68" s="11">
        <v>1496499</v>
      </c>
      <c r="X68" s="73">
        <f t="shared" si="60"/>
        <v>6.7538876287741356E-2</v>
      </c>
      <c r="Y68" s="11">
        <v>1185714</v>
      </c>
      <c r="Z68" s="73">
        <f t="shared" si="61"/>
        <v>5.3512759553225861E-2</v>
      </c>
      <c r="AA68" s="11">
        <v>612651</v>
      </c>
      <c r="AB68" s="73">
        <f t="shared" si="62"/>
        <v>2.7649707815749311E-2</v>
      </c>
      <c r="AC68" s="11">
        <v>1726144</v>
      </c>
      <c r="AD68" s="73">
        <f t="shared" si="63"/>
        <v>7.7903043083107304E-2</v>
      </c>
      <c r="AE68" s="11">
        <v>1042634</v>
      </c>
      <c r="AF68" s="73">
        <f t="shared" si="64"/>
        <v>4.7055379749263389E-2</v>
      </c>
      <c r="AG68" s="11">
        <v>542651</v>
      </c>
      <c r="AH68" s="73">
        <f t="shared" si="65"/>
        <v>2.4490520044730488E-2</v>
      </c>
      <c r="AI68" s="11">
        <v>1349251</v>
      </c>
      <c r="AJ68" s="73">
        <f t="shared" si="66"/>
        <v>6.0893389417641643E-2</v>
      </c>
      <c r="AK68" s="11">
        <v>0</v>
      </c>
      <c r="AL68" s="73">
        <f t="shared" si="67"/>
        <v>0</v>
      </c>
      <c r="AM68" s="11">
        <v>3140</v>
      </c>
      <c r="AN68" s="73">
        <f t="shared" si="68"/>
        <v>1.4171213715712997E-4</v>
      </c>
      <c r="AO68" s="14">
        <f>W68+Y68+AA68+AC68+AE68+AI68+AK68+AM68+AG68</f>
        <v>7958684</v>
      </c>
      <c r="AP68" s="92">
        <f t="shared" si="69"/>
        <v>0.3591853880886165</v>
      </c>
      <c r="AQ68" s="11">
        <v>50186</v>
      </c>
      <c r="AR68" s="73">
        <f t="shared" si="70"/>
        <v>2.2649571068050077E-3</v>
      </c>
      <c r="AS68" s="11">
        <v>51000</v>
      </c>
      <c r="AT68" s="73">
        <f t="shared" si="71"/>
        <v>2.3016939474565694E-3</v>
      </c>
      <c r="AU68" s="15">
        <f>+U68+AO68+AQ68+AS68</f>
        <v>22157594</v>
      </c>
      <c r="AV68" s="85">
        <f t="shared" si="72"/>
        <v>1</v>
      </c>
      <c r="AW68" s="28"/>
    </row>
    <row r="69" spans="1:50" s="20" customFormat="1" ht="15" customHeight="1" x14ac:dyDescent="0.2">
      <c r="A69" s="9">
        <v>67</v>
      </c>
      <c r="B69" s="10" t="s">
        <v>195</v>
      </c>
      <c r="C69" s="16">
        <v>22800873</v>
      </c>
      <c r="D69" s="74">
        <f t="shared" si="50"/>
        <v>0.35415264736674912</v>
      </c>
      <c r="E69" s="16">
        <v>5429665</v>
      </c>
      <c r="F69" s="74">
        <f t="shared" si="51"/>
        <v>8.4335816179695391E-2</v>
      </c>
      <c r="G69" s="16">
        <v>1313402</v>
      </c>
      <c r="H69" s="74">
        <f t="shared" si="52"/>
        <v>2.0400306398653378E-2</v>
      </c>
      <c r="I69" s="16">
        <v>1897118</v>
      </c>
      <c r="J69" s="74">
        <f t="shared" si="53"/>
        <v>2.9466826207361109E-2</v>
      </c>
      <c r="K69" s="16">
        <v>67</v>
      </c>
      <c r="L69" s="74">
        <f t="shared" si="54"/>
        <v>1.0406718801324928E-6</v>
      </c>
      <c r="M69" s="16">
        <v>1423835</v>
      </c>
      <c r="N69" s="74">
        <f t="shared" si="55"/>
        <v>2.2115597708185789E-2</v>
      </c>
      <c r="O69" s="12">
        <f>C69+E69+G69+I69+K69+M69</f>
        <v>32864960</v>
      </c>
      <c r="P69" s="114">
        <f t="shared" si="56"/>
        <v>0.51047223453252488</v>
      </c>
      <c r="Q69" s="16">
        <v>2623419</v>
      </c>
      <c r="R69" s="74">
        <f t="shared" si="57"/>
        <v>4.074803556873588E-2</v>
      </c>
      <c r="S69" s="16">
        <v>2578103</v>
      </c>
      <c r="T69" s="74">
        <f t="shared" si="58"/>
        <v>4.0044168599779405E-2</v>
      </c>
      <c r="U69" s="17">
        <f>O69+Q69+S69</f>
        <v>38066482</v>
      </c>
      <c r="V69" s="106">
        <f t="shared" si="59"/>
        <v>0.59126443870104017</v>
      </c>
      <c r="W69" s="16">
        <v>2968390</v>
      </c>
      <c r="X69" s="74">
        <f t="shared" si="60"/>
        <v>4.6106268690544627E-2</v>
      </c>
      <c r="Y69" s="16">
        <v>1280826</v>
      </c>
      <c r="Z69" s="74">
        <f t="shared" si="61"/>
        <v>1.9894322411083284E-2</v>
      </c>
      <c r="AA69" s="16">
        <v>661855</v>
      </c>
      <c r="AB69" s="74">
        <f t="shared" si="62"/>
        <v>1.0280207272016284E-2</v>
      </c>
      <c r="AC69" s="16">
        <v>5564277</v>
      </c>
      <c r="AD69" s="74">
        <f t="shared" si="63"/>
        <v>8.6426665778626663E-2</v>
      </c>
      <c r="AE69" s="16">
        <v>3700638</v>
      </c>
      <c r="AF69" s="74">
        <f t="shared" si="64"/>
        <v>5.7479849330593247E-2</v>
      </c>
      <c r="AG69" s="16">
        <v>1134329</v>
      </c>
      <c r="AH69" s="74">
        <f t="shared" si="65"/>
        <v>1.7618870046549408E-2</v>
      </c>
      <c r="AI69" s="16">
        <v>2660639</v>
      </c>
      <c r="AJ69" s="74">
        <f t="shared" si="66"/>
        <v>4.1326152096773663E-2</v>
      </c>
      <c r="AK69" s="16">
        <v>0</v>
      </c>
      <c r="AL69" s="74">
        <f t="shared" si="67"/>
        <v>0</v>
      </c>
      <c r="AM69" s="16">
        <v>0</v>
      </c>
      <c r="AN69" s="74">
        <f t="shared" si="68"/>
        <v>0</v>
      </c>
      <c r="AO69" s="18">
        <f>W69+Y69+AA69+AC69+AE69+AI69+AK69+AM69+AG69</f>
        <v>17970954</v>
      </c>
      <c r="AP69" s="93">
        <f t="shared" si="69"/>
        <v>0.27913233562618717</v>
      </c>
      <c r="AQ69" s="16">
        <v>44625</v>
      </c>
      <c r="AR69" s="74">
        <f t="shared" si="70"/>
        <v>6.9313406941660428E-4</v>
      </c>
      <c r="AS69" s="16">
        <v>8299423</v>
      </c>
      <c r="AT69" s="74">
        <f t="shared" si="71"/>
        <v>0.12891009160335601</v>
      </c>
      <c r="AU69" s="19">
        <f>+U69+AO69+AQ69+AS69</f>
        <v>64381484</v>
      </c>
      <c r="AV69" s="86">
        <f t="shared" si="72"/>
        <v>1</v>
      </c>
      <c r="AW69" s="28"/>
    </row>
    <row r="70" spans="1:50" s="20" customFormat="1" ht="15" customHeight="1" x14ac:dyDescent="0.2">
      <c r="A70" s="9">
        <v>68</v>
      </c>
      <c r="B70" s="10" t="s">
        <v>196</v>
      </c>
      <c r="C70" s="16">
        <v>5239939</v>
      </c>
      <c r="D70" s="74">
        <f t="shared" si="50"/>
        <v>0.33182923438188583</v>
      </c>
      <c r="E70" s="16">
        <v>1008437</v>
      </c>
      <c r="F70" s="74">
        <f t="shared" si="51"/>
        <v>6.3861216253159769E-2</v>
      </c>
      <c r="G70" s="16">
        <v>252377</v>
      </c>
      <c r="H70" s="74">
        <f t="shared" si="52"/>
        <v>1.5982259847986246E-2</v>
      </c>
      <c r="I70" s="16">
        <v>555930</v>
      </c>
      <c r="J70" s="74">
        <f t="shared" si="53"/>
        <v>3.5205338510605137E-2</v>
      </c>
      <c r="K70" s="16">
        <v>0</v>
      </c>
      <c r="L70" s="74">
        <f t="shared" si="54"/>
        <v>0</v>
      </c>
      <c r="M70" s="16">
        <v>1064025</v>
      </c>
      <c r="N70" s="74">
        <f t="shared" si="55"/>
        <v>6.7381433469585444E-2</v>
      </c>
      <c r="O70" s="12">
        <f>C70+E70+G70+I70+K70+M70</f>
        <v>8120708</v>
      </c>
      <c r="P70" s="114">
        <f t="shared" si="56"/>
        <v>0.51425948246322239</v>
      </c>
      <c r="Q70" s="16">
        <v>796448</v>
      </c>
      <c r="R70" s="74">
        <f t="shared" si="57"/>
        <v>5.043660433165046E-2</v>
      </c>
      <c r="S70" s="16">
        <v>772164</v>
      </c>
      <c r="T70" s="74">
        <f t="shared" si="58"/>
        <v>4.8898773237103427E-2</v>
      </c>
      <c r="U70" s="17">
        <f>O70+Q70+S70</f>
        <v>9689320</v>
      </c>
      <c r="V70" s="106">
        <f t="shared" si="59"/>
        <v>0.61359486003197627</v>
      </c>
      <c r="W70" s="16">
        <v>1275313</v>
      </c>
      <c r="X70" s="74">
        <f t="shared" si="60"/>
        <v>8.0761653215288567E-2</v>
      </c>
      <c r="Y70" s="16">
        <v>796902</v>
      </c>
      <c r="Z70" s="74">
        <f t="shared" si="61"/>
        <v>5.0465354756494982E-2</v>
      </c>
      <c r="AA70" s="16">
        <v>312745</v>
      </c>
      <c r="AB70" s="74">
        <f t="shared" si="62"/>
        <v>1.9805179775329994E-2</v>
      </c>
      <c r="AC70" s="16">
        <v>1503090</v>
      </c>
      <c r="AD70" s="74">
        <f t="shared" si="63"/>
        <v>9.5186070659805153E-2</v>
      </c>
      <c r="AE70" s="16">
        <v>568615</v>
      </c>
      <c r="AF70" s="74">
        <f t="shared" si="64"/>
        <v>3.6008640579223539E-2</v>
      </c>
      <c r="AG70" s="16">
        <v>275640</v>
      </c>
      <c r="AH70" s="74">
        <f t="shared" si="65"/>
        <v>1.7455434150096597E-2</v>
      </c>
      <c r="AI70" s="16">
        <v>1003983</v>
      </c>
      <c r="AJ70" s="74">
        <f t="shared" si="66"/>
        <v>6.3579158120434007E-2</v>
      </c>
      <c r="AK70" s="16">
        <v>0</v>
      </c>
      <c r="AL70" s="74">
        <f t="shared" si="67"/>
        <v>0</v>
      </c>
      <c r="AM70" s="16">
        <v>0</v>
      </c>
      <c r="AN70" s="74">
        <f t="shared" si="68"/>
        <v>0</v>
      </c>
      <c r="AO70" s="18">
        <f>W70+Y70+AA70+AC70+AE70+AI70+AK70+AM70+AG70</f>
        <v>5736288</v>
      </c>
      <c r="AP70" s="93">
        <f t="shared" si="69"/>
        <v>0.36326149125667284</v>
      </c>
      <c r="AQ70" s="16">
        <v>250934</v>
      </c>
      <c r="AR70" s="74">
        <f t="shared" si="70"/>
        <v>1.5890879092368086E-2</v>
      </c>
      <c r="AS70" s="16">
        <v>114529</v>
      </c>
      <c r="AT70" s="74">
        <f t="shared" si="71"/>
        <v>7.2527696189827783E-3</v>
      </c>
      <c r="AU70" s="19">
        <f>+U70+AO70+AQ70+AS70</f>
        <v>15791071</v>
      </c>
      <c r="AV70" s="86">
        <f t="shared" si="72"/>
        <v>1</v>
      </c>
      <c r="AW70" s="28"/>
    </row>
    <row r="71" spans="1:50" s="20" customFormat="1" ht="15" customHeight="1" x14ac:dyDescent="0.2">
      <c r="A71" s="9">
        <v>69</v>
      </c>
      <c r="B71" s="10" t="s">
        <v>197</v>
      </c>
      <c r="C71" s="16">
        <v>17053890</v>
      </c>
      <c r="D71" s="74">
        <f t="shared" si="50"/>
        <v>0.33051805871115381</v>
      </c>
      <c r="E71" s="16">
        <v>3954719</v>
      </c>
      <c r="F71" s="74">
        <f t="shared" si="51"/>
        <v>7.6645624348938304E-2</v>
      </c>
      <c r="G71" s="16">
        <v>989130</v>
      </c>
      <c r="H71" s="74">
        <f t="shared" si="52"/>
        <v>1.9170132293157959E-2</v>
      </c>
      <c r="I71" s="16">
        <v>2085623</v>
      </c>
      <c r="J71" s="74">
        <f t="shared" si="53"/>
        <v>4.0421045589207671E-2</v>
      </c>
      <c r="K71" s="16">
        <v>0</v>
      </c>
      <c r="L71" s="74">
        <f t="shared" si="54"/>
        <v>0</v>
      </c>
      <c r="M71" s="16">
        <v>1105016</v>
      </c>
      <c r="N71" s="74">
        <f t="shared" si="55"/>
        <v>2.1416095868142949E-2</v>
      </c>
      <c r="O71" s="12">
        <f>C71+E71+G71+I71+K71+M71</f>
        <v>25188378</v>
      </c>
      <c r="P71" s="114">
        <f t="shared" si="56"/>
        <v>0.48817095681060069</v>
      </c>
      <c r="Q71" s="16">
        <v>2823629</v>
      </c>
      <c r="R71" s="74">
        <f t="shared" si="57"/>
        <v>5.47241934597043E-2</v>
      </c>
      <c r="S71" s="16">
        <v>2002712</v>
      </c>
      <c r="T71" s="74">
        <f t="shared" si="58"/>
        <v>3.8814163947201039E-2</v>
      </c>
      <c r="U71" s="17">
        <f>O71+Q71+S71</f>
        <v>30014719</v>
      </c>
      <c r="V71" s="106">
        <f t="shared" si="59"/>
        <v>0.58170931421750605</v>
      </c>
      <c r="W71" s="16">
        <v>2049477</v>
      </c>
      <c r="X71" s="74">
        <f t="shared" si="60"/>
        <v>3.9720507134334712E-2</v>
      </c>
      <c r="Y71" s="16">
        <v>1315115</v>
      </c>
      <c r="Z71" s="74">
        <f t="shared" si="61"/>
        <v>2.5487982904892612E-2</v>
      </c>
      <c r="AA71" s="16">
        <v>540652</v>
      </c>
      <c r="AB71" s="74">
        <f t="shared" si="62"/>
        <v>1.0478269150223365E-2</v>
      </c>
      <c r="AC71" s="16">
        <v>3731976</v>
      </c>
      <c r="AD71" s="74">
        <f t="shared" si="63"/>
        <v>7.2328686456674521E-2</v>
      </c>
      <c r="AE71" s="16">
        <v>4082610</v>
      </c>
      <c r="AF71" s="74">
        <f t="shared" si="64"/>
        <v>7.9124254447210801E-2</v>
      </c>
      <c r="AG71" s="16">
        <v>1558217</v>
      </c>
      <c r="AH71" s="74">
        <f t="shared" si="65"/>
        <v>3.0199494537065618E-2</v>
      </c>
      <c r="AI71" s="16">
        <v>2502582</v>
      </c>
      <c r="AJ71" s="74">
        <f t="shared" si="66"/>
        <v>4.8502045246303145E-2</v>
      </c>
      <c r="AK71" s="16">
        <v>0</v>
      </c>
      <c r="AL71" s="74">
        <f t="shared" si="67"/>
        <v>0</v>
      </c>
      <c r="AM71" s="16">
        <v>0</v>
      </c>
      <c r="AN71" s="74">
        <f t="shared" si="68"/>
        <v>0</v>
      </c>
      <c r="AO71" s="18">
        <f>W71+Y71+AA71+AC71+AE71+AI71+AK71+AM71+AG71</f>
        <v>15780629</v>
      </c>
      <c r="AP71" s="93">
        <f t="shared" si="69"/>
        <v>0.30584123987670475</v>
      </c>
      <c r="AQ71" s="16">
        <v>742705</v>
      </c>
      <c r="AR71" s="74">
        <f t="shared" si="70"/>
        <v>1.4394218257246147E-2</v>
      </c>
      <c r="AS71" s="16">
        <v>5059400</v>
      </c>
      <c r="AT71" s="74">
        <f t="shared" si="71"/>
        <v>9.8055227648543034E-2</v>
      </c>
      <c r="AU71" s="19">
        <f>+U71+AO71+AQ71+AS71</f>
        <v>51597453</v>
      </c>
      <c r="AV71" s="86">
        <f t="shared" si="72"/>
        <v>1</v>
      </c>
      <c r="AW71" s="28"/>
    </row>
    <row r="72" spans="1:50" s="20" customFormat="1" ht="15" customHeight="1" x14ac:dyDescent="0.2">
      <c r="A72" s="45">
        <v>396</v>
      </c>
      <c r="B72" s="46" t="s">
        <v>198</v>
      </c>
      <c r="C72" s="57">
        <v>129283045</v>
      </c>
      <c r="D72" s="76">
        <f t="shared" si="50"/>
        <v>0.33582861957395638</v>
      </c>
      <c r="E72" s="57">
        <v>38713216</v>
      </c>
      <c r="F72" s="76">
        <f t="shared" si="51"/>
        <v>0.10056234279250152</v>
      </c>
      <c r="G72" s="57">
        <v>761333</v>
      </c>
      <c r="H72" s="76">
        <f t="shared" si="52"/>
        <v>1.9776561607602831E-3</v>
      </c>
      <c r="I72" s="57">
        <v>10315096</v>
      </c>
      <c r="J72" s="76">
        <f t="shared" si="53"/>
        <v>2.6794731284777822E-2</v>
      </c>
      <c r="K72" s="57">
        <v>0</v>
      </c>
      <c r="L72" s="76">
        <f t="shared" si="54"/>
        <v>0</v>
      </c>
      <c r="M72" s="57">
        <v>10811000</v>
      </c>
      <c r="N72" s="76">
        <f t="shared" si="55"/>
        <v>2.8082902953082845E-2</v>
      </c>
      <c r="O72" s="70">
        <v>189883690</v>
      </c>
      <c r="P72" s="116">
        <f t="shared" si="56"/>
        <v>0.49324625276507883</v>
      </c>
      <c r="Q72" s="57">
        <v>22949424</v>
      </c>
      <c r="R72" s="76">
        <f t="shared" si="57"/>
        <v>5.9613953105277062E-2</v>
      </c>
      <c r="S72" s="57">
        <v>20709291</v>
      </c>
      <c r="T72" s="76">
        <f t="shared" si="58"/>
        <v>5.3794931956354819E-2</v>
      </c>
      <c r="U72" s="71">
        <v>233542405</v>
      </c>
      <c r="V72" s="108">
        <f t="shared" si="59"/>
        <v>0.60665513782671077</v>
      </c>
      <c r="W72" s="57">
        <v>43058614</v>
      </c>
      <c r="X72" s="76">
        <f t="shared" si="60"/>
        <v>0.11185004886284843</v>
      </c>
      <c r="Y72" s="57">
        <v>9536452</v>
      </c>
      <c r="Z72" s="76">
        <f t="shared" si="61"/>
        <v>2.4772107671143538E-2</v>
      </c>
      <c r="AA72" s="57">
        <v>6071476</v>
      </c>
      <c r="AB72" s="76">
        <f t="shared" si="62"/>
        <v>1.5771406094715716E-2</v>
      </c>
      <c r="AC72" s="57">
        <v>33792574</v>
      </c>
      <c r="AD72" s="76">
        <f t="shared" si="63"/>
        <v>8.7780369639891831E-2</v>
      </c>
      <c r="AE72" s="57">
        <v>29389330</v>
      </c>
      <c r="AF72" s="76">
        <f t="shared" si="64"/>
        <v>7.6342401465741019E-2</v>
      </c>
      <c r="AG72" s="57">
        <v>7952259</v>
      </c>
      <c r="AH72" s="76">
        <f t="shared" si="65"/>
        <v>2.0656971395317698E-2</v>
      </c>
      <c r="AI72" s="57">
        <v>21421849</v>
      </c>
      <c r="AJ72" s="76">
        <f t="shared" si="66"/>
        <v>5.5645889052131602E-2</v>
      </c>
      <c r="AK72" s="72">
        <v>11100</v>
      </c>
      <c r="AL72" s="76">
        <f t="shared" si="67"/>
        <v>2.8833616018797482E-5</v>
      </c>
      <c r="AM72" s="57">
        <v>3937</v>
      </c>
      <c r="AN72" s="76">
        <v>0.13051982495690226</v>
      </c>
      <c r="AO72" s="58">
        <v>151237591</v>
      </c>
      <c r="AP72" s="95">
        <f t="shared" si="69"/>
        <v>0.39285825463981455</v>
      </c>
      <c r="AQ72" s="57">
        <v>147793</v>
      </c>
      <c r="AR72" s="76">
        <f t="shared" si="70"/>
        <v>3.8391050560956182E-4</v>
      </c>
      <c r="AS72" s="57">
        <v>39535</v>
      </c>
      <c r="AT72" s="76">
        <f t="shared" si="71"/>
        <v>1.0269702786514941E-4</v>
      </c>
      <c r="AU72" s="59">
        <v>384967324</v>
      </c>
      <c r="AV72" s="88">
        <f t="shared" si="72"/>
        <v>1</v>
      </c>
      <c r="AW72" s="28"/>
    </row>
    <row r="73" spans="1:50" ht="15" customHeight="1" x14ac:dyDescent="0.2">
      <c r="A73" s="29"/>
      <c r="B73" s="29" t="s">
        <v>105</v>
      </c>
      <c r="C73" s="30">
        <f>SUM(C3:C72)</f>
        <v>2728468070</v>
      </c>
      <c r="D73" s="77">
        <f>C73/$AU$73</f>
        <v>0.31439608237179034</v>
      </c>
      <c r="E73" s="30">
        <f t="shared" ref="E73" si="73">SUM(E3:E72)</f>
        <v>874610771</v>
      </c>
      <c r="F73" s="77">
        <f>E73/$AU$73</f>
        <v>0.10077970236337458</v>
      </c>
      <c r="G73" s="30">
        <f t="shared" ref="G73" si="74">SUM(G3:G72)</f>
        <v>126992086</v>
      </c>
      <c r="H73" s="77">
        <f>G73/$AU$73</f>
        <v>1.4633051700187749E-2</v>
      </c>
      <c r="I73" s="30">
        <f t="shared" ref="I73" si="75">SUM(I3:I72)</f>
        <v>202412528</v>
      </c>
      <c r="J73" s="77">
        <f>I73/$AU$73</f>
        <v>2.3323602913253194E-2</v>
      </c>
      <c r="K73" s="30">
        <f t="shared" ref="K73" si="76">SUM(K3:K72)</f>
        <v>5847113</v>
      </c>
      <c r="L73" s="77">
        <f>K73/$AU$73</f>
        <v>6.7375148736307784E-4</v>
      </c>
      <c r="M73" s="30">
        <f t="shared" ref="M73" si="77">SUM(M3:M72)</f>
        <v>366554615</v>
      </c>
      <c r="N73" s="77">
        <f>M73/$AU$73</f>
        <v>4.2237377156222285E-2</v>
      </c>
      <c r="O73" s="31">
        <f t="shared" ref="O73" si="78">SUM(O3:O72)</f>
        <v>4304885183</v>
      </c>
      <c r="P73" s="117">
        <f>O73/$AU$73</f>
        <v>0.49604356799219124</v>
      </c>
      <c r="Q73" s="30">
        <f t="shared" ref="Q73" si="79">SUM(Q3:Q72)</f>
        <v>481179769</v>
      </c>
      <c r="R73" s="77">
        <f>Q73/$AU$73</f>
        <v>5.5445411274379713E-2</v>
      </c>
      <c r="S73" s="30">
        <f t="shared" ref="S73" si="80">SUM(S3:S72)</f>
        <v>397810648</v>
      </c>
      <c r="T73" s="77">
        <f>S73/$AU$73</f>
        <v>4.5838949200891072E-2</v>
      </c>
      <c r="U73" s="32">
        <f t="shared" ref="U73" si="81">SUM(U3:U72)</f>
        <v>5183875600</v>
      </c>
      <c r="V73" s="109">
        <f>U73/$AU$73</f>
        <v>0.59732792846746208</v>
      </c>
      <c r="W73" s="30">
        <f t="shared" ref="W73" si="82">SUM(W3:W72)</f>
        <v>488078891</v>
      </c>
      <c r="X73" s="77">
        <f>W73/$AU$73</f>
        <v>5.6240383717874362E-2</v>
      </c>
      <c r="Y73" s="30">
        <f t="shared" ref="Y73" si="83">SUM(Y3:Y72)</f>
        <v>199931756</v>
      </c>
      <c r="Z73" s="77">
        <f>Y73/$AU$73</f>
        <v>2.3037748368487484E-2</v>
      </c>
      <c r="AA73" s="30">
        <f t="shared" ref="AA73" si="84">SUM(AA3:AA72)</f>
        <v>96278702</v>
      </c>
      <c r="AB73" s="77">
        <f>AA73/$AU$73</f>
        <v>1.109400804702877E-2</v>
      </c>
      <c r="AC73" s="30">
        <f t="shared" ref="AC73" si="85">SUM(AC3:AC72)</f>
        <v>727312363</v>
      </c>
      <c r="AD73" s="77">
        <f>AC73/$AU$73</f>
        <v>8.380679257418229E-2</v>
      </c>
      <c r="AE73" s="30">
        <f t="shared" ref="AE73" si="86">SUM(AE3:AE72)</f>
        <v>476300962</v>
      </c>
      <c r="AF73" s="77">
        <f>AE73/$AU$73</f>
        <v>5.4883235808845292E-2</v>
      </c>
      <c r="AG73" s="30">
        <f t="shared" ref="AG73" si="87">SUM(AG3:AG72)</f>
        <v>128273674</v>
      </c>
      <c r="AH73" s="77">
        <f>AG73/$AU$73</f>
        <v>1.478072659909712E-2</v>
      </c>
      <c r="AI73" s="30">
        <f t="shared" ref="AI73" si="88">SUM(AI3:AI72)</f>
        <v>420905455</v>
      </c>
      <c r="AJ73" s="77">
        <f>AI73/$AU$73</f>
        <v>4.8500119006676119E-2</v>
      </c>
      <c r="AK73" s="33">
        <f t="shared" ref="AK73" si="89">SUM(AK3:AK72)</f>
        <v>63173</v>
      </c>
      <c r="AL73" s="77">
        <f>AK73/$AU$73</f>
        <v>7.2793022319198745E-6</v>
      </c>
      <c r="AM73" s="30">
        <f t="shared" ref="AM73" si="90">SUM(AM3:AM72)</f>
        <v>7011422</v>
      </c>
      <c r="AN73" s="77">
        <f t="shared" si="68"/>
        <v>8.0791255462827651E-4</v>
      </c>
      <c r="AO73" s="34">
        <f t="shared" ref="AO73" si="91">SUM(AO3:AO72)</f>
        <v>2544156398</v>
      </c>
      <c r="AP73" s="96">
        <f>AO73/$AU$73</f>
        <v>0.29315820597905162</v>
      </c>
      <c r="AQ73" s="30">
        <f t="shared" ref="AQ73" si="92">SUM(AQ3:AQ72)</f>
        <v>519529105</v>
      </c>
      <c r="AR73" s="77">
        <f>AQ73/$AU$73</f>
        <v>5.9864330862454448E-2</v>
      </c>
      <c r="AS73" s="30">
        <f t="shared" ref="AS73" si="93">SUM(AS3:AS72)</f>
        <v>430880592</v>
      </c>
      <c r="AT73" s="77">
        <f>AS73/$AU$73</f>
        <v>4.964953469103188E-2</v>
      </c>
      <c r="AU73" s="35">
        <f t="shared" ref="AU73" si="94">SUM(AU3:AU72)</f>
        <v>8678441695</v>
      </c>
      <c r="AV73" s="89">
        <f>AU73/$AU$73</f>
        <v>1</v>
      </c>
      <c r="AW73" s="28"/>
    </row>
    <row r="74" spans="1:50" ht="15" customHeight="1" x14ac:dyDescent="0.2">
      <c r="A74" s="56"/>
      <c r="B74" s="36"/>
      <c r="C74" s="36"/>
      <c r="D74" s="104"/>
      <c r="E74" s="36"/>
      <c r="F74" s="104"/>
      <c r="G74" s="36"/>
      <c r="H74" s="83"/>
      <c r="I74" s="36"/>
      <c r="J74" s="83"/>
      <c r="K74" s="36"/>
      <c r="L74" s="104"/>
      <c r="M74" s="36"/>
      <c r="N74" s="83"/>
      <c r="O74" s="36"/>
      <c r="P74" s="97"/>
      <c r="Q74" s="36"/>
      <c r="R74" s="78"/>
      <c r="S74" s="36"/>
      <c r="T74" s="97"/>
      <c r="U74" s="37"/>
      <c r="V74" s="78"/>
      <c r="W74" s="36"/>
      <c r="X74" s="83"/>
      <c r="Y74" s="36"/>
      <c r="Z74" s="83"/>
      <c r="AA74" s="36"/>
      <c r="AB74" s="104"/>
      <c r="AC74" s="36"/>
      <c r="AD74" s="83"/>
      <c r="AE74" s="36"/>
      <c r="AF74" s="97"/>
      <c r="AG74" s="36"/>
      <c r="AH74" s="104"/>
      <c r="AI74" s="38"/>
      <c r="AJ74" s="103"/>
      <c r="AK74" s="36"/>
      <c r="AL74" s="97"/>
      <c r="AM74" s="36"/>
      <c r="AN74" s="97"/>
      <c r="AO74" s="37"/>
      <c r="AP74" s="97"/>
      <c r="AQ74" s="36"/>
      <c r="AR74" s="83"/>
      <c r="AS74" s="36"/>
      <c r="AT74" s="78"/>
      <c r="AU74" s="37"/>
      <c r="AV74" s="83"/>
      <c r="AW74" s="28"/>
    </row>
    <row r="75" spans="1:50" s="20" customFormat="1" ht="15" customHeight="1" x14ac:dyDescent="0.2">
      <c r="A75" s="9">
        <v>318001</v>
      </c>
      <c r="B75" s="10" t="s">
        <v>106</v>
      </c>
      <c r="C75" s="16">
        <v>6777778</v>
      </c>
      <c r="D75" s="74">
        <f>C75/AU75</f>
        <v>0.47727553917952814</v>
      </c>
      <c r="E75" s="16">
        <v>0</v>
      </c>
      <c r="F75" s="74">
        <f>E75/AU75</f>
        <v>0</v>
      </c>
      <c r="G75" s="16">
        <v>0</v>
      </c>
      <c r="H75" s="74">
        <f>G75/$AU75</f>
        <v>0</v>
      </c>
      <c r="I75" s="16">
        <v>2459204</v>
      </c>
      <c r="J75" s="74">
        <f>I75/$AU75</f>
        <v>0.17317148998572282</v>
      </c>
      <c r="K75" s="16">
        <v>0</v>
      </c>
      <c r="L75" s="74">
        <f>K75/$AU75</f>
        <v>0</v>
      </c>
      <c r="M75" s="16">
        <v>0</v>
      </c>
      <c r="N75" s="74">
        <f>M75/$AU75</f>
        <v>0</v>
      </c>
      <c r="O75" s="12">
        <f>C75+E75+G75+I75+K75+M75</f>
        <v>9236982</v>
      </c>
      <c r="P75" s="114">
        <f>O75/$AU75</f>
        <v>0.65044702916525099</v>
      </c>
      <c r="Q75" s="16">
        <v>917678</v>
      </c>
      <c r="R75" s="74">
        <f>Q75/$AU75</f>
        <v>6.4620774277822479E-2</v>
      </c>
      <c r="S75" s="16">
        <v>261006</v>
      </c>
      <c r="T75" s="74">
        <f>S75/$AU75</f>
        <v>1.8379442256605621E-2</v>
      </c>
      <c r="U75" s="17">
        <f>O75+Q75+S75</f>
        <v>10415666</v>
      </c>
      <c r="V75" s="106">
        <f>U75/$AU75</f>
        <v>0.73344724569967912</v>
      </c>
      <c r="W75" s="16">
        <v>1093400</v>
      </c>
      <c r="X75" s="74">
        <f>W75/$AU75</f>
        <v>7.6994713391158001E-2</v>
      </c>
      <c r="Y75" s="16">
        <v>383470</v>
      </c>
      <c r="Z75" s="74">
        <f>Y75/$AU75</f>
        <v>2.7003075493055934E-2</v>
      </c>
      <c r="AA75" s="16">
        <v>144583</v>
      </c>
      <c r="AB75" s="74">
        <f>AA75/$AU75</f>
        <v>1.0181202347021948E-2</v>
      </c>
      <c r="AC75" s="16">
        <v>349942</v>
      </c>
      <c r="AD75" s="74">
        <f>AC75/$AU75</f>
        <v>2.4642110840980988E-2</v>
      </c>
      <c r="AE75" s="16">
        <v>0</v>
      </c>
      <c r="AF75" s="74">
        <f>AE75/$AU75</f>
        <v>0</v>
      </c>
      <c r="AG75" s="16">
        <v>545079</v>
      </c>
      <c r="AH75" s="74">
        <f>AG75/$AU75</f>
        <v>3.8383209603565956E-2</v>
      </c>
      <c r="AI75" s="16">
        <v>450166</v>
      </c>
      <c r="AJ75" s="74">
        <f>AI75/$AU75</f>
        <v>3.1699654425136302E-2</v>
      </c>
      <c r="AK75" s="16">
        <v>0</v>
      </c>
      <c r="AL75" s="74">
        <f>AK75/$AU75</f>
        <v>0</v>
      </c>
      <c r="AM75" s="16">
        <v>0</v>
      </c>
      <c r="AN75" s="74">
        <f>AM75/$AU75</f>
        <v>0</v>
      </c>
      <c r="AO75" s="18">
        <f>W75+Y75+AA75+AC75+AE75+AI75+AK75+AM75+AG75</f>
        <v>2966640</v>
      </c>
      <c r="AP75" s="93">
        <f>AO75/$AU75</f>
        <v>0.20890396610091913</v>
      </c>
      <c r="AQ75" s="16">
        <v>43407</v>
      </c>
      <c r="AR75" s="74">
        <f>AQ75/$AU75</f>
        <v>3.0566211122827836E-3</v>
      </c>
      <c r="AS75" s="16">
        <v>775262</v>
      </c>
      <c r="AT75" s="74">
        <f>AS75/$AU75</f>
        <v>5.4592167087119017E-2</v>
      </c>
      <c r="AU75" s="19">
        <f>+U75+AO75+AQ75+AS75</f>
        <v>14200975</v>
      </c>
      <c r="AV75" s="86">
        <f>AU75/$AU75</f>
        <v>1</v>
      </c>
      <c r="AW75" s="28"/>
    </row>
    <row r="76" spans="1:50" ht="15" customHeight="1" x14ac:dyDescent="0.2">
      <c r="A76" s="9">
        <v>319001</v>
      </c>
      <c r="B76" s="39" t="s">
        <v>107</v>
      </c>
      <c r="C76" s="16">
        <v>2262748</v>
      </c>
      <c r="D76" s="74">
        <f>C76/AU76</f>
        <v>0.41396742227641575</v>
      </c>
      <c r="E76" s="16">
        <v>0</v>
      </c>
      <c r="F76" s="74">
        <f>E76/AU76</f>
        <v>0</v>
      </c>
      <c r="G76" s="16">
        <v>0</v>
      </c>
      <c r="H76" s="74">
        <f>G76/$AU76</f>
        <v>0</v>
      </c>
      <c r="I76" s="16">
        <v>109156</v>
      </c>
      <c r="J76" s="74">
        <f>I76/$AU76</f>
        <v>1.9969978073565611E-2</v>
      </c>
      <c r="K76" s="16">
        <v>0</v>
      </c>
      <c r="L76" s="74">
        <f>K76/$AU76</f>
        <v>0</v>
      </c>
      <c r="M76" s="16">
        <v>90992</v>
      </c>
      <c r="N76" s="74">
        <f>M76/$AU76</f>
        <v>1.664689293185791E-2</v>
      </c>
      <c r="O76" s="12">
        <f>C76+E76+G76+I76+K76+M76</f>
        <v>2462896</v>
      </c>
      <c r="P76" s="114">
        <f>O76/$AU76</f>
        <v>0.4505842932818393</v>
      </c>
      <c r="Q76" s="16">
        <v>194304</v>
      </c>
      <c r="R76" s="74">
        <f>Q76/$AU76</f>
        <v>3.5547717208454802E-2</v>
      </c>
      <c r="S76" s="16">
        <v>0</v>
      </c>
      <c r="T76" s="74">
        <f>S76/$AU76</f>
        <v>0</v>
      </c>
      <c r="U76" s="17">
        <f>O76+Q76+S76</f>
        <v>2657200</v>
      </c>
      <c r="V76" s="106">
        <f>U76/$AU76</f>
        <v>0.48613201049029409</v>
      </c>
      <c r="W76" s="16">
        <v>2494538</v>
      </c>
      <c r="X76" s="74">
        <f>W76/$AU76</f>
        <v>0.45637316467877365</v>
      </c>
      <c r="Y76" s="16">
        <v>0</v>
      </c>
      <c r="Z76" s="74">
        <f>Y76/$AU76</f>
        <v>0</v>
      </c>
      <c r="AA76" s="16">
        <v>0</v>
      </c>
      <c r="AB76" s="74">
        <f>AA76/$AU76</f>
        <v>0</v>
      </c>
      <c r="AC76" s="16">
        <v>127534</v>
      </c>
      <c r="AD76" s="74">
        <f>AC76/$AU76</f>
        <v>2.3332214295449783E-2</v>
      </c>
      <c r="AE76" s="16">
        <v>0</v>
      </c>
      <c r="AF76" s="74">
        <f>AE76/$AU76</f>
        <v>0</v>
      </c>
      <c r="AG76" s="16">
        <v>0</v>
      </c>
      <c r="AH76" s="74">
        <f>AG76/$AU76</f>
        <v>0</v>
      </c>
      <c r="AI76" s="16">
        <v>186733</v>
      </c>
      <c r="AJ76" s="74">
        <f>AI76/$AU76</f>
        <v>3.4162610535482495E-2</v>
      </c>
      <c r="AK76" s="16">
        <v>0</v>
      </c>
      <c r="AL76" s="74">
        <f>AK76/$AU76</f>
        <v>0</v>
      </c>
      <c r="AM76" s="16">
        <v>0</v>
      </c>
      <c r="AN76" s="74">
        <f>AM76/$AU76</f>
        <v>0</v>
      </c>
      <c r="AO76" s="18">
        <f>W76+Y76+AA76+AC76+AE76+AI76+AK76+AM76+AG76</f>
        <v>2808805</v>
      </c>
      <c r="AP76" s="93">
        <f>AO76/$AU76</f>
        <v>0.51386798950970591</v>
      </c>
      <c r="AQ76" s="16">
        <v>0</v>
      </c>
      <c r="AR76" s="74">
        <f>AQ76/$AU76</f>
        <v>0</v>
      </c>
      <c r="AS76" s="16">
        <v>0</v>
      </c>
      <c r="AT76" s="74">
        <f>AS76/$AU76</f>
        <v>0</v>
      </c>
      <c r="AU76" s="19">
        <f>+U76+AO76+AQ76+AS76</f>
        <v>5466005</v>
      </c>
      <c r="AV76" s="86">
        <f>AU76/$AU76</f>
        <v>1</v>
      </c>
      <c r="AW76" s="9"/>
      <c r="AX76" s="39"/>
    </row>
    <row r="77" spans="1:50" ht="15" customHeight="1" x14ac:dyDescent="0.2">
      <c r="A77" s="21" t="s">
        <v>108</v>
      </c>
      <c r="B77" s="22" t="s">
        <v>109</v>
      </c>
      <c r="C77" s="40">
        <v>11149688</v>
      </c>
      <c r="D77" s="123">
        <f>C77/AU77</f>
        <v>0.5876519228140028</v>
      </c>
      <c r="E77" s="40">
        <v>0</v>
      </c>
      <c r="F77" s="123">
        <f>E77/AU77</f>
        <v>0</v>
      </c>
      <c r="G77" s="40">
        <v>0</v>
      </c>
      <c r="H77" s="75">
        <f>G77/$AU77</f>
        <v>0</v>
      </c>
      <c r="I77" s="23">
        <v>3141</v>
      </c>
      <c r="J77" s="75">
        <f>I77/$AU77</f>
        <v>1.6554855073601905E-4</v>
      </c>
      <c r="K77" s="23">
        <v>0</v>
      </c>
      <c r="L77" s="75">
        <f>K77/$AU77</f>
        <v>0</v>
      </c>
      <c r="M77" s="23">
        <v>0</v>
      </c>
      <c r="N77" s="75">
        <f>M77/$AU77</f>
        <v>0</v>
      </c>
      <c r="O77" s="24">
        <f>C77+E77+G77+I77+K77+M77</f>
        <v>11152829</v>
      </c>
      <c r="P77" s="115">
        <f>O77/$AU77</f>
        <v>0.58781747136473883</v>
      </c>
      <c r="Q77" s="23">
        <v>687</v>
      </c>
      <c r="R77" s="75">
        <f>Q77/$AU77</f>
        <v>3.6208804315709992E-5</v>
      </c>
      <c r="S77" s="23">
        <v>833811</v>
      </c>
      <c r="T77" s="75">
        <f>S77/$AU77</f>
        <v>4.3946578362862393E-2</v>
      </c>
      <c r="U77" s="25">
        <f>O77+Q77+S77</f>
        <v>11987327</v>
      </c>
      <c r="V77" s="107">
        <f>U77/$AU77</f>
        <v>0.6318002585319169</v>
      </c>
      <c r="W77" s="23">
        <v>0</v>
      </c>
      <c r="X77" s="75">
        <f>W77/$AU77</f>
        <v>0</v>
      </c>
      <c r="Y77" s="23">
        <v>0</v>
      </c>
      <c r="Z77" s="75">
        <f>Y77/$AU77</f>
        <v>0</v>
      </c>
      <c r="AA77" s="23">
        <v>6446830</v>
      </c>
      <c r="AB77" s="75">
        <f>AA77/$AU77</f>
        <v>0.33978457922365163</v>
      </c>
      <c r="AC77" s="23">
        <v>0</v>
      </c>
      <c r="AD77" s="75">
        <f>AC77/$AU77</f>
        <v>0</v>
      </c>
      <c r="AE77" s="23">
        <v>0</v>
      </c>
      <c r="AF77" s="75">
        <f>AE77/$AU77</f>
        <v>0</v>
      </c>
      <c r="AG77" s="23">
        <v>0</v>
      </c>
      <c r="AH77" s="75">
        <f>AG77/$AU77</f>
        <v>0</v>
      </c>
      <c r="AI77" s="23">
        <v>539129</v>
      </c>
      <c r="AJ77" s="75">
        <f>AI77/$AU77</f>
        <v>2.8415162244431458E-2</v>
      </c>
      <c r="AK77" s="23">
        <v>0</v>
      </c>
      <c r="AL77" s="75">
        <f>AK77/$AU77</f>
        <v>0</v>
      </c>
      <c r="AM77" s="23">
        <v>0</v>
      </c>
      <c r="AN77" s="75">
        <f>AM77/$AU77</f>
        <v>0</v>
      </c>
      <c r="AO77" s="26">
        <f>W77+Y77+AA77+AC77+AE77+AI77+AK77+AM77+AG77</f>
        <v>6985959</v>
      </c>
      <c r="AP77" s="94">
        <f>AO77/$AU77</f>
        <v>0.3681997414680831</v>
      </c>
      <c r="AQ77" s="23">
        <v>0</v>
      </c>
      <c r="AR77" s="75">
        <f>AQ77/$AU77</f>
        <v>0</v>
      </c>
      <c r="AS77" s="23">
        <v>0</v>
      </c>
      <c r="AT77" s="75">
        <f>AS77/$AU77</f>
        <v>0</v>
      </c>
      <c r="AU77" s="27">
        <f>+U77+AO77+AQ77+AS77</f>
        <v>18973286</v>
      </c>
      <c r="AV77" s="87">
        <f>AU77/$AU77</f>
        <v>1</v>
      </c>
      <c r="AW77" s="28"/>
    </row>
    <row r="78" spans="1:50" ht="15" customHeight="1" x14ac:dyDescent="0.2">
      <c r="A78" s="29"/>
      <c r="B78" s="29" t="s">
        <v>110</v>
      </c>
      <c r="C78" s="30">
        <f>SUM(C75:C77)</f>
        <v>20190214</v>
      </c>
      <c r="D78" s="77">
        <f>C78/$AU$78</f>
        <v>0.52251746921203912</v>
      </c>
      <c r="E78" s="30">
        <f t="shared" ref="E78" si="95">SUM(E75:E77)</f>
        <v>0</v>
      </c>
      <c r="F78" s="77">
        <f>E78/$AU$78</f>
        <v>0</v>
      </c>
      <c r="G78" s="30">
        <f t="shared" ref="G78" si="96">SUM(G75:G77)</f>
        <v>0</v>
      </c>
      <c r="H78" s="77">
        <f>G78/$AU$78</f>
        <v>0</v>
      </c>
      <c r="I78" s="30">
        <f t="shared" ref="I78" si="97">SUM(I75:I77)</f>
        <v>2571501</v>
      </c>
      <c r="J78" s="77">
        <f>I78/$AU$78</f>
        <v>6.6549774786747062E-2</v>
      </c>
      <c r="K78" s="30">
        <f t="shared" ref="K78" si="98">SUM(K75:K77)</f>
        <v>0</v>
      </c>
      <c r="L78" s="77">
        <f>K78/$AU$78</f>
        <v>0</v>
      </c>
      <c r="M78" s="30">
        <f t="shared" ref="M78" si="99">SUM(M75:M77)</f>
        <v>90992</v>
      </c>
      <c r="N78" s="77">
        <f>M78/$AU$78</f>
        <v>2.3548492135121429E-3</v>
      </c>
      <c r="O78" s="31">
        <f t="shared" ref="O78" si="100">SUM(O75:O77)</f>
        <v>22852707</v>
      </c>
      <c r="P78" s="117">
        <f>O78/$AU$78</f>
        <v>0.59142209321229833</v>
      </c>
      <c r="Q78" s="30">
        <f t="shared" ref="Q78" si="101">SUM(Q75:Q77)</f>
        <v>1112669</v>
      </c>
      <c r="R78" s="77">
        <f>Q78/$AU$78</f>
        <v>2.8795583343033924E-2</v>
      </c>
      <c r="S78" s="30">
        <f t="shared" ref="S78" si="102">SUM(S75:S77)</f>
        <v>1094817</v>
      </c>
      <c r="T78" s="77">
        <f>S78/$AU$78</f>
        <v>2.8333578241930321E-2</v>
      </c>
      <c r="U78" s="32">
        <f t="shared" ref="U78" si="103">SUM(U75:U77)</f>
        <v>25060193</v>
      </c>
      <c r="V78" s="109">
        <f>U78/$AU$78</f>
        <v>0.6485512547972625</v>
      </c>
      <c r="W78" s="30">
        <f t="shared" ref="W78" si="104">SUM(W75:W77)</f>
        <v>3587938</v>
      </c>
      <c r="X78" s="77">
        <f>W78/$AU$78</f>
        <v>9.2854899083769246E-2</v>
      </c>
      <c r="Y78" s="30">
        <f t="shared" ref="Y78" si="105">SUM(Y75:Y77)</f>
        <v>383470</v>
      </c>
      <c r="Z78" s="77">
        <f>Y78/$AU$78</f>
        <v>9.9241035245461306E-3</v>
      </c>
      <c r="AA78" s="30">
        <f t="shared" ref="AA78" si="106">SUM(AA75:AA77)</f>
        <v>6591413</v>
      </c>
      <c r="AB78" s="77">
        <f>AA78/$AU$78</f>
        <v>0.17058404825681064</v>
      </c>
      <c r="AC78" s="30">
        <f t="shared" ref="AC78" si="107">SUM(AC75:AC77)</f>
        <v>477476</v>
      </c>
      <c r="AD78" s="77">
        <f>AC78/$AU$78</f>
        <v>1.2356954271484571E-2</v>
      </c>
      <c r="AE78" s="30">
        <f t="shared" ref="AE78" si="108">SUM(AE75:AE77)</f>
        <v>0</v>
      </c>
      <c r="AF78" s="77">
        <f>AE78/$AU$78</f>
        <v>0</v>
      </c>
      <c r="AG78" s="30">
        <f t="shared" ref="AG78" si="109">SUM(AG75:AG77)</f>
        <v>545079</v>
      </c>
      <c r="AH78" s="77">
        <f>AG78/$AU$78</f>
        <v>1.41065022689026E-2</v>
      </c>
      <c r="AI78" s="30">
        <f t="shared" ref="AI78" si="110">SUM(AI75:AI77)</f>
        <v>1176028</v>
      </c>
      <c r="AJ78" s="77">
        <f>AI78/$AU$78</f>
        <v>3.0435297728022885E-2</v>
      </c>
      <c r="AK78" s="33">
        <f t="shared" ref="AK78" si="111">SUM(AK75:AK77)</f>
        <v>0</v>
      </c>
      <c r="AL78" s="77">
        <f>AK78/$AU$78</f>
        <v>0</v>
      </c>
      <c r="AM78" s="30">
        <f t="shared" ref="AM78" si="112">SUM(AM75:AM77)</f>
        <v>0</v>
      </c>
      <c r="AN78" s="77">
        <f>AM78/$AU$78</f>
        <v>0</v>
      </c>
      <c r="AO78" s="34">
        <f t="shared" ref="AO78" si="113">SUM(AO75:AO77)</f>
        <v>12761404</v>
      </c>
      <c r="AP78" s="96">
        <f>AO78/$AU$78</f>
        <v>0.33026180513353609</v>
      </c>
      <c r="AQ78" s="30">
        <f t="shared" ref="AQ78" si="114">SUM(AQ75:AQ77)</f>
        <v>43407</v>
      </c>
      <c r="AR78" s="77">
        <f>AQ78/$AU$78</f>
        <v>1.123361831929418E-3</v>
      </c>
      <c r="AS78" s="30">
        <f t="shared" ref="AS78" si="115">SUM(AS75:AS77)</f>
        <v>775262</v>
      </c>
      <c r="AT78" s="77">
        <f>AS78/$AU$78</f>
        <v>2.0063578237271968E-2</v>
      </c>
      <c r="AU78" s="35">
        <f t="shared" ref="AU78" si="116">SUM(AU75:AU77)</f>
        <v>38640266</v>
      </c>
      <c r="AV78" s="89">
        <f>AU78/$AU$78</f>
        <v>1</v>
      </c>
      <c r="AW78" s="28"/>
    </row>
    <row r="79" spans="1:50" ht="15" customHeight="1" x14ac:dyDescent="0.2">
      <c r="A79" s="56"/>
      <c r="B79" s="36"/>
      <c r="C79" s="36"/>
      <c r="D79" s="104"/>
      <c r="E79" s="36"/>
      <c r="F79" s="104"/>
      <c r="G79" s="36"/>
      <c r="H79" s="83"/>
      <c r="I79" s="36"/>
      <c r="J79" s="83"/>
      <c r="K79" s="36"/>
      <c r="L79" s="104"/>
      <c r="M79" s="36"/>
      <c r="N79" s="83"/>
      <c r="O79" s="36"/>
      <c r="P79" s="97"/>
      <c r="Q79" s="36"/>
      <c r="R79" s="78"/>
      <c r="S79" s="36"/>
      <c r="T79" s="97"/>
      <c r="U79" s="37"/>
      <c r="V79" s="78"/>
      <c r="W79" s="36"/>
      <c r="X79" s="83"/>
      <c r="Y79" s="36"/>
      <c r="Z79" s="83"/>
      <c r="AA79" s="36"/>
      <c r="AB79" s="104"/>
      <c r="AC79" s="36"/>
      <c r="AD79" s="83"/>
      <c r="AE79" s="36"/>
      <c r="AF79" s="97"/>
      <c r="AG79" s="36"/>
      <c r="AH79" s="104"/>
      <c r="AI79" s="38"/>
      <c r="AJ79" s="103"/>
      <c r="AK79" s="36"/>
      <c r="AL79" s="97"/>
      <c r="AM79" s="36"/>
      <c r="AN79" s="97"/>
      <c r="AO79" s="37"/>
      <c r="AP79" s="97"/>
      <c r="AQ79" s="36"/>
      <c r="AR79" s="83"/>
      <c r="AS79" s="36"/>
      <c r="AT79" s="78"/>
      <c r="AU79" s="37"/>
      <c r="AV79" s="83"/>
      <c r="AW79" s="28"/>
    </row>
    <row r="80" spans="1:50" ht="15" customHeight="1" x14ac:dyDescent="0.2">
      <c r="A80" s="9">
        <v>321001</v>
      </c>
      <c r="B80" s="10" t="s">
        <v>111</v>
      </c>
      <c r="C80" s="11">
        <v>1690669</v>
      </c>
      <c r="D80" s="73">
        <f t="shared" ref="D80:D119" si="117">C80/AU80</f>
        <v>0.47656804953895487</v>
      </c>
      <c r="E80" s="11">
        <v>147293</v>
      </c>
      <c r="F80" s="73">
        <f t="shared" ref="F80:F119" si="118">E80/AU80</f>
        <v>4.1519148763442919E-2</v>
      </c>
      <c r="G80" s="11">
        <v>0</v>
      </c>
      <c r="H80" s="73">
        <f t="shared" ref="H80:H119" si="119">G80/$AU80</f>
        <v>0</v>
      </c>
      <c r="I80" s="11">
        <v>299723</v>
      </c>
      <c r="J80" s="73">
        <f t="shared" ref="J80:J119" si="120">I80/$AU80</f>
        <v>8.4486321989676372E-2</v>
      </c>
      <c r="K80" s="11">
        <v>0</v>
      </c>
      <c r="L80" s="73">
        <f t="shared" ref="L80:L119" si="121">K80/$AU80</f>
        <v>0</v>
      </c>
      <c r="M80" s="11">
        <v>115195</v>
      </c>
      <c r="N80" s="73">
        <f t="shared" ref="N80:N119" si="122">M80/$AU80</f>
        <v>3.2471321392087929E-2</v>
      </c>
      <c r="O80" s="12">
        <f t="shared" ref="O80:O119" si="123">C80+E80+G80+I80+K80+M80</f>
        <v>2252880</v>
      </c>
      <c r="P80" s="113">
        <f t="shared" ref="P80:P120" si="124">O80/$AU80</f>
        <v>0.63504484168416209</v>
      </c>
      <c r="Q80" s="11">
        <v>0</v>
      </c>
      <c r="R80" s="73">
        <f t="shared" ref="R80:R120" si="125">Q80/$AU80</f>
        <v>0</v>
      </c>
      <c r="S80" s="11">
        <v>0</v>
      </c>
      <c r="T80" s="73">
        <f t="shared" ref="T80:T119" si="126">S80/$AU80</f>
        <v>0</v>
      </c>
      <c r="U80" s="13">
        <f t="shared" ref="U80:U119" si="127">O80+Q80+S80</f>
        <v>2252880</v>
      </c>
      <c r="V80" s="105">
        <f t="shared" ref="V80:V120" si="128">U80/$AU80</f>
        <v>0.63504484168416209</v>
      </c>
      <c r="W80" s="11">
        <v>340219</v>
      </c>
      <c r="X80" s="73">
        <f t="shared" ref="X80:X119" si="129">W80/$AU80</f>
        <v>9.5901388885756875E-2</v>
      </c>
      <c r="Y80" s="11">
        <v>30566</v>
      </c>
      <c r="Z80" s="73">
        <f t="shared" ref="Z80:Z119" si="130">Y80/$AU80</f>
        <v>8.6159851527458624E-3</v>
      </c>
      <c r="AA80" s="11">
        <v>38754</v>
      </c>
      <c r="AB80" s="73">
        <f t="shared" ref="AB80:AB119" si="131">AA80/$AU80</f>
        <v>1.0924029595286043E-2</v>
      </c>
      <c r="AC80" s="11">
        <v>561956</v>
      </c>
      <c r="AD80" s="73">
        <f t="shared" ref="AD80:AD119" si="132">AC80/$AU80</f>
        <v>0.15840491240255361</v>
      </c>
      <c r="AE80" s="11">
        <v>5275</v>
      </c>
      <c r="AF80" s="73">
        <f t="shared" ref="AF80:AF119" si="133">AE80/$AU80</f>
        <v>1.4869240882266056E-3</v>
      </c>
      <c r="AG80" s="11">
        <v>0</v>
      </c>
      <c r="AH80" s="73">
        <f t="shared" ref="AH80:AH119" si="134">AG80/$AU80</f>
        <v>0</v>
      </c>
      <c r="AI80" s="11">
        <v>317942</v>
      </c>
      <c r="AJ80" s="73">
        <f t="shared" ref="AJ80:AJ120" si="135">AI80/$AU80</f>
        <v>8.9621918191268898E-2</v>
      </c>
      <c r="AK80" s="11">
        <v>0</v>
      </c>
      <c r="AL80" s="73">
        <f t="shared" ref="AL80:AL119" si="136">AK80/$AU80</f>
        <v>0</v>
      </c>
      <c r="AM80" s="11">
        <v>0</v>
      </c>
      <c r="AN80" s="73">
        <f t="shared" ref="AN80:AN119" si="137">AM80/$AU80</f>
        <v>0</v>
      </c>
      <c r="AO80" s="14">
        <f t="shared" ref="AO80:AO119" si="138">W80+Y80+AA80+AC80+AE80+AI80+AK80+AM80+AG80</f>
        <v>1294712</v>
      </c>
      <c r="AP80" s="92">
        <f t="shared" ref="AP80:AP120" si="139">AO80/$AU80</f>
        <v>0.36495515831583791</v>
      </c>
      <c r="AQ80" s="11">
        <v>0</v>
      </c>
      <c r="AR80" s="73">
        <f t="shared" ref="AR80:AR119" si="140">AQ80/$AU80</f>
        <v>0</v>
      </c>
      <c r="AS80" s="11">
        <v>0</v>
      </c>
      <c r="AT80" s="73">
        <f t="shared" ref="AT80:AT120" si="141">AS80/$AU80</f>
        <v>0</v>
      </c>
      <c r="AU80" s="15">
        <f t="shared" ref="AU80:AU119" si="142">+U80+AO80+AQ80+AS80</f>
        <v>3547592</v>
      </c>
      <c r="AV80" s="85">
        <f t="shared" ref="AV80:AV120" si="143">AU80/$AU80</f>
        <v>1</v>
      </c>
      <c r="AW80" s="28"/>
    </row>
    <row r="81" spans="1:49" s="20" customFormat="1" ht="15" customHeight="1" x14ac:dyDescent="0.2">
      <c r="A81" s="9">
        <v>329001</v>
      </c>
      <c r="B81" s="10" t="s">
        <v>112</v>
      </c>
      <c r="C81" s="16">
        <v>2008924</v>
      </c>
      <c r="D81" s="74">
        <f t="shared" si="117"/>
        <v>0.48063659842836176</v>
      </c>
      <c r="E81" s="16">
        <v>160905</v>
      </c>
      <c r="F81" s="74">
        <f t="shared" si="118"/>
        <v>3.8496643909931655E-2</v>
      </c>
      <c r="G81" s="16">
        <v>0</v>
      </c>
      <c r="H81" s="74">
        <f t="shared" si="119"/>
        <v>0</v>
      </c>
      <c r="I81" s="16">
        <v>0</v>
      </c>
      <c r="J81" s="74">
        <f t="shared" si="120"/>
        <v>0</v>
      </c>
      <c r="K81" s="16">
        <v>0</v>
      </c>
      <c r="L81" s="74">
        <f t="shared" si="121"/>
        <v>0</v>
      </c>
      <c r="M81" s="16">
        <v>47916</v>
      </c>
      <c r="N81" s="74">
        <f t="shared" si="122"/>
        <v>1.1463939526977317E-2</v>
      </c>
      <c r="O81" s="12">
        <f t="shared" si="123"/>
        <v>2217745</v>
      </c>
      <c r="P81" s="114">
        <f t="shared" si="124"/>
        <v>0.53059718186527072</v>
      </c>
      <c r="Q81" s="16">
        <v>99539</v>
      </c>
      <c r="R81" s="74">
        <f t="shared" si="125"/>
        <v>2.3814781629847969E-2</v>
      </c>
      <c r="S81" s="16">
        <v>69070</v>
      </c>
      <c r="T81" s="74">
        <f t="shared" si="126"/>
        <v>1.6525050152941048E-2</v>
      </c>
      <c r="U81" s="17">
        <f t="shared" si="127"/>
        <v>2386354</v>
      </c>
      <c r="V81" s="106">
        <f t="shared" si="128"/>
        <v>0.57093701364805971</v>
      </c>
      <c r="W81" s="16">
        <v>360736</v>
      </c>
      <c r="X81" s="74">
        <f t="shared" si="129"/>
        <v>8.6306362993649091E-2</v>
      </c>
      <c r="Y81" s="16">
        <v>30036</v>
      </c>
      <c r="Z81" s="74">
        <f t="shared" si="130"/>
        <v>7.1861358968255016E-3</v>
      </c>
      <c r="AA81" s="16">
        <v>134056</v>
      </c>
      <c r="AB81" s="74">
        <f t="shared" si="131"/>
        <v>3.2073000192596866E-2</v>
      </c>
      <c r="AC81" s="16">
        <v>319592</v>
      </c>
      <c r="AD81" s="74">
        <f t="shared" si="132"/>
        <v>7.6462629629053661E-2</v>
      </c>
      <c r="AE81" s="16">
        <v>363496</v>
      </c>
      <c r="AF81" s="74">
        <f t="shared" si="133"/>
        <v>8.696669509763226E-2</v>
      </c>
      <c r="AG81" s="16">
        <v>8296</v>
      </c>
      <c r="AH81" s="74">
        <f t="shared" si="134"/>
        <v>1.9848243241465027E-3</v>
      </c>
      <c r="AI81" s="16">
        <v>333909</v>
      </c>
      <c r="AJ81" s="74">
        <f t="shared" si="135"/>
        <v>7.9887982793085177E-2</v>
      </c>
      <c r="AK81" s="16">
        <v>0</v>
      </c>
      <c r="AL81" s="74">
        <f t="shared" si="136"/>
        <v>0</v>
      </c>
      <c r="AM81" s="16">
        <v>0</v>
      </c>
      <c r="AN81" s="74">
        <f t="shared" si="137"/>
        <v>0</v>
      </c>
      <c r="AO81" s="18">
        <f t="shared" si="138"/>
        <v>1550121</v>
      </c>
      <c r="AP81" s="93">
        <f t="shared" si="139"/>
        <v>0.37086763092698904</v>
      </c>
      <c r="AQ81" s="16">
        <v>119550</v>
      </c>
      <c r="AR81" s="74">
        <f t="shared" si="140"/>
        <v>2.8602428634488235E-2</v>
      </c>
      <c r="AS81" s="16">
        <v>123690</v>
      </c>
      <c r="AT81" s="74">
        <f t="shared" si="141"/>
        <v>2.9592926790462985E-2</v>
      </c>
      <c r="AU81" s="19">
        <f t="shared" si="142"/>
        <v>4179715</v>
      </c>
      <c r="AV81" s="86">
        <f t="shared" si="143"/>
        <v>1</v>
      </c>
      <c r="AW81" s="28"/>
    </row>
    <row r="82" spans="1:49" s="20" customFormat="1" ht="15" customHeight="1" x14ac:dyDescent="0.2">
      <c r="A82" s="9">
        <v>331001</v>
      </c>
      <c r="B82" s="39" t="s">
        <v>113</v>
      </c>
      <c r="C82" s="16">
        <v>4887929</v>
      </c>
      <c r="D82" s="74">
        <f t="shared" si="117"/>
        <v>0.50732318367773965</v>
      </c>
      <c r="E82" s="16">
        <v>169672</v>
      </c>
      <c r="F82" s="74">
        <f t="shared" si="118"/>
        <v>1.7610431579707774E-2</v>
      </c>
      <c r="G82" s="16">
        <v>0</v>
      </c>
      <c r="H82" s="74">
        <f t="shared" si="119"/>
        <v>0</v>
      </c>
      <c r="I82" s="16">
        <v>653169</v>
      </c>
      <c r="J82" s="74">
        <f t="shared" si="120"/>
        <v>6.7793083033654028E-2</v>
      </c>
      <c r="K82" s="16">
        <v>0</v>
      </c>
      <c r="L82" s="74">
        <f t="shared" si="121"/>
        <v>0</v>
      </c>
      <c r="M82" s="16">
        <v>0</v>
      </c>
      <c r="N82" s="74">
        <f t="shared" si="122"/>
        <v>0</v>
      </c>
      <c r="O82" s="12">
        <f t="shared" si="123"/>
        <v>5710770</v>
      </c>
      <c r="P82" s="114">
        <f t="shared" si="124"/>
        <v>0.59272669829110147</v>
      </c>
      <c r="Q82" s="16">
        <v>364382</v>
      </c>
      <c r="R82" s="74">
        <f t="shared" si="125"/>
        <v>3.7819582959339654E-2</v>
      </c>
      <c r="S82" s="16">
        <v>32979</v>
      </c>
      <c r="T82" s="74">
        <f t="shared" si="126"/>
        <v>3.422924366231215E-3</v>
      </c>
      <c r="U82" s="17">
        <f t="shared" si="127"/>
        <v>6108131</v>
      </c>
      <c r="V82" s="106">
        <f t="shared" si="128"/>
        <v>0.63396920561667236</v>
      </c>
      <c r="W82" s="16">
        <v>2014085</v>
      </c>
      <c r="X82" s="74">
        <f t="shared" si="129"/>
        <v>0.20904395591621325</v>
      </c>
      <c r="Y82" s="16">
        <v>50699</v>
      </c>
      <c r="Z82" s="74">
        <f t="shared" si="130"/>
        <v>5.2621014113089044E-3</v>
      </c>
      <c r="AA82" s="16">
        <v>24784</v>
      </c>
      <c r="AB82" s="74">
        <f t="shared" si="131"/>
        <v>2.5723568783975995E-3</v>
      </c>
      <c r="AC82" s="16">
        <v>903099</v>
      </c>
      <c r="AD82" s="74">
        <f t="shared" si="132"/>
        <v>9.3733575069560746E-2</v>
      </c>
      <c r="AE82" s="16">
        <v>2870</v>
      </c>
      <c r="AF82" s="74">
        <f t="shared" si="133"/>
        <v>2.978802550436213E-4</v>
      </c>
      <c r="AG82" s="16">
        <v>92270</v>
      </c>
      <c r="AH82" s="74">
        <f t="shared" si="134"/>
        <v>9.5767983041376084E-3</v>
      </c>
      <c r="AI82" s="16">
        <v>438806</v>
      </c>
      <c r="AJ82" s="74">
        <f t="shared" si="135"/>
        <v>4.554412654866595E-2</v>
      </c>
      <c r="AK82" s="16">
        <v>0</v>
      </c>
      <c r="AL82" s="74">
        <f t="shared" si="136"/>
        <v>0</v>
      </c>
      <c r="AM82" s="16">
        <v>0</v>
      </c>
      <c r="AN82" s="74">
        <f t="shared" si="137"/>
        <v>0</v>
      </c>
      <c r="AO82" s="18">
        <f t="shared" si="138"/>
        <v>3526613</v>
      </c>
      <c r="AP82" s="93">
        <f t="shared" si="139"/>
        <v>0.3660307943833277</v>
      </c>
      <c r="AQ82" s="16">
        <v>0</v>
      </c>
      <c r="AR82" s="74">
        <f t="shared" si="140"/>
        <v>0</v>
      </c>
      <c r="AS82" s="16">
        <v>0</v>
      </c>
      <c r="AT82" s="74">
        <f t="shared" si="141"/>
        <v>0</v>
      </c>
      <c r="AU82" s="19">
        <f t="shared" si="142"/>
        <v>9634744</v>
      </c>
      <c r="AV82" s="86">
        <f t="shared" si="143"/>
        <v>1</v>
      </c>
      <c r="AW82" s="28"/>
    </row>
    <row r="83" spans="1:49" s="20" customFormat="1" ht="15" customHeight="1" x14ac:dyDescent="0.2">
      <c r="A83" s="9">
        <v>333001</v>
      </c>
      <c r="B83" s="10" t="s">
        <v>114</v>
      </c>
      <c r="C83" s="16">
        <v>2763293</v>
      </c>
      <c r="D83" s="74">
        <f t="shared" si="117"/>
        <v>0.3806878243097751</v>
      </c>
      <c r="E83" s="16">
        <v>353562</v>
      </c>
      <c r="F83" s="74">
        <f t="shared" si="118"/>
        <v>4.87088226035432E-2</v>
      </c>
      <c r="G83" s="16">
        <v>49839</v>
      </c>
      <c r="H83" s="74">
        <f t="shared" si="119"/>
        <v>6.8661196897234142E-3</v>
      </c>
      <c r="I83" s="16">
        <v>140573</v>
      </c>
      <c r="J83" s="74">
        <f t="shared" si="120"/>
        <v>1.9366179962348552E-2</v>
      </c>
      <c r="K83" s="16">
        <v>0</v>
      </c>
      <c r="L83" s="74">
        <f t="shared" si="121"/>
        <v>0</v>
      </c>
      <c r="M83" s="16">
        <v>348623</v>
      </c>
      <c r="N83" s="74">
        <f t="shared" si="122"/>
        <v>4.8028396327985029E-2</v>
      </c>
      <c r="O83" s="12">
        <f t="shared" si="123"/>
        <v>3655890</v>
      </c>
      <c r="P83" s="114">
        <f t="shared" si="124"/>
        <v>0.50365734289337527</v>
      </c>
      <c r="Q83" s="16">
        <v>52116</v>
      </c>
      <c r="R83" s="74">
        <f t="shared" si="125"/>
        <v>7.1798128724417714E-3</v>
      </c>
      <c r="S83" s="16">
        <v>82978</v>
      </c>
      <c r="T83" s="74">
        <f t="shared" si="126"/>
        <v>1.1431547174178243E-2</v>
      </c>
      <c r="U83" s="17">
        <f t="shared" si="127"/>
        <v>3790984</v>
      </c>
      <c r="V83" s="106">
        <f t="shared" si="128"/>
        <v>0.52226870293999528</v>
      </c>
      <c r="W83" s="16">
        <v>329145</v>
      </c>
      <c r="X83" s="74">
        <f t="shared" si="129"/>
        <v>4.5344990173840027E-2</v>
      </c>
      <c r="Y83" s="16">
        <v>170175</v>
      </c>
      <c r="Z83" s="74">
        <f t="shared" si="130"/>
        <v>2.3444329103687513E-2</v>
      </c>
      <c r="AA83" s="16">
        <v>63840</v>
      </c>
      <c r="AB83" s="74">
        <f t="shared" si="131"/>
        <v>8.7949814601405076E-3</v>
      </c>
      <c r="AC83" s="16">
        <v>598697</v>
      </c>
      <c r="AD83" s="74">
        <f t="shared" si="132"/>
        <v>8.2480091090879407E-2</v>
      </c>
      <c r="AE83" s="16">
        <v>205790</v>
      </c>
      <c r="AF83" s="74">
        <f t="shared" si="133"/>
        <v>2.835086520492348E-2</v>
      </c>
      <c r="AG83" s="16">
        <v>20571</v>
      </c>
      <c r="AH83" s="74">
        <f t="shared" si="134"/>
        <v>2.8339843924898244E-3</v>
      </c>
      <c r="AI83" s="16">
        <v>130706</v>
      </c>
      <c r="AJ83" s="74">
        <f t="shared" si="135"/>
        <v>1.8006842837235672E-2</v>
      </c>
      <c r="AK83" s="16">
        <v>0</v>
      </c>
      <c r="AL83" s="74">
        <f t="shared" si="136"/>
        <v>0</v>
      </c>
      <c r="AM83" s="16">
        <v>0</v>
      </c>
      <c r="AN83" s="74">
        <f t="shared" si="137"/>
        <v>0</v>
      </c>
      <c r="AO83" s="18">
        <f t="shared" si="138"/>
        <v>1518924</v>
      </c>
      <c r="AP83" s="93">
        <f t="shared" si="139"/>
        <v>0.20925608426319645</v>
      </c>
      <c r="AQ83" s="16">
        <v>71239</v>
      </c>
      <c r="AR83" s="74">
        <f t="shared" si="140"/>
        <v>9.8143120964747747E-3</v>
      </c>
      <c r="AS83" s="16">
        <v>1877538</v>
      </c>
      <c r="AT83" s="74">
        <f t="shared" si="141"/>
        <v>0.25866090070033348</v>
      </c>
      <c r="AU83" s="19">
        <f t="shared" si="142"/>
        <v>7258685</v>
      </c>
      <c r="AV83" s="86">
        <f t="shared" si="143"/>
        <v>1</v>
      </c>
      <c r="AW83" s="28"/>
    </row>
    <row r="84" spans="1:49" ht="15" customHeight="1" x14ac:dyDescent="0.2">
      <c r="A84" s="21">
        <v>336001</v>
      </c>
      <c r="B84" s="41" t="s">
        <v>115</v>
      </c>
      <c r="C84" s="23">
        <v>4052041</v>
      </c>
      <c r="D84" s="75">
        <f t="shared" si="117"/>
        <v>0.51603132120510686</v>
      </c>
      <c r="E84" s="23">
        <v>500015</v>
      </c>
      <c r="F84" s="75">
        <f t="shared" si="118"/>
        <v>6.3677391485518417E-2</v>
      </c>
      <c r="G84" s="23">
        <v>0</v>
      </c>
      <c r="H84" s="75">
        <f t="shared" si="119"/>
        <v>0</v>
      </c>
      <c r="I84" s="23">
        <v>154135</v>
      </c>
      <c r="J84" s="75">
        <f t="shared" si="120"/>
        <v>1.962924059602288E-2</v>
      </c>
      <c r="K84" s="23">
        <v>0</v>
      </c>
      <c r="L84" s="75">
        <f t="shared" si="121"/>
        <v>0</v>
      </c>
      <c r="M84" s="23">
        <v>0</v>
      </c>
      <c r="N84" s="75">
        <f t="shared" si="122"/>
        <v>0</v>
      </c>
      <c r="O84" s="24">
        <f t="shared" si="123"/>
        <v>4706191</v>
      </c>
      <c r="P84" s="115">
        <f t="shared" si="124"/>
        <v>0.59933795328664818</v>
      </c>
      <c r="Q84" s="23">
        <v>185597</v>
      </c>
      <c r="R84" s="75">
        <f t="shared" si="125"/>
        <v>2.3635956576378229E-2</v>
      </c>
      <c r="S84" s="23">
        <v>50082</v>
      </c>
      <c r="T84" s="75">
        <f t="shared" si="126"/>
        <v>6.3779909010284351E-3</v>
      </c>
      <c r="U84" s="25">
        <f t="shared" si="127"/>
        <v>4941870</v>
      </c>
      <c r="V84" s="107">
        <f t="shared" si="128"/>
        <v>0.62935190076405478</v>
      </c>
      <c r="W84" s="23">
        <v>685237</v>
      </c>
      <c r="X84" s="75">
        <f t="shared" si="129"/>
        <v>8.7265591450980826E-2</v>
      </c>
      <c r="Y84" s="23">
        <v>80319</v>
      </c>
      <c r="Z84" s="75">
        <f t="shared" si="130"/>
        <v>1.0228701952392135E-2</v>
      </c>
      <c r="AA84" s="23">
        <v>192762</v>
      </c>
      <c r="AB84" s="75">
        <f t="shared" si="131"/>
        <v>2.4548426222276331E-2</v>
      </c>
      <c r="AC84" s="23">
        <v>676758</v>
      </c>
      <c r="AD84" s="75">
        <f t="shared" si="132"/>
        <v>8.6185782640433722E-2</v>
      </c>
      <c r="AE84" s="23">
        <v>396100</v>
      </c>
      <c r="AF84" s="75">
        <f t="shared" si="133"/>
        <v>5.0443716223340984E-2</v>
      </c>
      <c r="AG84" s="23">
        <v>318901</v>
      </c>
      <c r="AH84" s="75">
        <f t="shared" si="134"/>
        <v>4.0612349273768403E-2</v>
      </c>
      <c r="AI84" s="23">
        <v>547969</v>
      </c>
      <c r="AJ84" s="75">
        <f t="shared" si="135"/>
        <v>6.9784379538469929E-2</v>
      </c>
      <c r="AK84" s="23">
        <v>0</v>
      </c>
      <c r="AL84" s="75">
        <f t="shared" si="136"/>
        <v>0</v>
      </c>
      <c r="AM84" s="23">
        <v>0</v>
      </c>
      <c r="AN84" s="75">
        <f t="shared" si="137"/>
        <v>0</v>
      </c>
      <c r="AO84" s="26">
        <f t="shared" si="138"/>
        <v>2898046</v>
      </c>
      <c r="AP84" s="94">
        <f t="shared" si="139"/>
        <v>0.36906894730166234</v>
      </c>
      <c r="AQ84" s="23">
        <v>12400</v>
      </c>
      <c r="AR84" s="75">
        <f t="shared" si="140"/>
        <v>1.5791519342828282E-3</v>
      </c>
      <c r="AS84" s="23">
        <v>0</v>
      </c>
      <c r="AT84" s="75">
        <f t="shared" si="141"/>
        <v>0</v>
      </c>
      <c r="AU84" s="27">
        <f t="shared" si="142"/>
        <v>7852316</v>
      </c>
      <c r="AV84" s="87">
        <f t="shared" si="143"/>
        <v>1</v>
      </c>
      <c r="AW84" s="28"/>
    </row>
    <row r="85" spans="1:49" ht="15" customHeight="1" x14ac:dyDescent="0.2">
      <c r="A85" s="9">
        <v>337001</v>
      </c>
      <c r="B85" s="10" t="s">
        <v>116</v>
      </c>
      <c r="C85" s="11">
        <v>5543787</v>
      </c>
      <c r="D85" s="73">
        <f t="shared" si="117"/>
        <v>0.35879404068352633</v>
      </c>
      <c r="E85" s="11">
        <v>1617836</v>
      </c>
      <c r="F85" s="73">
        <f t="shared" si="118"/>
        <v>0.10470638853968839</v>
      </c>
      <c r="G85" s="11">
        <v>0</v>
      </c>
      <c r="H85" s="73">
        <f t="shared" si="119"/>
        <v>0</v>
      </c>
      <c r="I85" s="11">
        <v>352436</v>
      </c>
      <c r="J85" s="73">
        <f t="shared" si="120"/>
        <v>2.2809667204446937E-2</v>
      </c>
      <c r="K85" s="11">
        <v>0</v>
      </c>
      <c r="L85" s="73">
        <f t="shared" si="121"/>
        <v>0</v>
      </c>
      <c r="M85" s="11">
        <v>0</v>
      </c>
      <c r="N85" s="73">
        <f t="shared" si="122"/>
        <v>0</v>
      </c>
      <c r="O85" s="12">
        <f t="shared" si="123"/>
        <v>7514059</v>
      </c>
      <c r="P85" s="113">
        <f t="shared" si="124"/>
        <v>0.48631009642766165</v>
      </c>
      <c r="Q85" s="11">
        <v>587454</v>
      </c>
      <c r="R85" s="73">
        <f t="shared" si="125"/>
        <v>3.8020038355676411E-2</v>
      </c>
      <c r="S85" s="11">
        <v>401396</v>
      </c>
      <c r="T85" s="73">
        <f t="shared" si="126"/>
        <v>2.5978359694231529E-2</v>
      </c>
      <c r="U85" s="13">
        <f t="shared" si="127"/>
        <v>8502909</v>
      </c>
      <c r="V85" s="105">
        <f t="shared" si="128"/>
        <v>0.55030849447756958</v>
      </c>
      <c r="W85" s="11">
        <v>1229806</v>
      </c>
      <c r="X85" s="73">
        <f t="shared" si="129"/>
        <v>7.959307671756595E-2</v>
      </c>
      <c r="Y85" s="11">
        <v>226558</v>
      </c>
      <c r="Z85" s="73">
        <f t="shared" si="130"/>
        <v>1.4662839728362282E-2</v>
      </c>
      <c r="AA85" s="11">
        <v>365731</v>
      </c>
      <c r="AB85" s="73">
        <f t="shared" si="131"/>
        <v>2.3670119954685626E-2</v>
      </c>
      <c r="AC85" s="11">
        <v>1285152</v>
      </c>
      <c r="AD85" s="73">
        <f t="shared" si="132"/>
        <v>8.3175071295581021E-2</v>
      </c>
      <c r="AE85" s="11">
        <v>655673</v>
      </c>
      <c r="AF85" s="73">
        <f t="shared" si="133"/>
        <v>4.2435173832813158E-2</v>
      </c>
      <c r="AG85" s="11">
        <v>830095</v>
      </c>
      <c r="AH85" s="73">
        <f t="shared" si="134"/>
        <v>5.3723770267723452E-2</v>
      </c>
      <c r="AI85" s="11">
        <v>749064</v>
      </c>
      <c r="AJ85" s="73">
        <f t="shared" si="135"/>
        <v>4.8479441813071997E-2</v>
      </c>
      <c r="AK85" s="11">
        <v>0</v>
      </c>
      <c r="AL85" s="73">
        <f t="shared" si="136"/>
        <v>0</v>
      </c>
      <c r="AM85" s="11">
        <v>0</v>
      </c>
      <c r="AN85" s="73">
        <f t="shared" si="137"/>
        <v>0</v>
      </c>
      <c r="AO85" s="14">
        <f t="shared" si="138"/>
        <v>5342079</v>
      </c>
      <c r="AP85" s="92">
        <f t="shared" si="139"/>
        <v>0.34573949360980349</v>
      </c>
      <c r="AQ85" s="11">
        <v>0</v>
      </c>
      <c r="AR85" s="73">
        <f t="shared" si="140"/>
        <v>0</v>
      </c>
      <c r="AS85" s="11">
        <v>1606180</v>
      </c>
      <c r="AT85" s="73">
        <f t="shared" si="141"/>
        <v>0.10395201191262693</v>
      </c>
      <c r="AU85" s="15">
        <f t="shared" si="142"/>
        <v>15451168</v>
      </c>
      <c r="AV85" s="85">
        <f t="shared" si="143"/>
        <v>1</v>
      </c>
      <c r="AW85" s="28"/>
    </row>
    <row r="86" spans="1:49" ht="15" customHeight="1" x14ac:dyDescent="0.2">
      <c r="A86" s="9">
        <v>339001</v>
      </c>
      <c r="B86" s="10" t="s">
        <v>117</v>
      </c>
      <c r="C86" s="16">
        <v>1649341</v>
      </c>
      <c r="D86" s="74">
        <f t="shared" si="117"/>
        <v>0.34818216400823643</v>
      </c>
      <c r="E86" s="16">
        <v>221237</v>
      </c>
      <c r="F86" s="74">
        <f t="shared" si="118"/>
        <v>4.6703972931425461E-2</v>
      </c>
      <c r="G86" s="16">
        <v>0</v>
      </c>
      <c r="H86" s="74">
        <f t="shared" si="119"/>
        <v>0</v>
      </c>
      <c r="I86" s="16">
        <v>5629</v>
      </c>
      <c r="J86" s="74">
        <f t="shared" si="120"/>
        <v>1.188303329149256E-3</v>
      </c>
      <c r="K86" s="16">
        <v>0</v>
      </c>
      <c r="L86" s="74">
        <f t="shared" si="121"/>
        <v>0</v>
      </c>
      <c r="M86" s="16">
        <v>0</v>
      </c>
      <c r="N86" s="74">
        <f t="shared" si="122"/>
        <v>0</v>
      </c>
      <c r="O86" s="12">
        <f t="shared" si="123"/>
        <v>1876207</v>
      </c>
      <c r="P86" s="114">
        <f t="shared" si="124"/>
        <v>0.39607444026881117</v>
      </c>
      <c r="Q86" s="16">
        <v>233394</v>
      </c>
      <c r="R86" s="74">
        <f t="shared" si="125"/>
        <v>4.9270361912144504E-2</v>
      </c>
      <c r="S86" s="16">
        <v>409360</v>
      </c>
      <c r="T86" s="74">
        <f t="shared" si="126"/>
        <v>8.641745440052219E-2</v>
      </c>
      <c r="U86" s="17">
        <f t="shared" si="127"/>
        <v>2518961</v>
      </c>
      <c r="V86" s="106">
        <f t="shared" si="128"/>
        <v>0.5317622565814778</v>
      </c>
      <c r="W86" s="16">
        <v>761250</v>
      </c>
      <c r="X86" s="74">
        <f t="shared" si="129"/>
        <v>0.16070277301738692</v>
      </c>
      <c r="Y86" s="16">
        <v>181296</v>
      </c>
      <c r="Z86" s="74">
        <f t="shared" si="130"/>
        <v>3.8272275779258035E-2</v>
      </c>
      <c r="AA86" s="16">
        <v>154604</v>
      </c>
      <c r="AB86" s="74">
        <f t="shared" si="131"/>
        <v>3.2637492964965632E-2</v>
      </c>
      <c r="AC86" s="16">
        <v>772516</v>
      </c>
      <c r="AD86" s="74">
        <f t="shared" si="132"/>
        <v>0.16308106850614079</v>
      </c>
      <c r="AE86" s="16">
        <v>338999</v>
      </c>
      <c r="AF86" s="74">
        <f t="shared" si="133"/>
        <v>7.1563979441866862E-2</v>
      </c>
      <c r="AG86" s="16">
        <v>1378</v>
      </c>
      <c r="AH86" s="74">
        <f t="shared" si="134"/>
        <v>2.9090104593492176E-4</v>
      </c>
      <c r="AI86" s="16">
        <v>8002</v>
      </c>
      <c r="AJ86" s="74">
        <f t="shared" si="135"/>
        <v>1.6892526629689723E-3</v>
      </c>
      <c r="AK86" s="16">
        <v>0</v>
      </c>
      <c r="AL86" s="74">
        <f t="shared" si="136"/>
        <v>0</v>
      </c>
      <c r="AM86" s="16">
        <v>0</v>
      </c>
      <c r="AN86" s="74">
        <f t="shared" si="137"/>
        <v>0</v>
      </c>
      <c r="AO86" s="18">
        <f t="shared" si="138"/>
        <v>2218045</v>
      </c>
      <c r="AP86" s="93">
        <f t="shared" si="139"/>
        <v>0.46823774341852215</v>
      </c>
      <c r="AQ86" s="16">
        <v>0</v>
      </c>
      <c r="AR86" s="74">
        <f t="shared" si="140"/>
        <v>0</v>
      </c>
      <c r="AS86" s="16">
        <v>0</v>
      </c>
      <c r="AT86" s="74">
        <f t="shared" si="141"/>
        <v>0</v>
      </c>
      <c r="AU86" s="19">
        <f t="shared" si="142"/>
        <v>4737006</v>
      </c>
      <c r="AV86" s="86">
        <f t="shared" si="143"/>
        <v>1</v>
      </c>
      <c r="AW86" s="28"/>
    </row>
    <row r="87" spans="1:49" ht="15" customHeight="1" x14ac:dyDescent="0.2">
      <c r="A87" s="9">
        <v>340001</v>
      </c>
      <c r="B87" s="39" t="s">
        <v>118</v>
      </c>
      <c r="C87" s="16">
        <v>799267</v>
      </c>
      <c r="D87" s="74">
        <f t="shared" si="117"/>
        <v>0.54805013497826016</v>
      </c>
      <c r="E87" s="16">
        <v>131110</v>
      </c>
      <c r="F87" s="74">
        <f t="shared" si="118"/>
        <v>8.9900938230903685E-2</v>
      </c>
      <c r="G87" s="16">
        <v>0</v>
      </c>
      <c r="H87" s="74">
        <f t="shared" si="119"/>
        <v>0</v>
      </c>
      <c r="I87" s="16">
        <v>0</v>
      </c>
      <c r="J87" s="74">
        <f t="shared" si="120"/>
        <v>0</v>
      </c>
      <c r="K87" s="16">
        <v>0</v>
      </c>
      <c r="L87" s="74">
        <f t="shared" si="121"/>
        <v>0</v>
      </c>
      <c r="M87" s="16">
        <v>33720</v>
      </c>
      <c r="N87" s="74">
        <f t="shared" si="122"/>
        <v>2.3121498262116329E-2</v>
      </c>
      <c r="O87" s="12">
        <f t="shared" si="123"/>
        <v>964097</v>
      </c>
      <c r="P87" s="114">
        <f t="shared" si="124"/>
        <v>0.66107257147128018</v>
      </c>
      <c r="Q87" s="16">
        <v>13164</v>
      </c>
      <c r="R87" s="74">
        <f t="shared" si="125"/>
        <v>9.0264354425414993E-3</v>
      </c>
      <c r="S87" s="16">
        <v>6090</v>
      </c>
      <c r="T87" s="74">
        <f t="shared" si="126"/>
        <v>4.1758577822149602E-3</v>
      </c>
      <c r="U87" s="17">
        <f t="shared" si="127"/>
        <v>983351</v>
      </c>
      <c r="V87" s="106">
        <f t="shared" si="128"/>
        <v>0.67427486469603659</v>
      </c>
      <c r="W87" s="16">
        <v>361255</v>
      </c>
      <c r="X87" s="74">
        <f t="shared" si="129"/>
        <v>0.24770927801544587</v>
      </c>
      <c r="Y87" s="16">
        <v>35307</v>
      </c>
      <c r="Z87" s="74">
        <f t="shared" si="130"/>
        <v>2.4209689772851165E-2</v>
      </c>
      <c r="AA87" s="16">
        <v>750</v>
      </c>
      <c r="AB87" s="74">
        <f t="shared" si="131"/>
        <v>5.1426819978016747E-4</v>
      </c>
      <c r="AC87" s="16">
        <v>64634</v>
      </c>
      <c r="AD87" s="74">
        <f t="shared" si="132"/>
        <v>4.4318947766121795E-2</v>
      </c>
      <c r="AE87" s="16">
        <v>0</v>
      </c>
      <c r="AF87" s="74">
        <f t="shared" si="133"/>
        <v>0</v>
      </c>
      <c r="AG87" s="16">
        <v>0</v>
      </c>
      <c r="AH87" s="74">
        <f t="shared" si="134"/>
        <v>0</v>
      </c>
      <c r="AI87" s="16">
        <v>0</v>
      </c>
      <c r="AJ87" s="74">
        <f t="shared" si="135"/>
        <v>0</v>
      </c>
      <c r="AK87" s="16">
        <v>13086</v>
      </c>
      <c r="AL87" s="74">
        <f t="shared" si="136"/>
        <v>8.9729515497643624E-3</v>
      </c>
      <c r="AM87" s="16">
        <v>0</v>
      </c>
      <c r="AN87" s="74">
        <f t="shared" si="137"/>
        <v>0</v>
      </c>
      <c r="AO87" s="18">
        <f t="shared" si="138"/>
        <v>475032</v>
      </c>
      <c r="AP87" s="93">
        <f t="shared" si="139"/>
        <v>0.32572513530396335</v>
      </c>
      <c r="AQ87" s="16">
        <v>0</v>
      </c>
      <c r="AR87" s="74">
        <f t="shared" si="140"/>
        <v>0</v>
      </c>
      <c r="AS87" s="16">
        <v>0</v>
      </c>
      <c r="AT87" s="74">
        <f t="shared" si="141"/>
        <v>0</v>
      </c>
      <c r="AU87" s="19">
        <f t="shared" si="142"/>
        <v>1458383</v>
      </c>
      <c r="AV87" s="86">
        <f t="shared" si="143"/>
        <v>1</v>
      </c>
      <c r="AW87" s="28"/>
    </row>
    <row r="88" spans="1:49" ht="15" customHeight="1" x14ac:dyDescent="0.2">
      <c r="A88" s="9">
        <v>341001</v>
      </c>
      <c r="B88" s="10" t="s">
        <v>119</v>
      </c>
      <c r="C88" s="16">
        <v>4525202</v>
      </c>
      <c r="D88" s="74">
        <f t="shared" si="117"/>
        <v>0.38727325414312536</v>
      </c>
      <c r="E88" s="16">
        <v>325718</v>
      </c>
      <c r="F88" s="74">
        <f t="shared" si="118"/>
        <v>2.7875411924813635E-2</v>
      </c>
      <c r="G88" s="16">
        <v>144100</v>
      </c>
      <c r="H88" s="74">
        <f t="shared" si="119"/>
        <v>1.2332283933849664E-2</v>
      </c>
      <c r="I88" s="16">
        <v>521651</v>
      </c>
      <c r="J88" s="74">
        <f t="shared" si="120"/>
        <v>4.4643638073397718E-2</v>
      </c>
      <c r="K88" s="16">
        <v>0</v>
      </c>
      <c r="L88" s="74">
        <f t="shared" si="121"/>
        <v>0</v>
      </c>
      <c r="M88" s="16">
        <v>251861</v>
      </c>
      <c r="N88" s="74">
        <f t="shared" si="122"/>
        <v>2.1554624315498334E-2</v>
      </c>
      <c r="O88" s="12">
        <f t="shared" si="123"/>
        <v>5768532</v>
      </c>
      <c r="P88" s="114">
        <f t="shared" si="124"/>
        <v>0.49367921239068469</v>
      </c>
      <c r="Q88" s="16">
        <v>154607</v>
      </c>
      <c r="R88" s="74">
        <f t="shared" si="125"/>
        <v>1.3231488009442712E-2</v>
      </c>
      <c r="S88" s="16">
        <v>440398</v>
      </c>
      <c r="T88" s="74">
        <f t="shared" si="126"/>
        <v>3.7689890214431115E-2</v>
      </c>
      <c r="U88" s="17">
        <f t="shared" si="127"/>
        <v>6363537</v>
      </c>
      <c r="V88" s="106">
        <f t="shared" si="128"/>
        <v>0.54460059061455857</v>
      </c>
      <c r="W88" s="16">
        <v>343737</v>
      </c>
      <c r="X88" s="74">
        <f t="shared" si="129"/>
        <v>2.9417503695834017E-2</v>
      </c>
      <c r="Y88" s="16">
        <v>231992</v>
      </c>
      <c r="Z88" s="74">
        <f t="shared" si="130"/>
        <v>1.9854206900636023E-2</v>
      </c>
      <c r="AA88" s="16">
        <v>237401</v>
      </c>
      <c r="AB88" s="74">
        <f t="shared" si="131"/>
        <v>2.0317116850658182E-2</v>
      </c>
      <c r="AC88" s="16">
        <v>874141</v>
      </c>
      <c r="AD88" s="74">
        <f t="shared" si="132"/>
        <v>7.4810236018176809E-2</v>
      </c>
      <c r="AE88" s="16">
        <v>622322</v>
      </c>
      <c r="AF88" s="74">
        <f t="shared" si="133"/>
        <v>5.3259206122700832E-2</v>
      </c>
      <c r="AG88" s="16">
        <v>15934</v>
      </c>
      <c r="AH88" s="74">
        <f t="shared" si="134"/>
        <v>1.3636544913390738E-3</v>
      </c>
      <c r="AI88" s="16">
        <v>478400</v>
      </c>
      <c r="AJ88" s="74">
        <f t="shared" si="135"/>
        <v>4.0942155683231639E-2</v>
      </c>
      <c r="AK88" s="16">
        <v>0</v>
      </c>
      <c r="AL88" s="74">
        <f t="shared" si="136"/>
        <v>0</v>
      </c>
      <c r="AM88" s="16">
        <v>0</v>
      </c>
      <c r="AN88" s="74">
        <f t="shared" si="137"/>
        <v>0</v>
      </c>
      <c r="AO88" s="18">
        <f t="shared" si="138"/>
        <v>2803927</v>
      </c>
      <c r="AP88" s="93">
        <f t="shared" si="139"/>
        <v>0.23996407976257658</v>
      </c>
      <c r="AQ88" s="16">
        <v>1642741</v>
      </c>
      <c r="AR88" s="74">
        <f t="shared" si="140"/>
        <v>0.14058812242731528</v>
      </c>
      <c r="AS88" s="16">
        <v>874573</v>
      </c>
      <c r="AT88" s="74">
        <f t="shared" si="141"/>
        <v>7.4847207195549631E-2</v>
      </c>
      <c r="AU88" s="19">
        <f t="shared" si="142"/>
        <v>11684778</v>
      </c>
      <c r="AV88" s="86">
        <f t="shared" si="143"/>
        <v>1</v>
      </c>
      <c r="AW88" s="28"/>
    </row>
    <row r="89" spans="1:49" ht="15" customHeight="1" x14ac:dyDescent="0.2">
      <c r="A89" s="21">
        <v>343001</v>
      </c>
      <c r="B89" s="41" t="s">
        <v>120</v>
      </c>
      <c r="C89" s="23">
        <v>2014493</v>
      </c>
      <c r="D89" s="75">
        <f t="shared" si="117"/>
        <v>0.32306145614062659</v>
      </c>
      <c r="E89" s="23">
        <v>207708</v>
      </c>
      <c r="F89" s="75">
        <f t="shared" si="118"/>
        <v>3.3309844676579797E-2</v>
      </c>
      <c r="G89" s="23">
        <v>585394</v>
      </c>
      <c r="H89" s="75">
        <f t="shared" si="119"/>
        <v>9.3878826114553865E-2</v>
      </c>
      <c r="I89" s="23">
        <v>241926</v>
      </c>
      <c r="J89" s="75">
        <f t="shared" si="120"/>
        <v>3.8797338009254549E-2</v>
      </c>
      <c r="K89" s="23">
        <v>0</v>
      </c>
      <c r="L89" s="75">
        <f t="shared" si="121"/>
        <v>0</v>
      </c>
      <c r="M89" s="23">
        <v>0</v>
      </c>
      <c r="N89" s="75">
        <f t="shared" si="122"/>
        <v>0</v>
      </c>
      <c r="O89" s="24">
        <f t="shared" si="123"/>
        <v>3049521</v>
      </c>
      <c r="P89" s="115">
        <f t="shared" si="124"/>
        <v>0.48904746494101481</v>
      </c>
      <c r="Q89" s="23">
        <v>99502</v>
      </c>
      <c r="R89" s="75">
        <f t="shared" si="125"/>
        <v>1.5956998117593175E-2</v>
      </c>
      <c r="S89" s="23">
        <v>0</v>
      </c>
      <c r="T89" s="75">
        <f t="shared" si="126"/>
        <v>0</v>
      </c>
      <c r="U89" s="25">
        <f t="shared" si="127"/>
        <v>3149023</v>
      </c>
      <c r="V89" s="107">
        <f t="shared" si="128"/>
        <v>0.50500446305860802</v>
      </c>
      <c r="W89" s="23">
        <v>729762</v>
      </c>
      <c r="X89" s="75">
        <f t="shared" si="129"/>
        <v>0.11703092259744559</v>
      </c>
      <c r="Y89" s="23">
        <v>23187</v>
      </c>
      <c r="Z89" s="75">
        <f t="shared" si="130"/>
        <v>3.7184671197828482E-3</v>
      </c>
      <c r="AA89" s="23">
        <v>81880</v>
      </c>
      <c r="AB89" s="75">
        <f t="shared" si="131"/>
        <v>1.3130982350792237E-2</v>
      </c>
      <c r="AC89" s="23">
        <v>464652</v>
      </c>
      <c r="AD89" s="75">
        <f t="shared" si="132"/>
        <v>7.4515598574258851E-2</v>
      </c>
      <c r="AE89" s="23">
        <v>363274</v>
      </c>
      <c r="AF89" s="75">
        <f t="shared" si="133"/>
        <v>5.8257748931383718E-2</v>
      </c>
      <c r="AG89" s="23">
        <v>54001</v>
      </c>
      <c r="AH89" s="75">
        <f t="shared" si="134"/>
        <v>8.6600656805707332E-3</v>
      </c>
      <c r="AI89" s="23">
        <v>16239</v>
      </c>
      <c r="AJ89" s="75">
        <f t="shared" si="135"/>
        <v>2.6042259696447867E-3</v>
      </c>
      <c r="AK89" s="23">
        <v>0</v>
      </c>
      <c r="AL89" s="75">
        <f t="shared" si="136"/>
        <v>0</v>
      </c>
      <c r="AM89" s="23">
        <v>0</v>
      </c>
      <c r="AN89" s="75">
        <f t="shared" si="137"/>
        <v>0</v>
      </c>
      <c r="AO89" s="26">
        <f t="shared" si="138"/>
        <v>1732995</v>
      </c>
      <c r="AP89" s="94">
        <f t="shared" si="139"/>
        <v>0.27791801122387877</v>
      </c>
      <c r="AQ89" s="23">
        <v>1230450</v>
      </c>
      <c r="AR89" s="75">
        <f t="shared" si="140"/>
        <v>0.19732556464988163</v>
      </c>
      <c r="AS89" s="23">
        <v>123166</v>
      </c>
      <c r="AT89" s="75">
        <f t="shared" si="141"/>
        <v>1.9751961067631614E-2</v>
      </c>
      <c r="AU89" s="27">
        <f t="shared" si="142"/>
        <v>6235634</v>
      </c>
      <c r="AV89" s="87">
        <f t="shared" si="143"/>
        <v>1</v>
      </c>
      <c r="AW89" s="28"/>
    </row>
    <row r="90" spans="1:49" ht="15" customHeight="1" x14ac:dyDescent="0.2">
      <c r="A90" s="9">
        <v>344001</v>
      </c>
      <c r="B90" s="10" t="s">
        <v>121</v>
      </c>
      <c r="C90" s="11">
        <v>2342915</v>
      </c>
      <c r="D90" s="73">
        <f t="shared" si="117"/>
        <v>0.37364175179431897</v>
      </c>
      <c r="E90" s="11">
        <v>606722</v>
      </c>
      <c r="F90" s="73">
        <f t="shared" si="118"/>
        <v>9.6758384718247478E-2</v>
      </c>
      <c r="G90" s="11">
        <v>52325</v>
      </c>
      <c r="H90" s="73">
        <f t="shared" si="119"/>
        <v>8.3446495765479058E-3</v>
      </c>
      <c r="I90" s="11">
        <v>64375</v>
      </c>
      <c r="J90" s="73">
        <f t="shared" si="120"/>
        <v>1.0266351007936388E-2</v>
      </c>
      <c r="K90" s="11">
        <v>0</v>
      </c>
      <c r="L90" s="73">
        <f t="shared" si="121"/>
        <v>0</v>
      </c>
      <c r="M90" s="11">
        <v>0</v>
      </c>
      <c r="N90" s="73">
        <f t="shared" si="122"/>
        <v>0</v>
      </c>
      <c r="O90" s="12">
        <f t="shared" si="123"/>
        <v>3066337</v>
      </c>
      <c r="P90" s="113">
        <f t="shared" si="124"/>
        <v>0.48901113709705069</v>
      </c>
      <c r="Q90" s="11">
        <v>510390</v>
      </c>
      <c r="R90" s="73">
        <f t="shared" si="125"/>
        <v>8.1395617723349953E-2</v>
      </c>
      <c r="S90" s="11">
        <v>104699</v>
      </c>
      <c r="T90" s="73">
        <f t="shared" si="126"/>
        <v>1.6697113540659135E-2</v>
      </c>
      <c r="U90" s="13">
        <f t="shared" si="127"/>
        <v>3681426</v>
      </c>
      <c r="V90" s="105">
        <f t="shared" si="128"/>
        <v>0.58710386836105977</v>
      </c>
      <c r="W90" s="11">
        <v>1131360</v>
      </c>
      <c r="X90" s="73">
        <f t="shared" si="129"/>
        <v>0.18042623497225493</v>
      </c>
      <c r="Y90" s="11">
        <v>252703</v>
      </c>
      <c r="Z90" s="73">
        <f t="shared" si="130"/>
        <v>4.0300391437026004E-2</v>
      </c>
      <c r="AA90" s="11">
        <v>251451</v>
      </c>
      <c r="AB90" s="73">
        <f t="shared" si="131"/>
        <v>4.0100725860918257E-2</v>
      </c>
      <c r="AC90" s="11">
        <v>446464</v>
      </c>
      <c r="AD90" s="73">
        <f t="shared" si="132"/>
        <v>7.120087202186115E-2</v>
      </c>
      <c r="AE90" s="11">
        <v>318018</v>
      </c>
      <c r="AF90" s="73">
        <f t="shared" si="133"/>
        <v>5.0716651104340413E-2</v>
      </c>
      <c r="AG90" s="11">
        <v>23144</v>
      </c>
      <c r="AH90" s="73">
        <f t="shared" si="134"/>
        <v>3.6909425666435689E-3</v>
      </c>
      <c r="AI90" s="11">
        <v>165919</v>
      </c>
      <c r="AJ90" s="73">
        <f t="shared" si="135"/>
        <v>2.6460313675895884E-2</v>
      </c>
      <c r="AK90" s="11">
        <v>0</v>
      </c>
      <c r="AL90" s="73">
        <f t="shared" si="136"/>
        <v>0</v>
      </c>
      <c r="AM90" s="11">
        <v>0</v>
      </c>
      <c r="AN90" s="73">
        <f t="shared" si="137"/>
        <v>0</v>
      </c>
      <c r="AO90" s="14">
        <f t="shared" si="138"/>
        <v>2589059</v>
      </c>
      <c r="AP90" s="92">
        <f t="shared" si="139"/>
        <v>0.41289613163894023</v>
      </c>
      <c r="AQ90" s="11">
        <v>0</v>
      </c>
      <c r="AR90" s="73">
        <f t="shared" si="140"/>
        <v>0</v>
      </c>
      <c r="AS90" s="11">
        <v>0</v>
      </c>
      <c r="AT90" s="73">
        <f t="shared" si="141"/>
        <v>0</v>
      </c>
      <c r="AU90" s="15">
        <f t="shared" si="142"/>
        <v>6270485</v>
      </c>
      <c r="AV90" s="85">
        <f t="shared" si="143"/>
        <v>1</v>
      </c>
      <c r="AW90" s="28"/>
    </row>
    <row r="91" spans="1:49" ht="15" customHeight="1" x14ac:dyDescent="0.2">
      <c r="A91" s="9">
        <v>345001</v>
      </c>
      <c r="B91" s="39" t="s">
        <v>122</v>
      </c>
      <c r="C91" s="16">
        <v>14461558</v>
      </c>
      <c r="D91" s="74">
        <f t="shared" si="117"/>
        <v>0.66451175457142642</v>
      </c>
      <c r="E91" s="16">
        <v>1129635</v>
      </c>
      <c r="F91" s="74">
        <f t="shared" si="118"/>
        <v>5.1906975436207724E-2</v>
      </c>
      <c r="G91" s="16">
        <v>5000</v>
      </c>
      <c r="H91" s="74">
        <f t="shared" si="119"/>
        <v>2.297510940976852E-4</v>
      </c>
      <c r="I91" s="16">
        <v>57299</v>
      </c>
      <c r="J91" s="74">
        <f t="shared" si="120"/>
        <v>2.6329015881406529E-3</v>
      </c>
      <c r="K91" s="16">
        <v>0</v>
      </c>
      <c r="L91" s="74">
        <f t="shared" si="121"/>
        <v>0</v>
      </c>
      <c r="M91" s="16">
        <v>654977</v>
      </c>
      <c r="N91" s="74">
        <f t="shared" si="122"/>
        <v>3.009633647176391E-2</v>
      </c>
      <c r="O91" s="12">
        <f t="shared" si="123"/>
        <v>16308469</v>
      </c>
      <c r="P91" s="114">
        <f t="shared" si="124"/>
        <v>0.74937771916163642</v>
      </c>
      <c r="Q91" s="16">
        <v>921259</v>
      </c>
      <c r="R91" s="74">
        <f t="shared" si="125"/>
        <v>4.2332052639467876E-2</v>
      </c>
      <c r="S91" s="16">
        <v>314041</v>
      </c>
      <c r="T91" s="74">
        <f t="shared" si="126"/>
        <v>1.4430252668306233E-2</v>
      </c>
      <c r="U91" s="17">
        <f t="shared" si="127"/>
        <v>17543769</v>
      </c>
      <c r="V91" s="106">
        <f t="shared" si="128"/>
        <v>0.80614002446941058</v>
      </c>
      <c r="W91" s="16">
        <v>554702</v>
      </c>
      <c r="X91" s="74">
        <f t="shared" si="129"/>
        <v>2.5488678279634837E-2</v>
      </c>
      <c r="Y91" s="16">
        <v>1057671</v>
      </c>
      <c r="Z91" s="74">
        <f t="shared" si="130"/>
        <v>4.8600213889078564E-2</v>
      </c>
      <c r="AA91" s="16">
        <v>610734</v>
      </c>
      <c r="AB91" s="74">
        <f t="shared" si="131"/>
        <v>2.8063360940531135E-2</v>
      </c>
      <c r="AC91" s="16">
        <v>215221</v>
      </c>
      <c r="AD91" s="74">
        <f t="shared" si="132"/>
        <v>9.8894520445595817E-3</v>
      </c>
      <c r="AE91" s="16">
        <v>0</v>
      </c>
      <c r="AF91" s="74">
        <f t="shared" si="133"/>
        <v>0</v>
      </c>
      <c r="AG91" s="16">
        <v>818936</v>
      </c>
      <c r="AH91" s="74">
        <f t="shared" si="134"/>
        <v>3.7630288399196389E-2</v>
      </c>
      <c r="AI91" s="16">
        <v>0</v>
      </c>
      <c r="AJ91" s="74">
        <f t="shared" si="135"/>
        <v>0</v>
      </c>
      <c r="AK91" s="16">
        <v>13575</v>
      </c>
      <c r="AL91" s="74">
        <f t="shared" si="136"/>
        <v>6.2377422047521535E-4</v>
      </c>
      <c r="AM91" s="16">
        <v>0</v>
      </c>
      <c r="AN91" s="74">
        <f t="shared" si="137"/>
        <v>0</v>
      </c>
      <c r="AO91" s="18">
        <f t="shared" si="138"/>
        <v>3270839</v>
      </c>
      <c r="AP91" s="93">
        <f t="shared" si="139"/>
        <v>0.15029576777347572</v>
      </c>
      <c r="AQ91" s="16">
        <v>948074</v>
      </c>
      <c r="AR91" s="74">
        <f t="shared" si="140"/>
        <v>4.3564207757113761E-2</v>
      </c>
      <c r="AS91" s="16">
        <v>0</v>
      </c>
      <c r="AT91" s="74">
        <f t="shared" si="141"/>
        <v>0</v>
      </c>
      <c r="AU91" s="19">
        <f t="shared" si="142"/>
        <v>21762682</v>
      </c>
      <c r="AV91" s="86">
        <f t="shared" si="143"/>
        <v>1</v>
      </c>
      <c r="AW91" s="28"/>
    </row>
    <row r="92" spans="1:49" ht="15" customHeight="1" x14ac:dyDescent="0.2">
      <c r="A92" s="9">
        <v>346001</v>
      </c>
      <c r="B92" s="10" t="s">
        <v>123</v>
      </c>
      <c r="C92" s="16">
        <v>4232260</v>
      </c>
      <c r="D92" s="74">
        <f t="shared" si="117"/>
        <v>0.44952797151918161</v>
      </c>
      <c r="E92" s="16">
        <v>311805</v>
      </c>
      <c r="F92" s="74">
        <f t="shared" si="118"/>
        <v>3.3118255768676413E-2</v>
      </c>
      <c r="G92" s="16">
        <v>0</v>
      </c>
      <c r="H92" s="74">
        <f t="shared" si="119"/>
        <v>0</v>
      </c>
      <c r="I92" s="16">
        <v>82568</v>
      </c>
      <c r="J92" s="74">
        <f t="shared" si="120"/>
        <v>8.7699303805521839E-3</v>
      </c>
      <c r="K92" s="16">
        <v>0</v>
      </c>
      <c r="L92" s="74">
        <f t="shared" si="121"/>
        <v>0</v>
      </c>
      <c r="M92" s="16">
        <v>0</v>
      </c>
      <c r="N92" s="74">
        <f t="shared" si="122"/>
        <v>0</v>
      </c>
      <c r="O92" s="12">
        <f t="shared" si="123"/>
        <v>4626633</v>
      </c>
      <c r="P92" s="114">
        <f t="shared" si="124"/>
        <v>0.49141615766841024</v>
      </c>
      <c r="Q92" s="16">
        <v>174587</v>
      </c>
      <c r="R92" s="74">
        <f t="shared" si="125"/>
        <v>1.8543695322031106E-2</v>
      </c>
      <c r="S92" s="16">
        <v>611022</v>
      </c>
      <c r="T92" s="74">
        <f t="shared" si="126"/>
        <v>6.4899481651314761E-2</v>
      </c>
      <c r="U92" s="17">
        <f t="shared" si="127"/>
        <v>5412242</v>
      </c>
      <c r="V92" s="106">
        <f t="shared" si="128"/>
        <v>0.57485933464175609</v>
      </c>
      <c r="W92" s="16">
        <v>543438</v>
      </c>
      <c r="X92" s="74">
        <f t="shared" si="129"/>
        <v>5.7721071433806295E-2</v>
      </c>
      <c r="Y92" s="16">
        <v>723323</v>
      </c>
      <c r="Z92" s="74">
        <f t="shared" si="130"/>
        <v>7.6827491917596982E-2</v>
      </c>
      <c r="AA92" s="16">
        <v>23121</v>
      </c>
      <c r="AB92" s="74">
        <f t="shared" si="131"/>
        <v>2.4557886872486564E-3</v>
      </c>
      <c r="AC92" s="16">
        <v>584421</v>
      </c>
      <c r="AD92" s="74">
        <f t="shared" si="132"/>
        <v>6.2074066017496952E-2</v>
      </c>
      <c r="AE92" s="16">
        <v>363674</v>
      </c>
      <c r="AF92" s="74">
        <f t="shared" si="133"/>
        <v>3.8627502921433667E-2</v>
      </c>
      <c r="AG92" s="16">
        <v>3975</v>
      </c>
      <c r="AH92" s="74">
        <f t="shared" si="134"/>
        <v>4.2220319327941738E-4</v>
      </c>
      <c r="AI92" s="16">
        <v>389816</v>
      </c>
      <c r="AJ92" s="74">
        <f t="shared" si="135"/>
        <v>4.1404166035574681E-2</v>
      </c>
      <c r="AK92" s="16">
        <v>0</v>
      </c>
      <c r="AL92" s="74">
        <f t="shared" si="136"/>
        <v>0</v>
      </c>
      <c r="AM92" s="16">
        <v>0</v>
      </c>
      <c r="AN92" s="74">
        <f t="shared" si="137"/>
        <v>0</v>
      </c>
      <c r="AO92" s="18">
        <f t="shared" si="138"/>
        <v>2631768</v>
      </c>
      <c r="AP92" s="93">
        <f t="shared" si="139"/>
        <v>0.27953229020643666</v>
      </c>
      <c r="AQ92" s="16">
        <v>0</v>
      </c>
      <c r="AR92" s="74">
        <f t="shared" si="140"/>
        <v>0</v>
      </c>
      <c r="AS92" s="16">
        <v>1370888</v>
      </c>
      <c r="AT92" s="74">
        <f t="shared" si="141"/>
        <v>0.14560837515180727</v>
      </c>
      <c r="AU92" s="19">
        <f t="shared" si="142"/>
        <v>9414898</v>
      </c>
      <c r="AV92" s="86">
        <f t="shared" si="143"/>
        <v>1</v>
      </c>
      <c r="AW92" s="28"/>
    </row>
    <row r="93" spans="1:49" ht="15" customHeight="1" x14ac:dyDescent="0.2">
      <c r="A93" s="9">
        <v>347001</v>
      </c>
      <c r="B93" s="10" t="s">
        <v>124</v>
      </c>
      <c r="C93" s="16">
        <v>3110119</v>
      </c>
      <c r="D93" s="74">
        <f t="shared" si="117"/>
        <v>0.39825325889312879</v>
      </c>
      <c r="E93" s="16">
        <v>1107410</v>
      </c>
      <c r="F93" s="74">
        <f t="shared" si="118"/>
        <v>0.14180474812405564</v>
      </c>
      <c r="G93" s="16">
        <v>0</v>
      </c>
      <c r="H93" s="74">
        <f t="shared" si="119"/>
        <v>0</v>
      </c>
      <c r="I93" s="16">
        <v>357547</v>
      </c>
      <c r="J93" s="74">
        <f t="shared" si="120"/>
        <v>4.578418316387943E-2</v>
      </c>
      <c r="K93" s="16">
        <v>0</v>
      </c>
      <c r="L93" s="74">
        <f t="shared" si="121"/>
        <v>0</v>
      </c>
      <c r="M93" s="16">
        <v>284370</v>
      </c>
      <c r="N93" s="74">
        <f t="shared" si="122"/>
        <v>3.641380899941097E-2</v>
      </c>
      <c r="O93" s="12">
        <f t="shared" si="123"/>
        <v>4859446</v>
      </c>
      <c r="P93" s="114">
        <f t="shared" si="124"/>
        <v>0.62225599918047481</v>
      </c>
      <c r="Q93" s="16">
        <v>222268</v>
      </c>
      <c r="R93" s="74">
        <f t="shared" si="125"/>
        <v>2.8461597561912567E-2</v>
      </c>
      <c r="S93" s="16">
        <v>31727</v>
      </c>
      <c r="T93" s="74">
        <f t="shared" si="126"/>
        <v>4.0626680666888621E-3</v>
      </c>
      <c r="U93" s="17">
        <f t="shared" si="127"/>
        <v>5113441</v>
      </c>
      <c r="V93" s="106">
        <f t="shared" si="128"/>
        <v>0.65478026480907625</v>
      </c>
      <c r="W93" s="16">
        <v>727839</v>
      </c>
      <c r="X93" s="74">
        <f t="shared" si="129"/>
        <v>9.3200373908366843E-2</v>
      </c>
      <c r="Y93" s="16">
        <v>273301</v>
      </c>
      <c r="Z93" s="74">
        <f t="shared" si="130"/>
        <v>3.4996414577304277E-2</v>
      </c>
      <c r="AA93" s="16">
        <v>239893</v>
      </c>
      <c r="AB93" s="74">
        <f t="shared" si="131"/>
        <v>3.0718493098061312E-2</v>
      </c>
      <c r="AC93" s="16">
        <v>1005424</v>
      </c>
      <c r="AD93" s="74">
        <f t="shared" si="132"/>
        <v>0.12874535815811713</v>
      </c>
      <c r="AE93" s="16">
        <v>81410</v>
      </c>
      <c r="AF93" s="74">
        <f t="shared" si="133"/>
        <v>1.0424616487822369E-2</v>
      </c>
      <c r="AG93" s="16">
        <v>7492</v>
      </c>
      <c r="AH93" s="74">
        <f t="shared" si="134"/>
        <v>9.5935667272773839E-4</v>
      </c>
      <c r="AI93" s="16">
        <v>323327</v>
      </c>
      <c r="AJ93" s="74">
        <f t="shared" si="135"/>
        <v>4.140228442646042E-2</v>
      </c>
      <c r="AK93" s="16">
        <v>0</v>
      </c>
      <c r="AL93" s="74">
        <f t="shared" si="136"/>
        <v>0</v>
      </c>
      <c r="AM93" s="16">
        <v>0</v>
      </c>
      <c r="AN93" s="74">
        <f t="shared" si="137"/>
        <v>0</v>
      </c>
      <c r="AO93" s="18">
        <f t="shared" si="138"/>
        <v>2658686</v>
      </c>
      <c r="AP93" s="93">
        <f t="shared" si="139"/>
        <v>0.34044689732886008</v>
      </c>
      <c r="AQ93" s="16">
        <v>37273</v>
      </c>
      <c r="AR93" s="74">
        <f t="shared" si="140"/>
        <v>4.7728378620636672E-3</v>
      </c>
      <c r="AS93" s="16">
        <v>0</v>
      </c>
      <c r="AT93" s="74">
        <f t="shared" si="141"/>
        <v>0</v>
      </c>
      <c r="AU93" s="19">
        <f t="shared" si="142"/>
        <v>7809400</v>
      </c>
      <c r="AV93" s="86">
        <f t="shared" si="143"/>
        <v>1</v>
      </c>
      <c r="AW93" s="28"/>
    </row>
    <row r="94" spans="1:49" ht="15" customHeight="1" x14ac:dyDescent="0.2">
      <c r="A94" s="21">
        <v>348001</v>
      </c>
      <c r="B94" s="41" t="s">
        <v>125</v>
      </c>
      <c r="C94" s="23">
        <v>3568120</v>
      </c>
      <c r="D94" s="75">
        <f t="shared" si="117"/>
        <v>0.41083518325764762</v>
      </c>
      <c r="E94" s="23">
        <v>178202</v>
      </c>
      <c r="F94" s="75">
        <f t="shared" si="118"/>
        <v>2.0518270497314924E-2</v>
      </c>
      <c r="G94" s="23">
        <v>0</v>
      </c>
      <c r="H94" s="75">
        <f t="shared" si="119"/>
        <v>0</v>
      </c>
      <c r="I94" s="23">
        <v>1099838</v>
      </c>
      <c r="J94" s="75">
        <f t="shared" si="120"/>
        <v>0.126635916472463</v>
      </c>
      <c r="K94" s="23">
        <v>0</v>
      </c>
      <c r="L94" s="75">
        <f t="shared" si="121"/>
        <v>0</v>
      </c>
      <c r="M94" s="23">
        <v>0</v>
      </c>
      <c r="N94" s="75">
        <f t="shared" si="122"/>
        <v>0</v>
      </c>
      <c r="O94" s="24">
        <f t="shared" si="123"/>
        <v>4846160</v>
      </c>
      <c r="P94" s="115">
        <f t="shared" si="124"/>
        <v>0.55798937022742556</v>
      </c>
      <c r="Q94" s="23">
        <v>170861</v>
      </c>
      <c r="R94" s="75">
        <f t="shared" si="125"/>
        <v>1.9673023958438878E-2</v>
      </c>
      <c r="S94" s="23">
        <v>6333</v>
      </c>
      <c r="T94" s="75">
        <f t="shared" si="126"/>
        <v>7.2918489724860215E-4</v>
      </c>
      <c r="U94" s="25">
        <f t="shared" si="127"/>
        <v>5023354</v>
      </c>
      <c r="V94" s="107">
        <f t="shared" si="128"/>
        <v>0.57839157908311301</v>
      </c>
      <c r="W94" s="23">
        <v>759275</v>
      </c>
      <c r="X94" s="75">
        <f t="shared" si="129"/>
        <v>8.7423316415353294E-2</v>
      </c>
      <c r="Y94" s="23">
        <v>115215</v>
      </c>
      <c r="Z94" s="75">
        <f t="shared" si="130"/>
        <v>1.3265914722327129E-2</v>
      </c>
      <c r="AA94" s="23">
        <v>95905</v>
      </c>
      <c r="AB94" s="75">
        <f t="shared" si="131"/>
        <v>1.1042551329642696E-2</v>
      </c>
      <c r="AC94" s="23">
        <v>1039562</v>
      </c>
      <c r="AD94" s="75">
        <f t="shared" si="132"/>
        <v>0.11969570664038393</v>
      </c>
      <c r="AE94" s="23">
        <v>600808</v>
      </c>
      <c r="AF94" s="75">
        <f t="shared" si="133"/>
        <v>6.9177344030655008E-2</v>
      </c>
      <c r="AG94" s="23">
        <v>31258</v>
      </c>
      <c r="AH94" s="75">
        <f t="shared" si="134"/>
        <v>3.5990622956255814E-3</v>
      </c>
      <c r="AI94" s="23">
        <v>379491</v>
      </c>
      <c r="AJ94" s="75">
        <f t="shared" si="135"/>
        <v>4.3694790121864724E-2</v>
      </c>
      <c r="AK94" s="23">
        <v>2605</v>
      </c>
      <c r="AL94" s="75">
        <f t="shared" si="136"/>
        <v>2.999410480550464E-4</v>
      </c>
      <c r="AM94" s="23">
        <v>0</v>
      </c>
      <c r="AN94" s="75">
        <f t="shared" si="137"/>
        <v>0</v>
      </c>
      <c r="AO94" s="26">
        <f t="shared" si="138"/>
        <v>3024119</v>
      </c>
      <c r="AP94" s="94">
        <f t="shared" si="139"/>
        <v>0.34819862660390744</v>
      </c>
      <c r="AQ94" s="23">
        <v>47300</v>
      </c>
      <c r="AR94" s="75">
        <f t="shared" si="140"/>
        <v>5.4461464771607265E-3</v>
      </c>
      <c r="AS94" s="23">
        <v>590267</v>
      </c>
      <c r="AT94" s="75">
        <f t="shared" si="141"/>
        <v>6.7963647835818833E-2</v>
      </c>
      <c r="AU94" s="27">
        <f t="shared" si="142"/>
        <v>8685040</v>
      </c>
      <c r="AV94" s="87">
        <f t="shared" si="143"/>
        <v>1</v>
      </c>
      <c r="AW94" s="28"/>
    </row>
    <row r="95" spans="1:49" s="20" customFormat="1" ht="15" customHeight="1" x14ac:dyDescent="0.2">
      <c r="A95" s="9" t="s">
        <v>126</v>
      </c>
      <c r="B95" s="39" t="s">
        <v>127</v>
      </c>
      <c r="C95" s="11">
        <v>0</v>
      </c>
      <c r="D95" s="73">
        <f t="shared" si="117"/>
        <v>0</v>
      </c>
      <c r="E95" s="11">
        <v>65609</v>
      </c>
      <c r="F95" s="73">
        <f t="shared" si="118"/>
        <v>2.2799823464611256E-2</v>
      </c>
      <c r="G95" s="11">
        <v>118136</v>
      </c>
      <c r="H95" s="73">
        <f t="shared" si="119"/>
        <v>4.1053513158489166E-2</v>
      </c>
      <c r="I95" s="11">
        <v>967387</v>
      </c>
      <c r="J95" s="73">
        <f t="shared" si="120"/>
        <v>0.33617724431038259</v>
      </c>
      <c r="K95" s="11">
        <v>0</v>
      </c>
      <c r="L95" s="73">
        <f t="shared" si="121"/>
        <v>0</v>
      </c>
      <c r="M95" s="11">
        <v>16240</v>
      </c>
      <c r="N95" s="73">
        <f t="shared" si="122"/>
        <v>5.6435722700435434E-3</v>
      </c>
      <c r="O95" s="12">
        <f t="shared" si="123"/>
        <v>1167372</v>
      </c>
      <c r="P95" s="113">
        <f t="shared" si="124"/>
        <v>0.40567415320352651</v>
      </c>
      <c r="Q95" s="11">
        <v>370510</v>
      </c>
      <c r="R95" s="73">
        <f t="shared" si="125"/>
        <v>0.12875615528163997</v>
      </c>
      <c r="S95" s="11">
        <v>141423</v>
      </c>
      <c r="T95" s="73">
        <f t="shared" si="126"/>
        <v>4.9145992681426602E-2</v>
      </c>
      <c r="U95" s="13">
        <f t="shared" si="127"/>
        <v>1679305</v>
      </c>
      <c r="V95" s="105">
        <f t="shared" si="128"/>
        <v>0.58357630116659309</v>
      </c>
      <c r="W95" s="11">
        <v>402488</v>
      </c>
      <c r="X95" s="73">
        <f t="shared" si="129"/>
        <v>0.13986884949663089</v>
      </c>
      <c r="Y95" s="11">
        <v>128300</v>
      </c>
      <c r="Z95" s="73">
        <f t="shared" si="130"/>
        <v>4.4585610975775035E-2</v>
      </c>
      <c r="AA95" s="11">
        <v>87366</v>
      </c>
      <c r="AB95" s="73">
        <f t="shared" si="131"/>
        <v>3.0360611757673902E-2</v>
      </c>
      <c r="AC95" s="11">
        <v>416244</v>
      </c>
      <c r="AD95" s="73">
        <f t="shared" si="132"/>
        <v>0.14464920541699536</v>
      </c>
      <c r="AE95" s="11">
        <v>27379</v>
      </c>
      <c r="AF95" s="73">
        <f t="shared" si="133"/>
        <v>9.5144929298966851E-3</v>
      </c>
      <c r="AG95" s="11">
        <v>92595</v>
      </c>
      <c r="AH95" s="73">
        <f t="shared" si="134"/>
        <v>3.217774472565775E-2</v>
      </c>
      <c r="AI95" s="11">
        <v>17957</v>
      </c>
      <c r="AJ95" s="73">
        <f t="shared" si="135"/>
        <v>6.2402479835696988E-3</v>
      </c>
      <c r="AK95" s="11">
        <v>0</v>
      </c>
      <c r="AL95" s="73">
        <f t="shared" si="136"/>
        <v>0</v>
      </c>
      <c r="AM95" s="11">
        <v>0</v>
      </c>
      <c r="AN95" s="73">
        <f t="shared" si="137"/>
        <v>0</v>
      </c>
      <c r="AO95" s="14">
        <f t="shared" si="138"/>
        <v>1172329</v>
      </c>
      <c r="AP95" s="92">
        <f t="shared" si="139"/>
        <v>0.40739676328619934</v>
      </c>
      <c r="AQ95" s="11">
        <v>25976</v>
      </c>
      <c r="AR95" s="73">
        <f t="shared" si="140"/>
        <v>9.0269355472075777E-3</v>
      </c>
      <c r="AS95" s="11">
        <v>0</v>
      </c>
      <c r="AT95" s="73">
        <f t="shared" si="141"/>
        <v>0</v>
      </c>
      <c r="AU95" s="15">
        <f t="shared" si="142"/>
        <v>2877610</v>
      </c>
      <c r="AV95" s="85">
        <f t="shared" si="143"/>
        <v>1</v>
      </c>
      <c r="AW95" s="28"/>
    </row>
    <row r="96" spans="1:49" s="20" customFormat="1" ht="15" customHeight="1" x14ac:dyDescent="0.2">
      <c r="A96" s="9" t="s">
        <v>128</v>
      </c>
      <c r="B96" s="10" t="s">
        <v>129</v>
      </c>
      <c r="C96" s="16">
        <v>2488022</v>
      </c>
      <c r="D96" s="74">
        <f t="shared" si="117"/>
        <v>0.38779328556202874</v>
      </c>
      <c r="E96" s="16">
        <v>176174</v>
      </c>
      <c r="F96" s="74">
        <f t="shared" si="118"/>
        <v>2.7459200236414651E-2</v>
      </c>
      <c r="G96" s="16">
        <v>0</v>
      </c>
      <c r="H96" s="74">
        <f t="shared" si="119"/>
        <v>0</v>
      </c>
      <c r="I96" s="16">
        <v>0</v>
      </c>
      <c r="J96" s="74">
        <f t="shared" si="120"/>
        <v>0</v>
      </c>
      <c r="K96" s="16">
        <v>0</v>
      </c>
      <c r="L96" s="74">
        <f t="shared" si="121"/>
        <v>0</v>
      </c>
      <c r="M96" s="16">
        <v>286094</v>
      </c>
      <c r="N96" s="74">
        <f t="shared" si="122"/>
        <v>4.4591781037138359E-2</v>
      </c>
      <c r="O96" s="12">
        <f t="shared" si="123"/>
        <v>2950290</v>
      </c>
      <c r="P96" s="114">
        <f t="shared" si="124"/>
        <v>0.45984426683558177</v>
      </c>
      <c r="Q96" s="16">
        <v>161737</v>
      </c>
      <c r="R96" s="74">
        <f t="shared" si="125"/>
        <v>2.5208990365417124E-2</v>
      </c>
      <c r="S96" s="16">
        <v>333228</v>
      </c>
      <c r="T96" s="74">
        <f t="shared" si="126"/>
        <v>5.1938279067172126E-2</v>
      </c>
      <c r="U96" s="17">
        <f t="shared" si="127"/>
        <v>3445255</v>
      </c>
      <c r="V96" s="106">
        <f t="shared" si="128"/>
        <v>0.53699153626817098</v>
      </c>
      <c r="W96" s="16">
        <v>604303</v>
      </c>
      <c r="X96" s="74">
        <f t="shared" si="129"/>
        <v>9.4189137332785111E-2</v>
      </c>
      <c r="Y96" s="16">
        <v>163717</v>
      </c>
      <c r="Z96" s="74">
        <f t="shared" si="130"/>
        <v>2.5517601264120119E-2</v>
      </c>
      <c r="AA96" s="16">
        <v>131050</v>
      </c>
      <c r="AB96" s="74">
        <f t="shared" si="131"/>
        <v>2.0425989027791504E-2</v>
      </c>
      <c r="AC96" s="16">
        <v>1379842</v>
      </c>
      <c r="AD96" s="74">
        <f t="shared" si="132"/>
        <v>0.21506781802431044</v>
      </c>
      <c r="AE96" s="16">
        <v>10261</v>
      </c>
      <c r="AF96" s="74">
        <f t="shared" si="133"/>
        <v>1.59932143009667E-3</v>
      </c>
      <c r="AG96" s="16">
        <v>274365</v>
      </c>
      <c r="AH96" s="74">
        <f t="shared" si="134"/>
        <v>4.2763651122548763E-2</v>
      </c>
      <c r="AI96" s="16">
        <v>395455</v>
      </c>
      <c r="AJ96" s="74">
        <f t="shared" si="135"/>
        <v>6.1637233811410064E-2</v>
      </c>
      <c r="AK96" s="16">
        <v>0</v>
      </c>
      <c r="AL96" s="74">
        <f t="shared" si="136"/>
        <v>0</v>
      </c>
      <c r="AM96" s="16">
        <v>0</v>
      </c>
      <c r="AN96" s="74">
        <f t="shared" si="137"/>
        <v>0</v>
      </c>
      <c r="AO96" s="18">
        <f t="shared" si="138"/>
        <v>2958993</v>
      </c>
      <c r="AP96" s="93">
        <f t="shared" si="139"/>
        <v>0.46120075201306265</v>
      </c>
      <c r="AQ96" s="16">
        <v>11598</v>
      </c>
      <c r="AR96" s="74">
        <f t="shared" si="140"/>
        <v>1.8077117187663171E-3</v>
      </c>
      <c r="AS96" s="16">
        <v>0</v>
      </c>
      <c r="AT96" s="74">
        <f t="shared" si="141"/>
        <v>0</v>
      </c>
      <c r="AU96" s="19">
        <f t="shared" si="142"/>
        <v>6415846</v>
      </c>
      <c r="AV96" s="86">
        <f t="shared" si="143"/>
        <v>1</v>
      </c>
      <c r="AW96" s="28"/>
    </row>
    <row r="97" spans="1:49" s="20" customFormat="1" ht="15" customHeight="1" x14ac:dyDescent="0.2">
      <c r="A97" s="9" t="s">
        <v>130</v>
      </c>
      <c r="B97" s="10" t="s">
        <v>131</v>
      </c>
      <c r="C97" s="16">
        <v>1527833</v>
      </c>
      <c r="D97" s="74">
        <f t="shared" si="117"/>
        <v>0.31715651391946165</v>
      </c>
      <c r="E97" s="16">
        <v>99137</v>
      </c>
      <c r="F97" s="74">
        <f t="shared" si="118"/>
        <v>2.0579438538396326E-2</v>
      </c>
      <c r="G97" s="16">
        <v>49024</v>
      </c>
      <c r="H97" s="74">
        <f t="shared" si="119"/>
        <v>1.0176688773175922E-2</v>
      </c>
      <c r="I97" s="16">
        <v>16752</v>
      </c>
      <c r="J97" s="74">
        <f t="shared" si="120"/>
        <v>3.477478180651172E-3</v>
      </c>
      <c r="K97" s="16">
        <v>0</v>
      </c>
      <c r="L97" s="74">
        <f t="shared" si="121"/>
        <v>0</v>
      </c>
      <c r="M97" s="16">
        <v>335312</v>
      </c>
      <c r="N97" s="74">
        <f t="shared" si="122"/>
        <v>6.9606026964571743E-2</v>
      </c>
      <c r="O97" s="12">
        <f t="shared" si="123"/>
        <v>2028058</v>
      </c>
      <c r="P97" s="114">
        <f t="shared" si="124"/>
        <v>0.42099614637625682</v>
      </c>
      <c r="Q97" s="16">
        <v>136802</v>
      </c>
      <c r="R97" s="74">
        <f t="shared" si="125"/>
        <v>2.8398159626876886E-2</v>
      </c>
      <c r="S97" s="16">
        <v>181055</v>
      </c>
      <c r="T97" s="74">
        <f t="shared" si="126"/>
        <v>3.7584456303593479E-2</v>
      </c>
      <c r="U97" s="17">
        <f t="shared" si="127"/>
        <v>2345915</v>
      </c>
      <c r="V97" s="106">
        <f t="shared" si="128"/>
        <v>0.48697876230672721</v>
      </c>
      <c r="W97" s="16">
        <v>406830</v>
      </c>
      <c r="X97" s="74">
        <f t="shared" si="129"/>
        <v>8.4452151876451539E-2</v>
      </c>
      <c r="Y97" s="16">
        <v>29112</v>
      </c>
      <c r="Z97" s="74">
        <f t="shared" si="130"/>
        <v>6.043239302478326E-3</v>
      </c>
      <c r="AA97" s="16">
        <v>0</v>
      </c>
      <c r="AB97" s="74">
        <f t="shared" si="131"/>
        <v>0</v>
      </c>
      <c r="AC97" s="16">
        <v>285513</v>
      </c>
      <c r="AD97" s="74">
        <f t="shared" si="132"/>
        <v>5.9268459156653415E-2</v>
      </c>
      <c r="AE97" s="16">
        <v>418498</v>
      </c>
      <c r="AF97" s="74">
        <f t="shared" si="133"/>
        <v>8.6874263589192577E-2</v>
      </c>
      <c r="AG97" s="16">
        <v>0</v>
      </c>
      <c r="AH97" s="74">
        <f t="shared" si="134"/>
        <v>0</v>
      </c>
      <c r="AI97" s="16">
        <v>321626</v>
      </c>
      <c r="AJ97" s="74">
        <f t="shared" si="135"/>
        <v>6.6765007003946622E-2</v>
      </c>
      <c r="AK97" s="16">
        <v>0</v>
      </c>
      <c r="AL97" s="74">
        <f t="shared" si="136"/>
        <v>0</v>
      </c>
      <c r="AM97" s="16">
        <v>0</v>
      </c>
      <c r="AN97" s="74">
        <f t="shared" si="137"/>
        <v>0</v>
      </c>
      <c r="AO97" s="18">
        <f t="shared" si="138"/>
        <v>1461579</v>
      </c>
      <c r="AP97" s="93">
        <f t="shared" si="139"/>
        <v>0.30340312092872251</v>
      </c>
      <c r="AQ97" s="16">
        <v>1009790</v>
      </c>
      <c r="AR97" s="74">
        <f t="shared" si="140"/>
        <v>0.20961811676455031</v>
      </c>
      <c r="AS97" s="16">
        <v>0</v>
      </c>
      <c r="AT97" s="74">
        <f t="shared" si="141"/>
        <v>0</v>
      </c>
      <c r="AU97" s="19">
        <f t="shared" si="142"/>
        <v>4817284</v>
      </c>
      <c r="AV97" s="86">
        <f t="shared" si="143"/>
        <v>1</v>
      </c>
      <c r="AW97" s="28"/>
    </row>
    <row r="98" spans="1:49" s="43" customFormat="1" ht="15" customHeight="1" x14ac:dyDescent="0.2">
      <c r="A98" s="9" t="s">
        <v>132</v>
      </c>
      <c r="B98" s="39" t="s">
        <v>133</v>
      </c>
      <c r="C98" s="16">
        <v>2197713</v>
      </c>
      <c r="D98" s="74">
        <f t="shared" si="117"/>
        <v>0.3513807485355358</v>
      </c>
      <c r="E98" s="16">
        <v>195914</v>
      </c>
      <c r="F98" s="74">
        <f t="shared" si="118"/>
        <v>3.1323656896324027E-2</v>
      </c>
      <c r="G98" s="16">
        <v>0</v>
      </c>
      <c r="H98" s="74">
        <f t="shared" si="119"/>
        <v>0</v>
      </c>
      <c r="I98" s="16">
        <v>18489</v>
      </c>
      <c r="J98" s="74">
        <f t="shared" si="120"/>
        <v>2.9561087638256323E-3</v>
      </c>
      <c r="K98" s="16">
        <v>0</v>
      </c>
      <c r="L98" s="74">
        <f t="shared" si="121"/>
        <v>0</v>
      </c>
      <c r="M98" s="16">
        <v>241587</v>
      </c>
      <c r="N98" s="74">
        <f t="shared" si="122"/>
        <v>3.8626072147024883E-2</v>
      </c>
      <c r="O98" s="12">
        <f t="shared" si="123"/>
        <v>2653703</v>
      </c>
      <c r="P98" s="114">
        <f t="shared" si="124"/>
        <v>0.42428658634271038</v>
      </c>
      <c r="Q98" s="16">
        <v>160298</v>
      </c>
      <c r="R98" s="74">
        <f t="shared" si="125"/>
        <v>2.562920237025914E-2</v>
      </c>
      <c r="S98" s="16">
        <v>295855</v>
      </c>
      <c r="T98" s="74">
        <f t="shared" si="126"/>
        <v>4.7302696647824785E-2</v>
      </c>
      <c r="U98" s="17">
        <f t="shared" si="127"/>
        <v>3109856</v>
      </c>
      <c r="V98" s="106">
        <f t="shared" si="128"/>
        <v>0.49721848536079427</v>
      </c>
      <c r="W98" s="16">
        <v>617146</v>
      </c>
      <c r="X98" s="74">
        <f t="shared" si="129"/>
        <v>9.8672221275349331E-2</v>
      </c>
      <c r="Y98" s="16">
        <v>156348</v>
      </c>
      <c r="Z98" s="74">
        <f t="shared" si="130"/>
        <v>2.4997657688712746E-2</v>
      </c>
      <c r="AA98" s="16">
        <v>152027</v>
      </c>
      <c r="AB98" s="74">
        <f t="shared" si="131"/>
        <v>2.4306795772519846E-2</v>
      </c>
      <c r="AC98" s="16">
        <v>1521763</v>
      </c>
      <c r="AD98" s="74">
        <f t="shared" si="132"/>
        <v>0.24330666562635003</v>
      </c>
      <c r="AE98" s="16">
        <v>0</v>
      </c>
      <c r="AF98" s="74">
        <f t="shared" si="133"/>
        <v>0</v>
      </c>
      <c r="AG98" s="16">
        <v>259600</v>
      </c>
      <c r="AH98" s="74">
        <f t="shared" si="134"/>
        <v>4.1506075779605939E-2</v>
      </c>
      <c r="AI98" s="16">
        <v>382016</v>
      </c>
      <c r="AJ98" s="74">
        <f t="shared" si="135"/>
        <v>6.1078524826740914E-2</v>
      </c>
      <c r="AK98" s="16">
        <v>0</v>
      </c>
      <c r="AL98" s="74">
        <f t="shared" si="136"/>
        <v>0</v>
      </c>
      <c r="AM98" s="16">
        <v>0</v>
      </c>
      <c r="AN98" s="74">
        <f t="shared" si="137"/>
        <v>0</v>
      </c>
      <c r="AO98" s="18">
        <f t="shared" si="138"/>
        <v>3088900</v>
      </c>
      <c r="AP98" s="93">
        <f t="shared" si="139"/>
        <v>0.49386794096927877</v>
      </c>
      <c r="AQ98" s="16">
        <v>55750</v>
      </c>
      <c r="AR98" s="74">
        <f t="shared" si="140"/>
        <v>8.9135736699269292E-3</v>
      </c>
      <c r="AS98" s="16">
        <v>0</v>
      </c>
      <c r="AT98" s="74">
        <f t="shared" si="141"/>
        <v>0</v>
      </c>
      <c r="AU98" s="19">
        <f t="shared" si="142"/>
        <v>6254506</v>
      </c>
      <c r="AV98" s="86">
        <f t="shared" si="143"/>
        <v>1</v>
      </c>
      <c r="AW98" s="42"/>
    </row>
    <row r="99" spans="1:49" s="20" customFormat="1" ht="15" customHeight="1" x14ac:dyDescent="0.2">
      <c r="A99" s="21" t="s">
        <v>134</v>
      </c>
      <c r="B99" s="22" t="s">
        <v>135</v>
      </c>
      <c r="C99" s="23">
        <v>2348491</v>
      </c>
      <c r="D99" s="75">
        <f t="shared" si="117"/>
        <v>0.4873233199783199</v>
      </c>
      <c r="E99" s="23">
        <v>102592</v>
      </c>
      <c r="F99" s="75">
        <f t="shared" si="118"/>
        <v>2.1288339637331288E-2</v>
      </c>
      <c r="G99" s="23">
        <v>0</v>
      </c>
      <c r="H99" s="75">
        <f t="shared" si="119"/>
        <v>0</v>
      </c>
      <c r="I99" s="23">
        <v>230785</v>
      </c>
      <c r="J99" s="75">
        <f t="shared" si="120"/>
        <v>4.788901145509885E-2</v>
      </c>
      <c r="K99" s="23">
        <v>0</v>
      </c>
      <c r="L99" s="75">
        <f t="shared" si="121"/>
        <v>0</v>
      </c>
      <c r="M99" s="23">
        <v>0</v>
      </c>
      <c r="N99" s="75">
        <f t="shared" si="122"/>
        <v>0</v>
      </c>
      <c r="O99" s="24">
        <f t="shared" si="123"/>
        <v>2681868</v>
      </c>
      <c r="P99" s="115">
        <f t="shared" si="124"/>
        <v>0.55650067107075007</v>
      </c>
      <c r="Q99" s="23">
        <v>171696</v>
      </c>
      <c r="R99" s="75">
        <f t="shared" si="125"/>
        <v>3.5627756183437623E-2</v>
      </c>
      <c r="S99" s="23">
        <v>93863</v>
      </c>
      <c r="T99" s="75">
        <f t="shared" si="126"/>
        <v>1.9477029625885319E-2</v>
      </c>
      <c r="U99" s="25">
        <f t="shared" si="127"/>
        <v>2947427</v>
      </c>
      <c r="V99" s="107">
        <f t="shared" si="128"/>
        <v>0.61160545688007295</v>
      </c>
      <c r="W99" s="23">
        <v>668167</v>
      </c>
      <c r="X99" s="75">
        <f t="shared" si="129"/>
        <v>0.13864790656636711</v>
      </c>
      <c r="Y99" s="23">
        <v>46760</v>
      </c>
      <c r="Z99" s="75">
        <f t="shared" si="130"/>
        <v>9.7029277277137695E-3</v>
      </c>
      <c r="AA99" s="23">
        <v>100040</v>
      </c>
      <c r="AB99" s="75">
        <f t="shared" si="131"/>
        <v>2.075878720873579E-2</v>
      </c>
      <c r="AC99" s="23">
        <v>385155</v>
      </c>
      <c r="AD99" s="75">
        <f t="shared" si="132"/>
        <v>7.9921538258502928E-2</v>
      </c>
      <c r="AE99" s="23">
        <v>277413</v>
      </c>
      <c r="AF99" s="75">
        <f t="shared" si="133"/>
        <v>5.7564548539954234E-2</v>
      </c>
      <c r="AG99" s="23">
        <v>6038</v>
      </c>
      <c r="AH99" s="75">
        <f t="shared" si="134"/>
        <v>1.2529144059011065E-3</v>
      </c>
      <c r="AI99" s="23">
        <v>313164</v>
      </c>
      <c r="AJ99" s="75">
        <f t="shared" si="135"/>
        <v>6.4983055152304431E-2</v>
      </c>
      <c r="AK99" s="23">
        <v>0</v>
      </c>
      <c r="AL99" s="75">
        <f t="shared" si="136"/>
        <v>0</v>
      </c>
      <c r="AM99" s="23">
        <v>0</v>
      </c>
      <c r="AN99" s="75">
        <f t="shared" si="137"/>
        <v>0</v>
      </c>
      <c r="AO99" s="26">
        <f t="shared" si="138"/>
        <v>1796737</v>
      </c>
      <c r="AP99" s="94">
        <f t="shared" si="139"/>
        <v>0.37283167785947935</v>
      </c>
      <c r="AQ99" s="23">
        <v>75000</v>
      </c>
      <c r="AR99" s="75">
        <f t="shared" si="140"/>
        <v>1.5562865260447662E-2</v>
      </c>
      <c r="AS99" s="23">
        <v>0</v>
      </c>
      <c r="AT99" s="75">
        <f t="shared" si="141"/>
        <v>0</v>
      </c>
      <c r="AU99" s="27">
        <f t="shared" si="142"/>
        <v>4819164</v>
      </c>
      <c r="AV99" s="87">
        <f t="shared" si="143"/>
        <v>1</v>
      </c>
      <c r="AW99" s="28"/>
    </row>
    <row r="100" spans="1:49" s="20" customFormat="1" ht="15" customHeight="1" x14ac:dyDescent="0.2">
      <c r="A100" s="9" t="s">
        <v>136</v>
      </c>
      <c r="B100" s="39" t="s">
        <v>137</v>
      </c>
      <c r="C100" s="11">
        <v>297665</v>
      </c>
      <c r="D100" s="73">
        <f t="shared" si="117"/>
        <v>0.33845567835539181</v>
      </c>
      <c r="E100" s="11">
        <v>8801</v>
      </c>
      <c r="F100" s="73">
        <f t="shared" si="118"/>
        <v>1.0007049620230137E-2</v>
      </c>
      <c r="G100" s="11">
        <v>0</v>
      </c>
      <c r="H100" s="73">
        <f t="shared" si="119"/>
        <v>0</v>
      </c>
      <c r="I100" s="11">
        <v>0</v>
      </c>
      <c r="J100" s="73">
        <f t="shared" si="120"/>
        <v>0</v>
      </c>
      <c r="K100" s="11">
        <v>0</v>
      </c>
      <c r="L100" s="73">
        <f t="shared" si="121"/>
        <v>0</v>
      </c>
      <c r="M100" s="11">
        <v>0</v>
      </c>
      <c r="N100" s="73">
        <f t="shared" si="122"/>
        <v>0</v>
      </c>
      <c r="O100" s="12">
        <f t="shared" si="123"/>
        <v>306466</v>
      </c>
      <c r="P100" s="113">
        <f t="shared" si="124"/>
        <v>0.34846272797562194</v>
      </c>
      <c r="Q100" s="11">
        <v>0</v>
      </c>
      <c r="R100" s="73">
        <f t="shared" si="125"/>
        <v>0</v>
      </c>
      <c r="S100" s="11">
        <v>0</v>
      </c>
      <c r="T100" s="73">
        <f t="shared" si="126"/>
        <v>0</v>
      </c>
      <c r="U100" s="13">
        <f t="shared" si="127"/>
        <v>306466</v>
      </c>
      <c r="V100" s="105">
        <f t="shared" si="128"/>
        <v>0.34846272797562194</v>
      </c>
      <c r="W100" s="11">
        <v>155494</v>
      </c>
      <c r="X100" s="73">
        <f t="shared" si="129"/>
        <v>0.17680220130076862</v>
      </c>
      <c r="Y100" s="11">
        <v>57582</v>
      </c>
      <c r="Z100" s="73">
        <f t="shared" si="130"/>
        <v>6.5472779369627504E-2</v>
      </c>
      <c r="AA100" s="11">
        <v>58446</v>
      </c>
      <c r="AB100" s="73">
        <f t="shared" si="131"/>
        <v>6.6455178059762587E-2</v>
      </c>
      <c r="AC100" s="11">
        <v>168742</v>
      </c>
      <c r="AD100" s="73">
        <f t="shared" si="132"/>
        <v>0.19186564788283986</v>
      </c>
      <c r="AE100" s="11">
        <v>98750</v>
      </c>
      <c r="AF100" s="73">
        <f t="shared" si="133"/>
        <v>0.11228225769773048</v>
      </c>
      <c r="AG100" s="11">
        <v>0</v>
      </c>
      <c r="AH100" s="73">
        <f t="shared" si="134"/>
        <v>0</v>
      </c>
      <c r="AI100" s="11">
        <v>34000</v>
      </c>
      <c r="AJ100" s="73">
        <f t="shared" si="135"/>
        <v>3.8659207713648974E-2</v>
      </c>
      <c r="AK100" s="11">
        <v>0</v>
      </c>
      <c r="AL100" s="73">
        <f t="shared" si="136"/>
        <v>0</v>
      </c>
      <c r="AM100" s="11">
        <v>0</v>
      </c>
      <c r="AN100" s="73">
        <f t="shared" si="137"/>
        <v>0</v>
      </c>
      <c r="AO100" s="14">
        <f t="shared" si="138"/>
        <v>573014</v>
      </c>
      <c r="AP100" s="92">
        <f t="shared" si="139"/>
        <v>0.65153727202437806</v>
      </c>
      <c r="AQ100" s="11">
        <v>0</v>
      </c>
      <c r="AR100" s="73">
        <f t="shared" si="140"/>
        <v>0</v>
      </c>
      <c r="AS100" s="11">
        <v>0</v>
      </c>
      <c r="AT100" s="73">
        <f t="shared" si="141"/>
        <v>0</v>
      </c>
      <c r="AU100" s="15">
        <f t="shared" si="142"/>
        <v>879480</v>
      </c>
      <c r="AV100" s="85">
        <f t="shared" si="143"/>
        <v>1</v>
      </c>
      <c r="AW100" s="28"/>
    </row>
    <row r="101" spans="1:49" s="20" customFormat="1" ht="15" customHeight="1" x14ac:dyDescent="0.2">
      <c r="A101" s="9" t="s">
        <v>138</v>
      </c>
      <c r="B101" s="39" t="s">
        <v>139</v>
      </c>
      <c r="C101" s="16">
        <v>327252</v>
      </c>
      <c r="D101" s="74">
        <f t="shared" si="117"/>
        <v>0.25273976728775782</v>
      </c>
      <c r="E101" s="16">
        <v>0</v>
      </c>
      <c r="F101" s="74">
        <f t="shared" si="118"/>
        <v>0</v>
      </c>
      <c r="G101" s="16">
        <v>0</v>
      </c>
      <c r="H101" s="74">
        <f t="shared" si="119"/>
        <v>0</v>
      </c>
      <c r="I101" s="16">
        <v>0</v>
      </c>
      <c r="J101" s="74">
        <f t="shared" si="120"/>
        <v>0</v>
      </c>
      <c r="K101" s="16">
        <v>0</v>
      </c>
      <c r="L101" s="74">
        <f t="shared" si="121"/>
        <v>0</v>
      </c>
      <c r="M101" s="16">
        <v>0</v>
      </c>
      <c r="N101" s="74">
        <f t="shared" si="122"/>
        <v>0</v>
      </c>
      <c r="O101" s="12">
        <f t="shared" si="123"/>
        <v>327252</v>
      </c>
      <c r="P101" s="114">
        <f t="shared" si="124"/>
        <v>0.25273976728775782</v>
      </c>
      <c r="Q101" s="16">
        <v>5400</v>
      </c>
      <c r="R101" s="74">
        <f t="shared" si="125"/>
        <v>4.1704702900330392E-3</v>
      </c>
      <c r="S101" s="16">
        <v>7733</v>
      </c>
      <c r="T101" s="74">
        <f t="shared" si="126"/>
        <v>5.9722679171899063E-3</v>
      </c>
      <c r="U101" s="17">
        <f t="shared" si="127"/>
        <v>340385</v>
      </c>
      <c r="V101" s="106">
        <f t="shared" si="128"/>
        <v>0.26288250549498077</v>
      </c>
      <c r="W101" s="16">
        <v>214234</v>
      </c>
      <c r="X101" s="74">
        <f t="shared" si="129"/>
        <v>0.16545491335461818</v>
      </c>
      <c r="Y101" s="16">
        <v>0</v>
      </c>
      <c r="Z101" s="74">
        <f t="shared" si="130"/>
        <v>0</v>
      </c>
      <c r="AA101" s="16">
        <v>309135</v>
      </c>
      <c r="AB101" s="74">
        <f t="shared" si="131"/>
        <v>0.23874783946469696</v>
      </c>
      <c r="AC101" s="16">
        <v>138861</v>
      </c>
      <c r="AD101" s="74">
        <f t="shared" si="132"/>
        <v>0.10724364350819961</v>
      </c>
      <c r="AE101" s="16">
        <v>269610</v>
      </c>
      <c r="AF101" s="74">
        <f t="shared" si="133"/>
        <v>0.20822231386959403</v>
      </c>
      <c r="AG101" s="16">
        <v>8676</v>
      </c>
      <c r="AH101" s="74">
        <f t="shared" si="134"/>
        <v>6.7005555993197496E-3</v>
      </c>
      <c r="AI101" s="16">
        <v>13917</v>
      </c>
      <c r="AJ101" s="74">
        <f t="shared" si="135"/>
        <v>1.0748228708590706E-2</v>
      </c>
      <c r="AK101" s="16">
        <v>0</v>
      </c>
      <c r="AL101" s="74">
        <f t="shared" si="136"/>
        <v>0</v>
      </c>
      <c r="AM101" s="16">
        <v>0</v>
      </c>
      <c r="AN101" s="74">
        <f t="shared" si="137"/>
        <v>0</v>
      </c>
      <c r="AO101" s="18">
        <f t="shared" si="138"/>
        <v>954433</v>
      </c>
      <c r="AP101" s="93">
        <f t="shared" si="139"/>
        <v>0.73711749450501929</v>
      </c>
      <c r="AQ101" s="16">
        <v>0</v>
      </c>
      <c r="AR101" s="74">
        <f t="shared" si="140"/>
        <v>0</v>
      </c>
      <c r="AS101" s="16">
        <v>0</v>
      </c>
      <c r="AT101" s="74">
        <f t="shared" si="141"/>
        <v>0</v>
      </c>
      <c r="AU101" s="19">
        <f t="shared" si="142"/>
        <v>1294818</v>
      </c>
      <c r="AV101" s="86">
        <f t="shared" si="143"/>
        <v>1</v>
      </c>
      <c r="AW101" s="28"/>
    </row>
    <row r="102" spans="1:49" s="20" customFormat="1" ht="15" customHeight="1" x14ac:dyDescent="0.2">
      <c r="A102" s="9" t="s">
        <v>140</v>
      </c>
      <c r="B102" s="39" t="s">
        <v>141</v>
      </c>
      <c r="C102" s="16">
        <v>1285581</v>
      </c>
      <c r="D102" s="74">
        <f t="shared" si="117"/>
        <v>0.36540301939455783</v>
      </c>
      <c r="E102" s="16">
        <v>562564</v>
      </c>
      <c r="F102" s="74">
        <f t="shared" si="118"/>
        <v>0.15989858608884233</v>
      </c>
      <c r="G102" s="16">
        <v>0</v>
      </c>
      <c r="H102" s="74">
        <f t="shared" si="119"/>
        <v>0</v>
      </c>
      <c r="I102" s="16">
        <v>0</v>
      </c>
      <c r="J102" s="74">
        <f t="shared" si="120"/>
        <v>0</v>
      </c>
      <c r="K102" s="16">
        <v>0</v>
      </c>
      <c r="L102" s="74">
        <f t="shared" si="121"/>
        <v>0</v>
      </c>
      <c r="M102" s="16">
        <v>0</v>
      </c>
      <c r="N102" s="74">
        <f t="shared" si="122"/>
        <v>0</v>
      </c>
      <c r="O102" s="12">
        <f t="shared" si="123"/>
        <v>1848145</v>
      </c>
      <c r="P102" s="114">
        <f t="shared" si="124"/>
        <v>0.5253016054834001</v>
      </c>
      <c r="Q102" s="16">
        <v>0</v>
      </c>
      <c r="R102" s="74">
        <f t="shared" si="125"/>
        <v>0</v>
      </c>
      <c r="S102" s="16">
        <v>0</v>
      </c>
      <c r="T102" s="74">
        <f t="shared" si="126"/>
        <v>0</v>
      </c>
      <c r="U102" s="17">
        <f t="shared" si="127"/>
        <v>1848145</v>
      </c>
      <c r="V102" s="106">
        <f t="shared" si="128"/>
        <v>0.5253016054834001</v>
      </c>
      <c r="W102" s="16">
        <v>595554</v>
      </c>
      <c r="X102" s="74">
        <f t="shared" si="129"/>
        <v>0.16927539362553312</v>
      </c>
      <c r="Y102" s="16">
        <v>56543</v>
      </c>
      <c r="Z102" s="74">
        <f t="shared" si="130"/>
        <v>1.607131944671435E-2</v>
      </c>
      <c r="AA102" s="16">
        <v>173585</v>
      </c>
      <c r="AB102" s="74">
        <f t="shared" si="131"/>
        <v>4.9338379395467355E-2</v>
      </c>
      <c r="AC102" s="16">
        <v>307077</v>
      </c>
      <c r="AD102" s="74">
        <f t="shared" si="132"/>
        <v>8.728105268094552E-2</v>
      </c>
      <c r="AE102" s="16">
        <v>344343</v>
      </c>
      <c r="AF102" s="74">
        <f t="shared" si="133"/>
        <v>9.7873235453371066E-2</v>
      </c>
      <c r="AG102" s="16">
        <v>1758</v>
      </c>
      <c r="AH102" s="74">
        <f t="shared" si="134"/>
        <v>4.9967952862996006E-4</v>
      </c>
      <c r="AI102" s="16">
        <v>191250</v>
      </c>
      <c r="AJ102" s="74">
        <f t="shared" si="135"/>
        <v>5.4359334385938485E-2</v>
      </c>
      <c r="AK102" s="16">
        <v>0</v>
      </c>
      <c r="AL102" s="74">
        <f t="shared" si="136"/>
        <v>0</v>
      </c>
      <c r="AM102" s="16">
        <v>0</v>
      </c>
      <c r="AN102" s="74">
        <f t="shared" si="137"/>
        <v>0</v>
      </c>
      <c r="AO102" s="18">
        <f t="shared" si="138"/>
        <v>1670110</v>
      </c>
      <c r="AP102" s="93">
        <f t="shared" si="139"/>
        <v>0.47469839451659984</v>
      </c>
      <c r="AQ102" s="16">
        <v>0</v>
      </c>
      <c r="AR102" s="74">
        <f t="shared" si="140"/>
        <v>0</v>
      </c>
      <c r="AS102" s="16">
        <v>0</v>
      </c>
      <c r="AT102" s="74">
        <f t="shared" si="141"/>
        <v>0</v>
      </c>
      <c r="AU102" s="19">
        <f t="shared" si="142"/>
        <v>3518255</v>
      </c>
      <c r="AV102" s="86">
        <f t="shared" si="143"/>
        <v>1</v>
      </c>
      <c r="AW102" s="28"/>
    </row>
    <row r="103" spans="1:49" s="44" customFormat="1" ht="15" customHeight="1" x14ac:dyDescent="0.2">
      <c r="A103" s="9" t="s">
        <v>142</v>
      </c>
      <c r="B103" s="39" t="s">
        <v>143</v>
      </c>
      <c r="C103" s="16">
        <v>519892</v>
      </c>
      <c r="D103" s="74">
        <f t="shared" si="117"/>
        <v>0.33927270923770469</v>
      </c>
      <c r="E103" s="16">
        <v>62448</v>
      </c>
      <c r="F103" s="74">
        <f t="shared" si="118"/>
        <v>4.0752506571511353E-2</v>
      </c>
      <c r="G103" s="16">
        <v>0</v>
      </c>
      <c r="H103" s="74">
        <f t="shared" si="119"/>
        <v>0</v>
      </c>
      <c r="I103" s="16">
        <v>0</v>
      </c>
      <c r="J103" s="74">
        <f t="shared" si="120"/>
        <v>0</v>
      </c>
      <c r="K103" s="16">
        <v>0</v>
      </c>
      <c r="L103" s="74">
        <f t="shared" si="121"/>
        <v>0</v>
      </c>
      <c r="M103" s="16">
        <v>0</v>
      </c>
      <c r="N103" s="74">
        <f t="shared" si="122"/>
        <v>0</v>
      </c>
      <c r="O103" s="12">
        <f t="shared" si="123"/>
        <v>582340</v>
      </c>
      <c r="P103" s="114">
        <f t="shared" si="124"/>
        <v>0.38002521580921605</v>
      </c>
      <c r="Q103" s="16">
        <v>9439</v>
      </c>
      <c r="R103" s="74">
        <f t="shared" si="125"/>
        <v>6.1597314490215169E-3</v>
      </c>
      <c r="S103" s="16">
        <v>78161</v>
      </c>
      <c r="T103" s="74">
        <f t="shared" si="126"/>
        <v>5.1006544102867972E-2</v>
      </c>
      <c r="U103" s="17">
        <f t="shared" si="127"/>
        <v>669940</v>
      </c>
      <c r="V103" s="106">
        <f t="shared" si="128"/>
        <v>0.43719149136110552</v>
      </c>
      <c r="W103" s="16">
        <v>215026</v>
      </c>
      <c r="X103" s="74">
        <f t="shared" si="129"/>
        <v>0.14032232382215284</v>
      </c>
      <c r="Y103" s="16">
        <v>73140</v>
      </c>
      <c r="Z103" s="74">
        <f t="shared" si="130"/>
        <v>4.7729924587502248E-2</v>
      </c>
      <c r="AA103" s="16">
        <v>8635</v>
      </c>
      <c r="AB103" s="74">
        <f t="shared" si="131"/>
        <v>5.6350546734082844E-3</v>
      </c>
      <c r="AC103" s="16">
        <v>128426</v>
      </c>
      <c r="AD103" s="74">
        <f t="shared" si="132"/>
        <v>8.3808631324508664E-2</v>
      </c>
      <c r="AE103" s="16">
        <v>115981</v>
      </c>
      <c r="AF103" s="74">
        <f t="shared" si="133"/>
        <v>7.5687235214425747E-2</v>
      </c>
      <c r="AG103" s="16">
        <v>12665</v>
      </c>
      <c r="AH103" s="74">
        <f t="shared" si="134"/>
        <v>8.2649643820168987E-3</v>
      </c>
      <c r="AI103" s="16">
        <v>58545</v>
      </c>
      <c r="AJ103" s="74">
        <f t="shared" si="135"/>
        <v>3.8205474910791896E-2</v>
      </c>
      <c r="AK103" s="16">
        <v>0</v>
      </c>
      <c r="AL103" s="74">
        <f t="shared" si="136"/>
        <v>0</v>
      </c>
      <c r="AM103" s="16">
        <v>0</v>
      </c>
      <c r="AN103" s="74">
        <f t="shared" si="137"/>
        <v>0</v>
      </c>
      <c r="AO103" s="18">
        <f t="shared" si="138"/>
        <v>612418</v>
      </c>
      <c r="AP103" s="93">
        <f t="shared" si="139"/>
        <v>0.39965360891480661</v>
      </c>
      <c r="AQ103" s="16">
        <v>250014</v>
      </c>
      <c r="AR103" s="74">
        <f t="shared" si="140"/>
        <v>0.16315489972408789</v>
      </c>
      <c r="AS103" s="16">
        <v>0</v>
      </c>
      <c r="AT103" s="74">
        <f t="shared" si="141"/>
        <v>0</v>
      </c>
      <c r="AU103" s="19">
        <f t="shared" si="142"/>
        <v>1532372</v>
      </c>
      <c r="AV103" s="86">
        <f t="shared" si="143"/>
        <v>1</v>
      </c>
      <c r="AW103" s="42"/>
    </row>
    <row r="104" spans="1:49" ht="15" customHeight="1" x14ac:dyDescent="0.2">
      <c r="A104" s="21" t="s">
        <v>144</v>
      </c>
      <c r="B104" s="41" t="s">
        <v>145</v>
      </c>
      <c r="C104" s="23">
        <v>4222510</v>
      </c>
      <c r="D104" s="75">
        <f t="shared" si="117"/>
        <v>0.48361020548546102</v>
      </c>
      <c r="E104" s="23">
        <v>247000</v>
      </c>
      <c r="F104" s="75">
        <f t="shared" si="118"/>
        <v>2.8289268883888701E-2</v>
      </c>
      <c r="G104" s="23">
        <v>0</v>
      </c>
      <c r="H104" s="75">
        <f t="shared" si="119"/>
        <v>0</v>
      </c>
      <c r="I104" s="23">
        <v>110922</v>
      </c>
      <c r="J104" s="75">
        <f t="shared" si="120"/>
        <v>1.2704057826472478E-2</v>
      </c>
      <c r="K104" s="23">
        <v>0</v>
      </c>
      <c r="L104" s="75">
        <f t="shared" si="121"/>
        <v>0</v>
      </c>
      <c r="M104" s="23">
        <v>0</v>
      </c>
      <c r="N104" s="75">
        <f t="shared" si="122"/>
        <v>0</v>
      </c>
      <c r="O104" s="24">
        <f t="shared" si="123"/>
        <v>4580432</v>
      </c>
      <c r="P104" s="115">
        <f t="shared" si="124"/>
        <v>0.52460353219582223</v>
      </c>
      <c r="Q104" s="23">
        <v>130805</v>
      </c>
      <c r="R104" s="75">
        <f t="shared" si="125"/>
        <v>1.4981286705899034E-2</v>
      </c>
      <c r="S104" s="23">
        <v>385967</v>
      </c>
      <c r="T104" s="75">
        <f t="shared" si="126"/>
        <v>4.4205361308938741E-2</v>
      </c>
      <c r="U104" s="25">
        <f t="shared" si="127"/>
        <v>5097204</v>
      </c>
      <c r="V104" s="107">
        <f t="shared" si="128"/>
        <v>0.58379018021065998</v>
      </c>
      <c r="W104" s="23">
        <v>382457</v>
      </c>
      <c r="X104" s="75">
        <f t="shared" si="129"/>
        <v>4.38033559090098E-2</v>
      </c>
      <c r="Y104" s="23">
        <v>976332</v>
      </c>
      <c r="Z104" s="75">
        <f t="shared" si="130"/>
        <v>0.11182072254228673</v>
      </c>
      <c r="AA104" s="23">
        <v>48131</v>
      </c>
      <c r="AB104" s="75">
        <f t="shared" si="131"/>
        <v>5.5125133629572755E-3</v>
      </c>
      <c r="AC104" s="23">
        <v>620335</v>
      </c>
      <c r="AD104" s="75">
        <f t="shared" si="132"/>
        <v>7.1047868878895123E-2</v>
      </c>
      <c r="AE104" s="23">
        <v>54236</v>
      </c>
      <c r="AF104" s="75">
        <f t="shared" si="133"/>
        <v>6.2117278833465081E-3</v>
      </c>
      <c r="AG104" s="23">
        <v>4662</v>
      </c>
      <c r="AH104" s="75">
        <f t="shared" si="134"/>
        <v>5.3394563375177781E-4</v>
      </c>
      <c r="AI104" s="23">
        <v>299299</v>
      </c>
      <c r="AJ104" s="75">
        <f t="shared" si="135"/>
        <v>3.4279149342829975E-2</v>
      </c>
      <c r="AK104" s="23">
        <v>0</v>
      </c>
      <c r="AL104" s="75">
        <f t="shared" si="136"/>
        <v>0</v>
      </c>
      <c r="AM104" s="23">
        <v>0</v>
      </c>
      <c r="AN104" s="75">
        <f t="shared" si="137"/>
        <v>0</v>
      </c>
      <c r="AO104" s="26">
        <f t="shared" si="138"/>
        <v>2385452</v>
      </c>
      <c r="AP104" s="94">
        <f t="shared" si="139"/>
        <v>0.27320928355307722</v>
      </c>
      <c r="AQ104" s="23">
        <v>0</v>
      </c>
      <c r="AR104" s="75">
        <f t="shared" si="140"/>
        <v>0</v>
      </c>
      <c r="AS104" s="23">
        <v>1248570</v>
      </c>
      <c r="AT104" s="75">
        <f t="shared" si="141"/>
        <v>0.1430005362362628</v>
      </c>
      <c r="AU104" s="27">
        <f t="shared" si="142"/>
        <v>8731226</v>
      </c>
      <c r="AV104" s="87">
        <f t="shared" si="143"/>
        <v>1</v>
      </c>
      <c r="AW104" s="28"/>
    </row>
    <row r="105" spans="1:49" s="20" customFormat="1" ht="15" customHeight="1" x14ac:dyDescent="0.2">
      <c r="A105" s="9" t="s">
        <v>146</v>
      </c>
      <c r="B105" s="10" t="s">
        <v>147</v>
      </c>
      <c r="C105" s="11">
        <v>1841915</v>
      </c>
      <c r="D105" s="73">
        <f t="shared" si="117"/>
        <v>0.38828370471790691</v>
      </c>
      <c r="E105" s="11">
        <v>189388</v>
      </c>
      <c r="F105" s="73">
        <f t="shared" si="118"/>
        <v>3.992381530587185E-2</v>
      </c>
      <c r="G105" s="11">
        <v>0</v>
      </c>
      <c r="H105" s="73">
        <f t="shared" si="119"/>
        <v>0</v>
      </c>
      <c r="I105" s="11">
        <v>99115</v>
      </c>
      <c r="J105" s="73">
        <f t="shared" si="120"/>
        <v>2.089387370921858E-2</v>
      </c>
      <c r="K105" s="11">
        <v>0</v>
      </c>
      <c r="L105" s="73">
        <f t="shared" si="121"/>
        <v>0</v>
      </c>
      <c r="M105" s="11">
        <v>0</v>
      </c>
      <c r="N105" s="73">
        <f t="shared" si="122"/>
        <v>0</v>
      </c>
      <c r="O105" s="12">
        <f t="shared" si="123"/>
        <v>2130418</v>
      </c>
      <c r="P105" s="113">
        <f t="shared" si="124"/>
        <v>0.44910139373299729</v>
      </c>
      <c r="Q105" s="11">
        <v>93457</v>
      </c>
      <c r="R105" s="73">
        <f t="shared" si="125"/>
        <v>1.9701142665009743E-2</v>
      </c>
      <c r="S105" s="11">
        <v>53145</v>
      </c>
      <c r="T105" s="73">
        <f t="shared" si="126"/>
        <v>1.1203197480466342E-2</v>
      </c>
      <c r="U105" s="13">
        <f t="shared" si="127"/>
        <v>2277020</v>
      </c>
      <c r="V105" s="105">
        <f t="shared" si="128"/>
        <v>0.4800057338784734</v>
      </c>
      <c r="W105" s="11">
        <v>332021</v>
      </c>
      <c r="X105" s="73">
        <f t="shared" si="129"/>
        <v>6.9991472963814375E-2</v>
      </c>
      <c r="Y105" s="11">
        <v>18080</v>
      </c>
      <c r="Z105" s="73">
        <f t="shared" si="130"/>
        <v>3.8113427499638997E-3</v>
      </c>
      <c r="AA105" s="11">
        <v>72894</v>
      </c>
      <c r="AB105" s="73">
        <f t="shared" si="131"/>
        <v>1.5366372699992727E-2</v>
      </c>
      <c r="AC105" s="11">
        <v>366939</v>
      </c>
      <c r="AD105" s="73">
        <f t="shared" si="132"/>
        <v>7.73523394540378E-2</v>
      </c>
      <c r="AE105" s="11">
        <v>166830</v>
      </c>
      <c r="AF105" s="73">
        <f t="shared" si="133"/>
        <v>3.5168490651353836E-2</v>
      </c>
      <c r="AG105" s="11">
        <v>2773</v>
      </c>
      <c r="AH105" s="73">
        <f t="shared" si="134"/>
        <v>5.8456047818860029E-4</v>
      </c>
      <c r="AI105" s="11">
        <v>202039</v>
      </c>
      <c r="AJ105" s="73">
        <f t="shared" si="135"/>
        <v>4.2590701209068382E-2</v>
      </c>
      <c r="AK105" s="11">
        <v>0</v>
      </c>
      <c r="AL105" s="73">
        <f t="shared" si="136"/>
        <v>0</v>
      </c>
      <c r="AM105" s="11">
        <v>0</v>
      </c>
      <c r="AN105" s="73">
        <f t="shared" si="137"/>
        <v>0</v>
      </c>
      <c r="AO105" s="14">
        <f t="shared" si="138"/>
        <v>1161576</v>
      </c>
      <c r="AP105" s="92">
        <f t="shared" si="139"/>
        <v>0.24486528020641962</v>
      </c>
      <c r="AQ105" s="11">
        <v>0</v>
      </c>
      <c r="AR105" s="73">
        <f t="shared" si="140"/>
        <v>0</v>
      </c>
      <c r="AS105" s="11">
        <v>1305139</v>
      </c>
      <c r="AT105" s="73">
        <f t="shared" si="141"/>
        <v>0.27512898591510698</v>
      </c>
      <c r="AU105" s="15">
        <f t="shared" si="142"/>
        <v>4743735</v>
      </c>
      <c r="AV105" s="85">
        <f t="shared" si="143"/>
        <v>1</v>
      </c>
      <c r="AW105" s="28"/>
    </row>
    <row r="106" spans="1:49" s="20" customFormat="1" ht="15" customHeight="1" x14ac:dyDescent="0.2">
      <c r="A106" s="9" t="s">
        <v>148</v>
      </c>
      <c r="B106" s="10" t="s">
        <v>149</v>
      </c>
      <c r="C106" s="16">
        <v>2216915</v>
      </c>
      <c r="D106" s="74">
        <f t="shared" si="117"/>
        <v>0.49477895566615043</v>
      </c>
      <c r="E106" s="16">
        <v>410827</v>
      </c>
      <c r="F106" s="74">
        <f t="shared" si="118"/>
        <v>9.1689827539376836E-2</v>
      </c>
      <c r="G106" s="16">
        <v>104633</v>
      </c>
      <c r="H106" s="74">
        <f t="shared" si="119"/>
        <v>2.3352364194484821E-2</v>
      </c>
      <c r="I106" s="16">
        <v>123873</v>
      </c>
      <c r="J106" s="74">
        <f t="shared" si="120"/>
        <v>2.7646415661057393E-2</v>
      </c>
      <c r="K106" s="16">
        <v>0</v>
      </c>
      <c r="L106" s="74">
        <f t="shared" si="121"/>
        <v>0</v>
      </c>
      <c r="M106" s="16">
        <v>0</v>
      </c>
      <c r="N106" s="74">
        <f t="shared" si="122"/>
        <v>0</v>
      </c>
      <c r="O106" s="12">
        <f t="shared" si="123"/>
        <v>2856248</v>
      </c>
      <c r="P106" s="114">
        <f t="shared" si="124"/>
        <v>0.63746756306106944</v>
      </c>
      <c r="Q106" s="16">
        <v>257712</v>
      </c>
      <c r="R106" s="74">
        <f t="shared" si="125"/>
        <v>5.751707856306397E-2</v>
      </c>
      <c r="S106" s="16">
        <v>18681</v>
      </c>
      <c r="T106" s="74">
        <f t="shared" si="126"/>
        <v>4.1692918631518828E-3</v>
      </c>
      <c r="U106" s="17">
        <f t="shared" si="127"/>
        <v>3132641</v>
      </c>
      <c r="V106" s="106">
        <f t="shared" si="128"/>
        <v>0.69915393348728538</v>
      </c>
      <c r="W106" s="16">
        <v>347396</v>
      </c>
      <c r="X106" s="74">
        <f t="shared" si="129"/>
        <v>7.7533071896125016E-2</v>
      </c>
      <c r="Y106" s="16">
        <v>130574</v>
      </c>
      <c r="Z106" s="74">
        <f t="shared" si="130"/>
        <v>2.914196861726856E-2</v>
      </c>
      <c r="AA106" s="16">
        <v>170481</v>
      </c>
      <c r="AB106" s="74">
        <f t="shared" si="131"/>
        <v>3.8048554473636108E-2</v>
      </c>
      <c r="AC106" s="16">
        <v>308704</v>
      </c>
      <c r="AD106" s="74">
        <f t="shared" si="132"/>
        <v>6.8897654050770238E-2</v>
      </c>
      <c r="AE106" s="16">
        <v>19059</v>
      </c>
      <c r="AF106" s="74">
        <f t="shared" si="133"/>
        <v>4.2536552443558553E-3</v>
      </c>
      <c r="AG106" s="16">
        <v>9000</v>
      </c>
      <c r="AH106" s="74">
        <f t="shared" si="134"/>
        <v>2.0086519334279185E-3</v>
      </c>
      <c r="AI106" s="16">
        <v>197838</v>
      </c>
      <c r="AJ106" s="74">
        <f t="shared" si="135"/>
        <v>4.4154186800612505E-2</v>
      </c>
      <c r="AK106" s="16">
        <v>0</v>
      </c>
      <c r="AL106" s="74">
        <f t="shared" si="136"/>
        <v>0</v>
      </c>
      <c r="AM106" s="16">
        <v>0</v>
      </c>
      <c r="AN106" s="74">
        <f t="shared" si="137"/>
        <v>0</v>
      </c>
      <c r="AO106" s="18">
        <f t="shared" si="138"/>
        <v>1183052</v>
      </c>
      <c r="AP106" s="93">
        <f t="shared" si="139"/>
        <v>0.2640377430161962</v>
      </c>
      <c r="AQ106" s="16">
        <v>11891</v>
      </c>
      <c r="AR106" s="74">
        <f t="shared" si="140"/>
        <v>2.6538755711545976E-3</v>
      </c>
      <c r="AS106" s="16">
        <v>153033</v>
      </c>
      <c r="AT106" s="74">
        <f t="shared" si="141"/>
        <v>3.4154447925363852E-2</v>
      </c>
      <c r="AU106" s="19">
        <f t="shared" si="142"/>
        <v>4480617</v>
      </c>
      <c r="AV106" s="86">
        <f t="shared" si="143"/>
        <v>1</v>
      </c>
      <c r="AW106" s="28"/>
    </row>
    <row r="107" spans="1:49" s="20" customFormat="1" ht="15" customHeight="1" x14ac:dyDescent="0.2">
      <c r="A107" s="9" t="s">
        <v>150</v>
      </c>
      <c r="B107" s="10" t="s">
        <v>151</v>
      </c>
      <c r="C107" s="16">
        <v>2313006</v>
      </c>
      <c r="D107" s="74">
        <f t="shared" si="117"/>
        <v>0.49576542832800169</v>
      </c>
      <c r="E107" s="16">
        <v>74774</v>
      </c>
      <c r="F107" s="74">
        <f t="shared" si="118"/>
        <v>1.6026920871713257E-2</v>
      </c>
      <c r="G107" s="16">
        <v>0</v>
      </c>
      <c r="H107" s="74">
        <f t="shared" si="119"/>
        <v>0</v>
      </c>
      <c r="I107" s="16">
        <v>58269</v>
      </c>
      <c r="J107" s="74">
        <f t="shared" si="120"/>
        <v>1.2489269696336425E-2</v>
      </c>
      <c r="K107" s="16">
        <v>0</v>
      </c>
      <c r="L107" s="74">
        <f t="shared" si="121"/>
        <v>0</v>
      </c>
      <c r="M107" s="16">
        <v>0</v>
      </c>
      <c r="N107" s="74">
        <f t="shared" si="122"/>
        <v>0</v>
      </c>
      <c r="O107" s="12">
        <f t="shared" si="123"/>
        <v>2446049</v>
      </c>
      <c r="P107" s="114">
        <f t="shared" si="124"/>
        <v>0.5242816188960514</v>
      </c>
      <c r="Q107" s="16">
        <v>156298</v>
      </c>
      <c r="R107" s="74">
        <f t="shared" si="125"/>
        <v>3.3500624259863575E-2</v>
      </c>
      <c r="S107" s="16">
        <v>345580</v>
      </c>
      <c r="T107" s="74">
        <f t="shared" si="126"/>
        <v>7.407097807856565E-2</v>
      </c>
      <c r="U107" s="17">
        <f t="shared" si="127"/>
        <v>2947927</v>
      </c>
      <c r="V107" s="106">
        <f t="shared" si="128"/>
        <v>0.63185322123448062</v>
      </c>
      <c r="W107" s="16">
        <v>393281</v>
      </c>
      <c r="X107" s="74">
        <f t="shared" si="129"/>
        <v>8.4295122199538094E-2</v>
      </c>
      <c r="Y107" s="16">
        <v>393718</v>
      </c>
      <c r="Z107" s="74">
        <f t="shared" si="130"/>
        <v>8.4388787971342985E-2</v>
      </c>
      <c r="AA107" s="16">
        <v>57881</v>
      </c>
      <c r="AB107" s="74">
        <f t="shared" si="131"/>
        <v>1.2406106493910118E-2</v>
      </c>
      <c r="AC107" s="16">
        <v>400556</v>
      </c>
      <c r="AD107" s="74">
        <f t="shared" si="132"/>
        <v>8.5854432245031378E-2</v>
      </c>
      <c r="AE107" s="16">
        <v>57993</v>
      </c>
      <c r="AF107" s="74">
        <f t="shared" si="133"/>
        <v>1.2430112366775443E-2</v>
      </c>
      <c r="AG107" s="16">
        <v>2677</v>
      </c>
      <c r="AH107" s="74">
        <f t="shared" si="134"/>
        <v>5.737832291114076E-4</v>
      </c>
      <c r="AI107" s="16">
        <v>146180</v>
      </c>
      <c r="AJ107" s="74">
        <f t="shared" si="135"/>
        <v>3.1331950852262071E-2</v>
      </c>
      <c r="AK107" s="16">
        <v>0</v>
      </c>
      <c r="AL107" s="74">
        <f t="shared" si="136"/>
        <v>0</v>
      </c>
      <c r="AM107" s="16">
        <v>0</v>
      </c>
      <c r="AN107" s="74">
        <f t="shared" si="137"/>
        <v>0</v>
      </c>
      <c r="AO107" s="18">
        <f t="shared" si="138"/>
        <v>1452286</v>
      </c>
      <c r="AP107" s="93">
        <f t="shared" si="139"/>
        <v>0.31128029535797153</v>
      </c>
      <c r="AQ107" s="16">
        <v>0</v>
      </c>
      <c r="AR107" s="74">
        <f t="shared" si="140"/>
        <v>0</v>
      </c>
      <c r="AS107" s="16">
        <v>265312</v>
      </c>
      <c r="AT107" s="74">
        <f t="shared" si="141"/>
        <v>5.6866483407547921E-2</v>
      </c>
      <c r="AU107" s="19">
        <f t="shared" si="142"/>
        <v>4665525</v>
      </c>
      <c r="AV107" s="86">
        <f t="shared" si="143"/>
        <v>1</v>
      </c>
      <c r="AW107" s="28"/>
    </row>
    <row r="108" spans="1:49" s="43" customFormat="1" ht="15" customHeight="1" x14ac:dyDescent="0.2">
      <c r="A108" s="9" t="s">
        <v>152</v>
      </c>
      <c r="B108" s="10" t="s">
        <v>153</v>
      </c>
      <c r="C108" s="16">
        <v>1031936</v>
      </c>
      <c r="D108" s="74">
        <f t="shared" si="117"/>
        <v>0.59330194157453242</v>
      </c>
      <c r="E108" s="16">
        <v>99042</v>
      </c>
      <c r="F108" s="74">
        <f t="shared" si="118"/>
        <v>5.6943270607309797E-2</v>
      </c>
      <c r="G108" s="16">
        <v>27485</v>
      </c>
      <c r="H108" s="74">
        <f t="shared" si="119"/>
        <v>1.5802243418367053E-2</v>
      </c>
      <c r="I108" s="16">
        <v>8890</v>
      </c>
      <c r="J108" s="74">
        <f t="shared" si="120"/>
        <v>5.1112222663010042E-3</v>
      </c>
      <c r="K108" s="16">
        <v>0</v>
      </c>
      <c r="L108" s="74">
        <f t="shared" si="121"/>
        <v>0</v>
      </c>
      <c r="M108" s="16">
        <v>39939</v>
      </c>
      <c r="N108" s="74">
        <f t="shared" si="122"/>
        <v>2.2962554116287493E-2</v>
      </c>
      <c r="O108" s="12">
        <f t="shared" si="123"/>
        <v>1207292</v>
      </c>
      <c r="P108" s="114">
        <f t="shared" si="124"/>
        <v>0.69412123198279774</v>
      </c>
      <c r="Q108" s="16">
        <v>129045</v>
      </c>
      <c r="R108" s="74">
        <f t="shared" si="125"/>
        <v>7.4193214550597644E-2</v>
      </c>
      <c r="S108" s="16">
        <v>40511</v>
      </c>
      <c r="T108" s="74">
        <f t="shared" si="126"/>
        <v>2.3291420160868392E-2</v>
      </c>
      <c r="U108" s="17">
        <f t="shared" si="127"/>
        <v>1376848</v>
      </c>
      <c r="V108" s="106">
        <f t="shared" si="128"/>
        <v>0.7916058666942638</v>
      </c>
      <c r="W108" s="16">
        <v>214229</v>
      </c>
      <c r="X108" s="74">
        <f t="shared" si="129"/>
        <v>0.12316895780510662</v>
      </c>
      <c r="Y108" s="16">
        <v>25365</v>
      </c>
      <c r="Z108" s="74">
        <f t="shared" si="130"/>
        <v>1.458336926712317E-2</v>
      </c>
      <c r="AA108" s="16">
        <v>52279</v>
      </c>
      <c r="AB108" s="74">
        <f t="shared" si="131"/>
        <v>3.0057321581546705E-2</v>
      </c>
      <c r="AC108" s="16">
        <v>0</v>
      </c>
      <c r="AD108" s="74">
        <f t="shared" si="132"/>
        <v>0</v>
      </c>
      <c r="AE108" s="16">
        <v>62557</v>
      </c>
      <c r="AF108" s="74">
        <f t="shared" si="133"/>
        <v>3.5966561452530028E-2</v>
      </c>
      <c r="AG108" s="16">
        <v>6622</v>
      </c>
      <c r="AH108" s="74">
        <f t="shared" si="134"/>
        <v>3.807256900725E-3</v>
      </c>
      <c r="AI108" s="16">
        <v>1410</v>
      </c>
      <c r="AJ108" s="74">
        <f t="shared" si="135"/>
        <v>8.106662987046587E-4</v>
      </c>
      <c r="AK108" s="16">
        <v>0</v>
      </c>
      <c r="AL108" s="74">
        <f t="shared" si="136"/>
        <v>0</v>
      </c>
      <c r="AM108" s="16">
        <v>0</v>
      </c>
      <c r="AN108" s="74">
        <f t="shared" si="137"/>
        <v>0</v>
      </c>
      <c r="AO108" s="18">
        <f t="shared" si="138"/>
        <v>362462</v>
      </c>
      <c r="AP108" s="93">
        <f t="shared" si="139"/>
        <v>0.2083941333057362</v>
      </c>
      <c r="AQ108" s="16">
        <v>0</v>
      </c>
      <c r="AR108" s="74">
        <f t="shared" si="140"/>
        <v>0</v>
      </c>
      <c r="AS108" s="16">
        <v>0</v>
      </c>
      <c r="AT108" s="74">
        <f t="shared" si="141"/>
        <v>0</v>
      </c>
      <c r="AU108" s="19">
        <f t="shared" si="142"/>
        <v>1739310</v>
      </c>
      <c r="AV108" s="86">
        <f t="shared" si="143"/>
        <v>1</v>
      </c>
      <c r="AW108" s="42"/>
    </row>
    <row r="109" spans="1:49" s="20" customFormat="1" ht="15" customHeight="1" x14ac:dyDescent="0.2">
      <c r="A109" s="21" t="s">
        <v>154</v>
      </c>
      <c r="B109" s="22" t="s">
        <v>155</v>
      </c>
      <c r="C109" s="23">
        <v>3600311</v>
      </c>
      <c r="D109" s="75">
        <f t="shared" si="117"/>
        <v>0.46080913654387162</v>
      </c>
      <c r="E109" s="23">
        <v>844272</v>
      </c>
      <c r="F109" s="75">
        <f t="shared" si="118"/>
        <v>0.10805962355145642</v>
      </c>
      <c r="G109" s="23">
        <v>0</v>
      </c>
      <c r="H109" s="75">
        <f t="shared" si="119"/>
        <v>0</v>
      </c>
      <c r="I109" s="23">
        <v>14757</v>
      </c>
      <c r="J109" s="75">
        <f t="shared" si="120"/>
        <v>1.8887702834499336E-3</v>
      </c>
      <c r="K109" s="23">
        <v>0</v>
      </c>
      <c r="L109" s="75">
        <f t="shared" si="121"/>
        <v>0</v>
      </c>
      <c r="M109" s="23">
        <v>0</v>
      </c>
      <c r="N109" s="75">
        <f t="shared" si="122"/>
        <v>0</v>
      </c>
      <c r="O109" s="24">
        <f t="shared" si="123"/>
        <v>4459340</v>
      </c>
      <c r="P109" s="115">
        <f t="shared" si="124"/>
        <v>0.57075753037877797</v>
      </c>
      <c r="Q109" s="23">
        <v>228942</v>
      </c>
      <c r="R109" s="75">
        <f t="shared" si="125"/>
        <v>2.9302625617238915E-2</v>
      </c>
      <c r="S109" s="23">
        <v>176204</v>
      </c>
      <c r="T109" s="75">
        <f t="shared" si="126"/>
        <v>2.2552610898218615E-2</v>
      </c>
      <c r="U109" s="25">
        <f t="shared" si="127"/>
        <v>4864486</v>
      </c>
      <c r="V109" s="107">
        <f t="shared" si="128"/>
        <v>0.6226127668942355</v>
      </c>
      <c r="W109" s="23">
        <v>669241</v>
      </c>
      <c r="X109" s="75">
        <f t="shared" si="129"/>
        <v>8.565714666031829E-2</v>
      </c>
      <c r="Y109" s="23">
        <v>18938</v>
      </c>
      <c r="Z109" s="75">
        <f t="shared" si="130"/>
        <v>2.4239026650386152E-3</v>
      </c>
      <c r="AA109" s="23">
        <v>247929</v>
      </c>
      <c r="AB109" s="75">
        <f t="shared" si="131"/>
        <v>3.1732799864840996E-2</v>
      </c>
      <c r="AC109" s="23">
        <v>917712</v>
      </c>
      <c r="AD109" s="75">
        <f t="shared" si="132"/>
        <v>0.11745931790780005</v>
      </c>
      <c r="AE109" s="23">
        <v>443315</v>
      </c>
      <c r="AF109" s="75">
        <f t="shared" si="133"/>
        <v>5.6740543349434659E-2</v>
      </c>
      <c r="AG109" s="23">
        <v>126932</v>
      </c>
      <c r="AH109" s="75">
        <f t="shared" si="134"/>
        <v>1.6246214651952764E-2</v>
      </c>
      <c r="AI109" s="23">
        <v>524467</v>
      </c>
      <c r="AJ109" s="75">
        <f t="shared" si="135"/>
        <v>6.7127308006379102E-2</v>
      </c>
      <c r="AK109" s="23">
        <v>0</v>
      </c>
      <c r="AL109" s="75">
        <f t="shared" si="136"/>
        <v>0</v>
      </c>
      <c r="AM109" s="23">
        <v>0</v>
      </c>
      <c r="AN109" s="75">
        <f t="shared" si="137"/>
        <v>0</v>
      </c>
      <c r="AO109" s="26">
        <f t="shared" si="138"/>
        <v>2948534</v>
      </c>
      <c r="AP109" s="94">
        <f t="shared" si="139"/>
        <v>0.3773872331057645</v>
      </c>
      <c r="AQ109" s="23">
        <v>0</v>
      </c>
      <c r="AR109" s="75">
        <f t="shared" si="140"/>
        <v>0</v>
      </c>
      <c r="AS109" s="23">
        <v>0</v>
      </c>
      <c r="AT109" s="75">
        <f t="shared" si="141"/>
        <v>0</v>
      </c>
      <c r="AU109" s="27">
        <f t="shared" si="142"/>
        <v>7813020</v>
      </c>
      <c r="AV109" s="87">
        <f t="shared" si="143"/>
        <v>1</v>
      </c>
      <c r="AW109" s="28"/>
    </row>
    <row r="110" spans="1:49" s="20" customFormat="1" ht="15" customHeight="1" x14ac:dyDescent="0.2">
      <c r="A110" s="9" t="s">
        <v>156</v>
      </c>
      <c r="B110" s="39" t="s">
        <v>157</v>
      </c>
      <c r="C110" s="11">
        <v>4156110</v>
      </c>
      <c r="D110" s="73">
        <f t="shared" si="117"/>
        <v>0.45790694907187052</v>
      </c>
      <c r="E110" s="11">
        <v>367260</v>
      </c>
      <c r="F110" s="73">
        <f t="shared" si="118"/>
        <v>4.046353588238405E-2</v>
      </c>
      <c r="G110" s="11">
        <v>0</v>
      </c>
      <c r="H110" s="73">
        <f t="shared" si="119"/>
        <v>0</v>
      </c>
      <c r="I110" s="11">
        <v>113268</v>
      </c>
      <c r="J110" s="73">
        <f t="shared" si="120"/>
        <v>1.2479507113014966E-2</v>
      </c>
      <c r="K110" s="11">
        <v>0</v>
      </c>
      <c r="L110" s="73">
        <f t="shared" si="121"/>
        <v>0</v>
      </c>
      <c r="M110" s="11">
        <v>0</v>
      </c>
      <c r="N110" s="73">
        <f t="shared" si="122"/>
        <v>0</v>
      </c>
      <c r="O110" s="12">
        <f t="shared" si="123"/>
        <v>4636638</v>
      </c>
      <c r="P110" s="113">
        <f t="shared" si="124"/>
        <v>0.51084999206726955</v>
      </c>
      <c r="Q110" s="11">
        <v>121517</v>
      </c>
      <c r="R110" s="73">
        <f t="shared" si="125"/>
        <v>1.3388355633120031E-2</v>
      </c>
      <c r="S110" s="11">
        <v>378957</v>
      </c>
      <c r="T110" s="73">
        <f t="shared" si="126"/>
        <v>4.1752274049394467E-2</v>
      </c>
      <c r="U110" s="13">
        <f t="shared" si="127"/>
        <v>5137112</v>
      </c>
      <c r="V110" s="105">
        <f t="shared" si="128"/>
        <v>0.5659906217497841</v>
      </c>
      <c r="W110" s="11">
        <v>492118</v>
      </c>
      <c r="X110" s="73">
        <f t="shared" si="129"/>
        <v>5.4219992243552451E-2</v>
      </c>
      <c r="Y110" s="11">
        <v>992085</v>
      </c>
      <c r="Z110" s="73">
        <f t="shared" si="130"/>
        <v>0.10930476228251097</v>
      </c>
      <c r="AA110" s="11">
        <v>33496</v>
      </c>
      <c r="AB110" s="73">
        <f t="shared" si="131"/>
        <v>3.6904824862940048E-3</v>
      </c>
      <c r="AC110" s="11">
        <v>431378</v>
      </c>
      <c r="AD110" s="73">
        <f t="shared" si="132"/>
        <v>4.7527852698009763E-2</v>
      </c>
      <c r="AE110" s="11">
        <v>0</v>
      </c>
      <c r="AF110" s="73">
        <f t="shared" si="133"/>
        <v>0</v>
      </c>
      <c r="AG110" s="11">
        <v>3702</v>
      </c>
      <c r="AH110" s="73">
        <f t="shared" si="134"/>
        <v>4.0787455708921679E-4</v>
      </c>
      <c r="AI110" s="11">
        <v>263312</v>
      </c>
      <c r="AJ110" s="73">
        <f t="shared" si="135"/>
        <v>2.9010876654855713E-2</v>
      </c>
      <c r="AK110" s="11">
        <v>0</v>
      </c>
      <c r="AL110" s="73">
        <f t="shared" si="136"/>
        <v>0</v>
      </c>
      <c r="AM110" s="11">
        <v>0</v>
      </c>
      <c r="AN110" s="73">
        <f t="shared" si="137"/>
        <v>0</v>
      </c>
      <c r="AO110" s="14">
        <f t="shared" si="138"/>
        <v>2216091</v>
      </c>
      <c r="AP110" s="92">
        <f t="shared" si="139"/>
        <v>0.24416184092231213</v>
      </c>
      <c r="AQ110" s="11">
        <v>0</v>
      </c>
      <c r="AR110" s="73">
        <f t="shared" si="140"/>
        <v>0</v>
      </c>
      <c r="AS110" s="11">
        <v>1723117</v>
      </c>
      <c r="AT110" s="73">
        <f t="shared" si="141"/>
        <v>0.18984753732790383</v>
      </c>
      <c r="AU110" s="15">
        <f t="shared" si="142"/>
        <v>9076320</v>
      </c>
      <c r="AV110" s="85">
        <f t="shared" si="143"/>
        <v>1</v>
      </c>
      <c r="AW110" s="28"/>
    </row>
    <row r="111" spans="1:49" s="20" customFormat="1" ht="15" customHeight="1" x14ac:dyDescent="0.2">
      <c r="A111" s="9" t="s">
        <v>158</v>
      </c>
      <c r="B111" s="39" t="s">
        <v>159</v>
      </c>
      <c r="C111" s="16">
        <v>1394955</v>
      </c>
      <c r="D111" s="74">
        <f t="shared" si="117"/>
        <v>0.32205623029217789</v>
      </c>
      <c r="E111" s="16">
        <v>694023</v>
      </c>
      <c r="F111" s="74">
        <f t="shared" si="118"/>
        <v>0.16023056737749117</v>
      </c>
      <c r="G111" s="16">
        <v>0</v>
      </c>
      <c r="H111" s="74">
        <f t="shared" si="119"/>
        <v>0</v>
      </c>
      <c r="I111" s="16">
        <v>0</v>
      </c>
      <c r="J111" s="74">
        <f t="shared" si="120"/>
        <v>0</v>
      </c>
      <c r="K111" s="16">
        <v>0</v>
      </c>
      <c r="L111" s="74">
        <f t="shared" si="121"/>
        <v>0</v>
      </c>
      <c r="M111" s="16">
        <v>0</v>
      </c>
      <c r="N111" s="74">
        <f t="shared" si="122"/>
        <v>0</v>
      </c>
      <c r="O111" s="12">
        <f t="shared" si="123"/>
        <v>2088978</v>
      </c>
      <c r="P111" s="114">
        <f t="shared" si="124"/>
        <v>0.48228679766966909</v>
      </c>
      <c r="Q111" s="16">
        <v>0</v>
      </c>
      <c r="R111" s="74">
        <f t="shared" si="125"/>
        <v>0</v>
      </c>
      <c r="S111" s="16">
        <v>38884</v>
      </c>
      <c r="T111" s="74">
        <f t="shared" si="126"/>
        <v>8.9772318524117597E-3</v>
      </c>
      <c r="U111" s="17">
        <f t="shared" si="127"/>
        <v>2127862</v>
      </c>
      <c r="V111" s="106">
        <f t="shared" si="128"/>
        <v>0.49126402952208081</v>
      </c>
      <c r="W111" s="16">
        <v>841212</v>
      </c>
      <c r="X111" s="74">
        <f t="shared" si="129"/>
        <v>0.1942124051288705</v>
      </c>
      <c r="Y111" s="16">
        <v>0</v>
      </c>
      <c r="Z111" s="74">
        <f t="shared" si="130"/>
        <v>0</v>
      </c>
      <c r="AA111" s="16">
        <v>218525</v>
      </c>
      <c r="AB111" s="74">
        <f t="shared" si="131"/>
        <v>5.0451331924397692E-2</v>
      </c>
      <c r="AC111" s="16">
        <v>317630</v>
      </c>
      <c r="AD111" s="74">
        <f t="shared" si="132"/>
        <v>7.3331914239315579E-2</v>
      </c>
      <c r="AE111" s="16">
        <v>0</v>
      </c>
      <c r="AF111" s="74">
        <f t="shared" si="133"/>
        <v>0</v>
      </c>
      <c r="AG111" s="16">
        <v>55727</v>
      </c>
      <c r="AH111" s="74">
        <f t="shared" si="134"/>
        <v>1.2865811116123602E-2</v>
      </c>
      <c r="AI111" s="16">
        <v>195446</v>
      </c>
      <c r="AJ111" s="74">
        <f t="shared" si="135"/>
        <v>4.5123034066106078E-2</v>
      </c>
      <c r="AK111" s="16">
        <v>0</v>
      </c>
      <c r="AL111" s="74">
        <f t="shared" si="136"/>
        <v>0</v>
      </c>
      <c r="AM111" s="16">
        <v>0</v>
      </c>
      <c r="AN111" s="74">
        <f t="shared" si="137"/>
        <v>0</v>
      </c>
      <c r="AO111" s="18">
        <f t="shared" si="138"/>
        <v>1628540</v>
      </c>
      <c r="AP111" s="93">
        <f t="shared" si="139"/>
        <v>0.37598449647481347</v>
      </c>
      <c r="AQ111" s="16">
        <v>575000</v>
      </c>
      <c r="AR111" s="74">
        <f t="shared" si="140"/>
        <v>0.13275147400310569</v>
      </c>
      <c r="AS111" s="16">
        <v>0</v>
      </c>
      <c r="AT111" s="74">
        <f t="shared" si="141"/>
        <v>0</v>
      </c>
      <c r="AU111" s="19">
        <f t="shared" si="142"/>
        <v>4331402</v>
      </c>
      <c r="AV111" s="86">
        <f t="shared" si="143"/>
        <v>1</v>
      </c>
      <c r="AW111" s="28"/>
    </row>
    <row r="112" spans="1:49" s="20" customFormat="1" ht="15" customHeight="1" x14ac:dyDescent="0.2">
      <c r="A112" s="9" t="s">
        <v>160</v>
      </c>
      <c r="B112" s="39" t="s">
        <v>161</v>
      </c>
      <c r="C112" s="16">
        <v>3839025</v>
      </c>
      <c r="D112" s="74">
        <f t="shared" si="117"/>
        <v>0.46923717492947736</v>
      </c>
      <c r="E112" s="16">
        <v>322700</v>
      </c>
      <c r="F112" s="74">
        <f t="shared" si="118"/>
        <v>3.94430451350909E-2</v>
      </c>
      <c r="G112" s="16">
        <v>0</v>
      </c>
      <c r="H112" s="74">
        <f t="shared" si="119"/>
        <v>0</v>
      </c>
      <c r="I112" s="16">
        <v>74655</v>
      </c>
      <c r="J112" s="74">
        <f t="shared" si="120"/>
        <v>9.1249474265888177E-3</v>
      </c>
      <c r="K112" s="16">
        <v>0</v>
      </c>
      <c r="L112" s="74">
        <f t="shared" si="121"/>
        <v>0</v>
      </c>
      <c r="M112" s="16">
        <v>0</v>
      </c>
      <c r="N112" s="74">
        <f t="shared" si="122"/>
        <v>0</v>
      </c>
      <c r="O112" s="12">
        <f t="shared" si="123"/>
        <v>4236380</v>
      </c>
      <c r="P112" s="114">
        <f t="shared" si="124"/>
        <v>0.51780516749115713</v>
      </c>
      <c r="Q112" s="16">
        <v>166986</v>
      </c>
      <c r="R112" s="74">
        <f t="shared" si="125"/>
        <v>2.0410400789985402E-2</v>
      </c>
      <c r="S112" s="16">
        <v>283676</v>
      </c>
      <c r="T112" s="74">
        <f t="shared" si="126"/>
        <v>3.467321125423628E-2</v>
      </c>
      <c r="U112" s="17">
        <f t="shared" si="127"/>
        <v>4687042</v>
      </c>
      <c r="V112" s="106">
        <f t="shared" si="128"/>
        <v>0.57288877953537876</v>
      </c>
      <c r="W112" s="16">
        <v>337348</v>
      </c>
      <c r="X112" s="74">
        <f t="shared" si="129"/>
        <v>4.1233444035428092E-2</v>
      </c>
      <c r="Y112" s="16">
        <v>718719</v>
      </c>
      <c r="Z112" s="74">
        <f t="shared" si="130"/>
        <v>8.7847740800890597E-2</v>
      </c>
      <c r="AA112" s="16">
        <v>40881</v>
      </c>
      <c r="AB112" s="74">
        <f t="shared" si="131"/>
        <v>4.9968116769992287E-3</v>
      </c>
      <c r="AC112" s="16">
        <v>426293</v>
      </c>
      <c r="AD112" s="74">
        <f t="shared" si="132"/>
        <v>5.2105032661212601E-2</v>
      </c>
      <c r="AE112" s="16">
        <v>0</v>
      </c>
      <c r="AF112" s="74">
        <f t="shared" si="133"/>
        <v>0</v>
      </c>
      <c r="AG112" s="16">
        <v>3228</v>
      </c>
      <c r="AH112" s="74">
        <f t="shared" si="134"/>
        <v>3.9455267956638808E-4</v>
      </c>
      <c r="AI112" s="16">
        <v>292074</v>
      </c>
      <c r="AJ112" s="74">
        <f t="shared" si="135"/>
        <v>3.5699683807829376E-2</v>
      </c>
      <c r="AK112" s="16">
        <v>0</v>
      </c>
      <c r="AL112" s="74">
        <f t="shared" si="136"/>
        <v>0</v>
      </c>
      <c r="AM112" s="16">
        <v>0</v>
      </c>
      <c r="AN112" s="74">
        <f t="shared" si="137"/>
        <v>0</v>
      </c>
      <c r="AO112" s="18">
        <f t="shared" si="138"/>
        <v>1818543</v>
      </c>
      <c r="AP112" s="93">
        <f t="shared" si="139"/>
        <v>0.22227726566192629</v>
      </c>
      <c r="AQ112" s="16">
        <v>0</v>
      </c>
      <c r="AR112" s="74">
        <f t="shared" si="140"/>
        <v>0</v>
      </c>
      <c r="AS112" s="16">
        <v>1675832</v>
      </c>
      <c r="AT112" s="74">
        <f t="shared" si="141"/>
        <v>0.20483395480269492</v>
      </c>
      <c r="AU112" s="19">
        <f t="shared" si="142"/>
        <v>8181417</v>
      </c>
      <c r="AV112" s="86">
        <f t="shared" si="143"/>
        <v>1</v>
      </c>
      <c r="AW112" s="28"/>
    </row>
    <row r="113" spans="1:49" s="44" customFormat="1" ht="15" customHeight="1" x14ac:dyDescent="0.2">
      <c r="A113" s="9" t="s">
        <v>162</v>
      </c>
      <c r="B113" s="39" t="s">
        <v>163</v>
      </c>
      <c r="C113" s="16">
        <v>1422220</v>
      </c>
      <c r="D113" s="74">
        <f t="shared" si="117"/>
        <v>0.42458434785931537</v>
      </c>
      <c r="E113" s="16">
        <v>7556</v>
      </c>
      <c r="F113" s="74">
        <f t="shared" si="118"/>
        <v>2.2557405552059363E-3</v>
      </c>
      <c r="G113" s="16">
        <v>0</v>
      </c>
      <c r="H113" s="74">
        <f t="shared" si="119"/>
        <v>0</v>
      </c>
      <c r="I113" s="16">
        <v>58669</v>
      </c>
      <c r="J113" s="74">
        <f t="shared" si="120"/>
        <v>1.7514828299811682E-2</v>
      </c>
      <c r="K113" s="16">
        <v>0</v>
      </c>
      <c r="L113" s="74">
        <f t="shared" si="121"/>
        <v>0</v>
      </c>
      <c r="M113" s="16">
        <v>232811</v>
      </c>
      <c r="N113" s="74">
        <f t="shared" si="122"/>
        <v>6.9502542932510486E-2</v>
      </c>
      <c r="O113" s="12">
        <f t="shared" si="123"/>
        <v>1721256</v>
      </c>
      <c r="P113" s="114">
        <f t="shared" si="124"/>
        <v>0.51385745964684348</v>
      </c>
      <c r="Q113" s="16">
        <v>108067</v>
      </c>
      <c r="R113" s="74">
        <f t="shared" si="125"/>
        <v>3.2261926228088926E-2</v>
      </c>
      <c r="S113" s="16">
        <v>164944</v>
      </c>
      <c r="T113" s="74">
        <f t="shared" si="126"/>
        <v>4.9241777413696133E-2</v>
      </c>
      <c r="U113" s="17">
        <f t="shared" si="127"/>
        <v>1994267</v>
      </c>
      <c r="V113" s="106">
        <f t="shared" si="128"/>
        <v>0.59536116328862854</v>
      </c>
      <c r="W113" s="16">
        <v>403109</v>
      </c>
      <c r="X113" s="74">
        <f t="shared" si="129"/>
        <v>0.12034268388942691</v>
      </c>
      <c r="Y113" s="16">
        <v>134982</v>
      </c>
      <c r="Z113" s="74">
        <f t="shared" si="130"/>
        <v>4.0297031712917909E-2</v>
      </c>
      <c r="AA113" s="16">
        <v>39559</v>
      </c>
      <c r="AB113" s="74">
        <f t="shared" si="131"/>
        <v>1.1809798917865488E-2</v>
      </c>
      <c r="AC113" s="16">
        <v>137065</v>
      </c>
      <c r="AD113" s="74">
        <f t="shared" si="132"/>
        <v>4.0918882900913403E-2</v>
      </c>
      <c r="AE113" s="16">
        <v>239825</v>
      </c>
      <c r="AF113" s="74">
        <f t="shared" si="133"/>
        <v>7.1596476793576447E-2</v>
      </c>
      <c r="AG113" s="16">
        <v>0</v>
      </c>
      <c r="AH113" s="74">
        <f t="shared" si="134"/>
        <v>0</v>
      </c>
      <c r="AI113" s="16">
        <v>239736</v>
      </c>
      <c r="AJ113" s="74">
        <f t="shared" si="135"/>
        <v>7.1569907059667856E-2</v>
      </c>
      <c r="AK113" s="16">
        <v>0</v>
      </c>
      <c r="AL113" s="74">
        <f t="shared" si="136"/>
        <v>0</v>
      </c>
      <c r="AM113" s="16">
        <v>0</v>
      </c>
      <c r="AN113" s="74">
        <f t="shared" si="137"/>
        <v>0</v>
      </c>
      <c r="AO113" s="18">
        <f t="shared" si="138"/>
        <v>1194276</v>
      </c>
      <c r="AP113" s="93">
        <f t="shared" si="139"/>
        <v>0.35653478127436805</v>
      </c>
      <c r="AQ113" s="16">
        <v>161133</v>
      </c>
      <c r="AR113" s="74">
        <f t="shared" si="140"/>
        <v>4.8104055437003461E-2</v>
      </c>
      <c r="AS113" s="16">
        <v>0</v>
      </c>
      <c r="AT113" s="74">
        <f t="shared" si="141"/>
        <v>0</v>
      </c>
      <c r="AU113" s="19">
        <f t="shared" si="142"/>
        <v>3349676</v>
      </c>
      <c r="AV113" s="86">
        <f t="shared" si="143"/>
        <v>1</v>
      </c>
      <c r="AW113" s="42"/>
    </row>
    <row r="114" spans="1:49" ht="15" customHeight="1" x14ac:dyDescent="0.2">
      <c r="A114" s="21" t="s">
        <v>164</v>
      </c>
      <c r="B114" s="41" t="s">
        <v>165</v>
      </c>
      <c r="C114" s="23">
        <v>611811</v>
      </c>
      <c r="D114" s="75">
        <f t="shared" si="117"/>
        <v>0.30981270290265683</v>
      </c>
      <c r="E114" s="23">
        <v>71682</v>
      </c>
      <c r="F114" s="75">
        <f t="shared" si="118"/>
        <v>3.6298782090332223E-2</v>
      </c>
      <c r="G114" s="23">
        <v>0</v>
      </c>
      <c r="H114" s="75">
        <f t="shared" si="119"/>
        <v>0</v>
      </c>
      <c r="I114" s="23">
        <v>13002</v>
      </c>
      <c r="J114" s="75">
        <f t="shared" si="120"/>
        <v>6.5840345517493874E-3</v>
      </c>
      <c r="K114" s="23">
        <v>0</v>
      </c>
      <c r="L114" s="75">
        <f t="shared" si="121"/>
        <v>0</v>
      </c>
      <c r="M114" s="23">
        <v>7087</v>
      </c>
      <c r="N114" s="75">
        <f t="shared" si="122"/>
        <v>3.5887596422279578E-3</v>
      </c>
      <c r="O114" s="24">
        <f t="shared" si="123"/>
        <v>703582</v>
      </c>
      <c r="P114" s="115">
        <f t="shared" si="124"/>
        <v>0.35628427918696642</v>
      </c>
      <c r="Q114" s="23">
        <v>74372</v>
      </c>
      <c r="R114" s="75">
        <f t="shared" si="125"/>
        <v>3.7660961212329293E-2</v>
      </c>
      <c r="S114" s="23">
        <v>131721</v>
      </c>
      <c r="T114" s="75">
        <f t="shared" si="126"/>
        <v>6.6701708597983467E-2</v>
      </c>
      <c r="U114" s="25">
        <f t="shared" si="127"/>
        <v>909675</v>
      </c>
      <c r="V114" s="107">
        <f t="shared" si="128"/>
        <v>0.4606469489972792</v>
      </c>
      <c r="W114" s="23">
        <v>249984</v>
      </c>
      <c r="X114" s="75">
        <f t="shared" si="129"/>
        <v>0.12658847049565597</v>
      </c>
      <c r="Y114" s="23">
        <v>66262</v>
      </c>
      <c r="Z114" s="75">
        <f t="shared" si="130"/>
        <v>3.3554168394709885E-2</v>
      </c>
      <c r="AA114" s="23">
        <v>140972</v>
      </c>
      <c r="AB114" s="75">
        <f t="shared" si="131"/>
        <v>7.1386288173297535E-2</v>
      </c>
      <c r="AC114" s="23">
        <v>123760</v>
      </c>
      <c r="AD114" s="75">
        <f t="shared" si="132"/>
        <v>6.2670367337679139E-2</v>
      </c>
      <c r="AE114" s="23">
        <v>134128</v>
      </c>
      <c r="AF114" s="75">
        <f t="shared" si="133"/>
        <v>6.7920580399710953E-2</v>
      </c>
      <c r="AG114" s="23">
        <v>228</v>
      </c>
      <c r="AH114" s="75">
        <f t="shared" si="134"/>
        <v>1.1545607428079221E-4</v>
      </c>
      <c r="AI114" s="23">
        <v>107868</v>
      </c>
      <c r="AJ114" s="75">
        <f t="shared" si="135"/>
        <v>5.4622876405791644E-2</v>
      </c>
      <c r="AK114" s="23">
        <v>0</v>
      </c>
      <c r="AL114" s="75">
        <f t="shared" si="136"/>
        <v>0</v>
      </c>
      <c r="AM114" s="23">
        <v>0</v>
      </c>
      <c r="AN114" s="75">
        <f t="shared" si="137"/>
        <v>0</v>
      </c>
      <c r="AO114" s="26">
        <f t="shared" si="138"/>
        <v>823202</v>
      </c>
      <c r="AP114" s="94">
        <f t="shared" si="139"/>
        <v>0.41685820728112594</v>
      </c>
      <c r="AQ114" s="23">
        <v>241900</v>
      </c>
      <c r="AR114" s="75">
        <f t="shared" si="140"/>
        <v>0.12249484372159489</v>
      </c>
      <c r="AS114" s="23">
        <v>0</v>
      </c>
      <c r="AT114" s="75">
        <f t="shared" si="141"/>
        <v>0</v>
      </c>
      <c r="AU114" s="27">
        <f t="shared" si="142"/>
        <v>1974777</v>
      </c>
      <c r="AV114" s="87">
        <f t="shared" si="143"/>
        <v>1</v>
      </c>
      <c r="AW114" s="28"/>
    </row>
    <row r="115" spans="1:49" s="20" customFormat="1" ht="15" customHeight="1" x14ac:dyDescent="0.2">
      <c r="A115" s="9" t="s">
        <v>166</v>
      </c>
      <c r="B115" s="10" t="s">
        <v>167</v>
      </c>
      <c r="C115" s="52">
        <v>8501212</v>
      </c>
      <c r="D115" s="101">
        <f t="shared" si="117"/>
        <v>0.51615533186211582</v>
      </c>
      <c r="E115" s="52">
        <v>1430624</v>
      </c>
      <c r="F115" s="101">
        <f t="shared" si="118"/>
        <v>8.6861050576071699E-2</v>
      </c>
      <c r="G115" s="52">
        <v>294528</v>
      </c>
      <c r="H115" s="101">
        <f t="shared" si="119"/>
        <v>1.7882414599551835E-2</v>
      </c>
      <c r="I115" s="52">
        <v>0</v>
      </c>
      <c r="J115" s="101">
        <f t="shared" si="120"/>
        <v>0</v>
      </c>
      <c r="K115" s="52">
        <v>0</v>
      </c>
      <c r="L115" s="101">
        <f t="shared" si="121"/>
        <v>0</v>
      </c>
      <c r="M115" s="52">
        <v>0</v>
      </c>
      <c r="N115" s="101">
        <f t="shared" si="122"/>
        <v>0</v>
      </c>
      <c r="O115" s="53">
        <f t="shared" si="123"/>
        <v>10226364</v>
      </c>
      <c r="P115" s="118">
        <f t="shared" si="124"/>
        <v>0.62089879703773931</v>
      </c>
      <c r="Q115" s="52">
        <v>1170422</v>
      </c>
      <c r="R115" s="101">
        <f t="shared" si="125"/>
        <v>7.1062756208023201E-2</v>
      </c>
      <c r="S115" s="52">
        <v>0</v>
      </c>
      <c r="T115" s="101">
        <f t="shared" si="126"/>
        <v>0</v>
      </c>
      <c r="U115" s="54">
        <f t="shared" si="127"/>
        <v>11396786</v>
      </c>
      <c r="V115" s="110">
        <f t="shared" si="128"/>
        <v>0.69196155324576258</v>
      </c>
      <c r="W115" s="52">
        <v>3952519</v>
      </c>
      <c r="X115" s="101">
        <f t="shared" si="129"/>
        <v>0.2399791648692349</v>
      </c>
      <c r="Y115" s="52">
        <v>46841</v>
      </c>
      <c r="Z115" s="101">
        <f t="shared" si="130"/>
        <v>2.8439747061658228E-3</v>
      </c>
      <c r="AA115" s="52">
        <v>805643</v>
      </c>
      <c r="AB115" s="101">
        <f t="shared" si="131"/>
        <v>4.8915017061966055E-2</v>
      </c>
      <c r="AC115" s="52">
        <v>191966</v>
      </c>
      <c r="AD115" s="101">
        <f t="shared" si="132"/>
        <v>1.1655311552781289E-2</v>
      </c>
      <c r="AE115" s="52">
        <v>27841</v>
      </c>
      <c r="AF115" s="101">
        <f t="shared" si="133"/>
        <v>1.6903802180645731E-3</v>
      </c>
      <c r="AG115" s="52">
        <v>36418</v>
      </c>
      <c r="AH115" s="101">
        <f t="shared" si="134"/>
        <v>2.2111370561932269E-3</v>
      </c>
      <c r="AI115" s="52">
        <v>0</v>
      </c>
      <c r="AJ115" s="101">
        <f t="shared" si="135"/>
        <v>0</v>
      </c>
      <c r="AK115" s="52">
        <v>0</v>
      </c>
      <c r="AL115" s="101">
        <f t="shared" si="136"/>
        <v>0</v>
      </c>
      <c r="AM115" s="52">
        <v>0</v>
      </c>
      <c r="AN115" s="101">
        <f t="shared" si="137"/>
        <v>0</v>
      </c>
      <c r="AO115" s="55">
        <f t="shared" si="138"/>
        <v>5061228</v>
      </c>
      <c r="AP115" s="98">
        <f t="shared" si="139"/>
        <v>0.30729498546440587</v>
      </c>
      <c r="AQ115" s="16">
        <v>12245</v>
      </c>
      <c r="AR115" s="74">
        <f t="shared" si="140"/>
        <v>7.4346128983156852E-4</v>
      </c>
      <c r="AS115" s="16">
        <v>0</v>
      </c>
      <c r="AT115" s="74">
        <f t="shared" si="141"/>
        <v>0</v>
      </c>
      <c r="AU115" s="19">
        <f t="shared" si="142"/>
        <v>16470259</v>
      </c>
      <c r="AV115" s="86">
        <f t="shared" si="143"/>
        <v>1</v>
      </c>
      <c r="AW115" s="28"/>
    </row>
    <row r="116" spans="1:49" s="20" customFormat="1" ht="15" customHeight="1" x14ac:dyDescent="0.2">
      <c r="A116" s="9" t="s">
        <v>168</v>
      </c>
      <c r="B116" s="10" t="s">
        <v>169</v>
      </c>
      <c r="C116" s="16">
        <v>3868728</v>
      </c>
      <c r="D116" s="74">
        <f t="shared" si="117"/>
        <v>0.42270268592959936</v>
      </c>
      <c r="E116" s="16">
        <v>375569</v>
      </c>
      <c r="F116" s="74">
        <f t="shared" si="118"/>
        <v>4.1035199438134114E-2</v>
      </c>
      <c r="G116" s="16">
        <v>0</v>
      </c>
      <c r="H116" s="74">
        <f t="shared" si="119"/>
        <v>0</v>
      </c>
      <c r="I116" s="16">
        <v>67137</v>
      </c>
      <c r="J116" s="74">
        <f t="shared" si="120"/>
        <v>7.3354834522498125E-3</v>
      </c>
      <c r="K116" s="16">
        <v>0</v>
      </c>
      <c r="L116" s="74">
        <f t="shared" si="121"/>
        <v>0</v>
      </c>
      <c r="M116" s="16">
        <v>0</v>
      </c>
      <c r="N116" s="74">
        <f t="shared" si="122"/>
        <v>0</v>
      </c>
      <c r="O116" s="12">
        <f t="shared" si="123"/>
        <v>4311434</v>
      </c>
      <c r="P116" s="114">
        <f t="shared" si="124"/>
        <v>0.4710733688199833</v>
      </c>
      <c r="Q116" s="16">
        <v>89045</v>
      </c>
      <c r="R116" s="74">
        <f t="shared" si="125"/>
        <v>9.7291824777035706E-3</v>
      </c>
      <c r="S116" s="16">
        <v>722410</v>
      </c>
      <c r="T116" s="74">
        <f t="shared" si="126"/>
        <v>7.8931537017438783E-2</v>
      </c>
      <c r="U116" s="17">
        <f t="shared" si="127"/>
        <v>5122889</v>
      </c>
      <c r="V116" s="106">
        <f t="shared" si="128"/>
        <v>0.55973408831512561</v>
      </c>
      <c r="W116" s="16">
        <v>487786</v>
      </c>
      <c r="X116" s="74">
        <f t="shared" si="129"/>
        <v>5.3296187366714737E-2</v>
      </c>
      <c r="Y116" s="16">
        <v>780398</v>
      </c>
      <c r="Z116" s="74">
        <f t="shared" si="130"/>
        <v>8.5267387806557474E-2</v>
      </c>
      <c r="AA116" s="16">
        <v>79647</v>
      </c>
      <c r="AB116" s="74">
        <f t="shared" si="131"/>
        <v>8.7023437228553671E-3</v>
      </c>
      <c r="AC116" s="16">
        <v>461770</v>
      </c>
      <c r="AD116" s="74">
        <f t="shared" si="132"/>
        <v>5.0453642458635269E-2</v>
      </c>
      <c r="AE116" s="16">
        <v>328723</v>
      </c>
      <c r="AF116" s="74">
        <f t="shared" si="133"/>
        <v>3.5916739307295754E-2</v>
      </c>
      <c r="AG116" s="16">
        <v>4006</v>
      </c>
      <c r="AH116" s="74">
        <f t="shared" si="134"/>
        <v>4.3770121854882924E-4</v>
      </c>
      <c r="AI116" s="16">
        <v>296337</v>
      </c>
      <c r="AJ116" s="74">
        <f t="shared" si="135"/>
        <v>3.237819920147389E-2</v>
      </c>
      <c r="AK116" s="16">
        <v>0</v>
      </c>
      <c r="AL116" s="74">
        <f t="shared" si="136"/>
        <v>0</v>
      </c>
      <c r="AM116" s="16">
        <v>0</v>
      </c>
      <c r="AN116" s="74">
        <f t="shared" si="137"/>
        <v>0</v>
      </c>
      <c r="AO116" s="18">
        <f t="shared" si="138"/>
        <v>2438667</v>
      </c>
      <c r="AP116" s="93">
        <f t="shared" si="139"/>
        <v>0.26645220108208134</v>
      </c>
      <c r="AQ116" s="16">
        <v>0</v>
      </c>
      <c r="AR116" s="74">
        <f t="shared" si="140"/>
        <v>0</v>
      </c>
      <c r="AS116" s="16">
        <v>1590806</v>
      </c>
      <c r="AT116" s="74">
        <f t="shared" si="141"/>
        <v>0.17381371060279302</v>
      </c>
      <c r="AU116" s="19">
        <f t="shared" si="142"/>
        <v>9152362</v>
      </c>
      <c r="AV116" s="86">
        <f t="shared" si="143"/>
        <v>1</v>
      </c>
      <c r="AW116" s="28"/>
    </row>
    <row r="117" spans="1:49" s="20" customFormat="1" ht="15" customHeight="1" x14ac:dyDescent="0.2">
      <c r="A117" s="45" t="s">
        <v>170</v>
      </c>
      <c r="B117" s="46" t="s">
        <v>171</v>
      </c>
      <c r="C117" s="47">
        <v>937897</v>
      </c>
      <c r="D117" s="79">
        <f t="shared" si="117"/>
        <v>0.30206761904639212</v>
      </c>
      <c r="E117" s="47">
        <v>63244</v>
      </c>
      <c r="F117" s="79">
        <f t="shared" si="118"/>
        <v>2.0368936566563304E-2</v>
      </c>
      <c r="G117" s="47">
        <v>0</v>
      </c>
      <c r="H117" s="79">
        <f t="shared" si="119"/>
        <v>0</v>
      </c>
      <c r="I117" s="47">
        <v>462990</v>
      </c>
      <c r="J117" s="79">
        <f t="shared" si="120"/>
        <v>0.14911476094100853</v>
      </c>
      <c r="K117" s="47">
        <v>0</v>
      </c>
      <c r="L117" s="79">
        <f t="shared" si="121"/>
        <v>0</v>
      </c>
      <c r="M117" s="47">
        <v>142026</v>
      </c>
      <c r="N117" s="79">
        <f t="shared" si="122"/>
        <v>4.5742182417347413E-2</v>
      </c>
      <c r="O117" s="48">
        <f t="shared" si="123"/>
        <v>1606157</v>
      </c>
      <c r="P117" s="119">
        <f t="shared" si="124"/>
        <v>0.51729349897131138</v>
      </c>
      <c r="Q117" s="47">
        <v>107154</v>
      </c>
      <c r="R117" s="79">
        <f t="shared" si="125"/>
        <v>3.4510989640970276E-2</v>
      </c>
      <c r="S117" s="47">
        <v>1987</v>
      </c>
      <c r="T117" s="79">
        <f t="shared" si="126"/>
        <v>6.3995125162483852E-4</v>
      </c>
      <c r="U117" s="49">
        <f t="shared" si="127"/>
        <v>1715298</v>
      </c>
      <c r="V117" s="111">
        <f t="shared" si="128"/>
        <v>0.55244443986390646</v>
      </c>
      <c r="W117" s="47">
        <v>463032</v>
      </c>
      <c r="X117" s="79">
        <f t="shared" si="129"/>
        <v>0.14912828784215007</v>
      </c>
      <c r="Y117" s="47">
        <v>129475</v>
      </c>
      <c r="Z117" s="79">
        <f t="shared" si="130"/>
        <v>4.1699893459550059E-2</v>
      </c>
      <c r="AA117" s="47">
        <v>104552</v>
      </c>
      <c r="AB117" s="79">
        <f t="shared" si="131"/>
        <v>3.3672965908344295E-2</v>
      </c>
      <c r="AC117" s="47">
        <v>223670</v>
      </c>
      <c r="AD117" s="79">
        <f t="shared" si="132"/>
        <v>7.2037189960205139E-2</v>
      </c>
      <c r="AE117" s="47">
        <v>174742</v>
      </c>
      <c r="AF117" s="79">
        <f t="shared" si="133"/>
        <v>5.6278994268458747E-2</v>
      </c>
      <c r="AG117" s="47">
        <v>95680</v>
      </c>
      <c r="AH117" s="79">
        <f t="shared" si="134"/>
        <v>3.0815569076731025E-2</v>
      </c>
      <c r="AI117" s="47">
        <v>191523</v>
      </c>
      <c r="AJ117" s="79">
        <f t="shared" si="135"/>
        <v>6.1683635412654224E-2</v>
      </c>
      <c r="AK117" s="47">
        <v>0</v>
      </c>
      <c r="AL117" s="79">
        <f t="shared" si="136"/>
        <v>0</v>
      </c>
      <c r="AM117" s="47">
        <v>0</v>
      </c>
      <c r="AN117" s="79">
        <f t="shared" si="137"/>
        <v>0</v>
      </c>
      <c r="AO117" s="50">
        <f t="shared" si="138"/>
        <v>1382674</v>
      </c>
      <c r="AP117" s="99">
        <f t="shared" si="139"/>
        <v>0.44531653592809356</v>
      </c>
      <c r="AQ117" s="47">
        <v>0</v>
      </c>
      <c r="AR117" s="79">
        <f t="shared" si="140"/>
        <v>0</v>
      </c>
      <c r="AS117" s="47">
        <v>6952</v>
      </c>
      <c r="AT117" s="79">
        <f t="shared" si="141"/>
        <v>2.2390242079999381E-3</v>
      </c>
      <c r="AU117" s="51">
        <f t="shared" si="142"/>
        <v>3104924</v>
      </c>
      <c r="AV117" s="90">
        <f t="shared" si="143"/>
        <v>1</v>
      </c>
      <c r="AW117" s="28"/>
    </row>
    <row r="118" spans="1:49" s="20" customFormat="1" ht="15" customHeight="1" x14ac:dyDescent="0.2">
      <c r="A118" s="45" t="s">
        <v>172</v>
      </c>
      <c r="B118" s="46" t="s">
        <v>173</v>
      </c>
      <c r="C118" s="47">
        <v>887053</v>
      </c>
      <c r="D118" s="79">
        <f t="shared" si="117"/>
        <v>0.43643186362491343</v>
      </c>
      <c r="E118" s="47">
        <v>67860</v>
      </c>
      <c r="F118" s="79">
        <f t="shared" si="118"/>
        <v>3.3387256754203662E-2</v>
      </c>
      <c r="G118" s="47">
        <v>0</v>
      </c>
      <c r="H118" s="79">
        <f t="shared" si="119"/>
        <v>0</v>
      </c>
      <c r="I118" s="47">
        <v>0</v>
      </c>
      <c r="J118" s="79">
        <f t="shared" si="120"/>
        <v>0</v>
      </c>
      <c r="K118" s="47">
        <v>0</v>
      </c>
      <c r="L118" s="79">
        <f t="shared" si="121"/>
        <v>0</v>
      </c>
      <c r="M118" s="47">
        <v>0</v>
      </c>
      <c r="N118" s="79">
        <f t="shared" si="122"/>
        <v>0</v>
      </c>
      <c r="O118" s="48">
        <f t="shared" si="123"/>
        <v>954913</v>
      </c>
      <c r="P118" s="119">
        <f t="shared" si="124"/>
        <v>0.46981912037911705</v>
      </c>
      <c r="Q118" s="47">
        <v>71346</v>
      </c>
      <c r="R118" s="79">
        <f t="shared" si="125"/>
        <v>3.5102375779331195E-2</v>
      </c>
      <c r="S118" s="47">
        <v>5492</v>
      </c>
      <c r="T118" s="79">
        <f t="shared" si="126"/>
        <v>2.7020750676994775E-3</v>
      </c>
      <c r="U118" s="49">
        <f t="shared" si="127"/>
        <v>1031751</v>
      </c>
      <c r="V118" s="111">
        <f t="shared" si="128"/>
        <v>0.50762357122614776</v>
      </c>
      <c r="W118" s="47">
        <v>261873</v>
      </c>
      <c r="X118" s="79">
        <f t="shared" si="129"/>
        <v>0.12884204373701114</v>
      </c>
      <c r="Y118" s="47">
        <v>71893</v>
      </c>
      <c r="Z118" s="79">
        <f t="shared" si="130"/>
        <v>3.5371500881667614E-2</v>
      </c>
      <c r="AA118" s="47">
        <v>52395</v>
      </c>
      <c r="AB118" s="79">
        <f t="shared" si="131"/>
        <v>2.5778445588513131E-2</v>
      </c>
      <c r="AC118" s="47">
        <v>434100</v>
      </c>
      <c r="AD118" s="79">
        <f t="shared" si="132"/>
        <v>0.21357807481579444</v>
      </c>
      <c r="AE118" s="47">
        <v>55740</v>
      </c>
      <c r="AF118" s="79">
        <f t="shared" si="133"/>
        <v>2.7424192329491781E-2</v>
      </c>
      <c r="AG118" s="47">
        <v>15852</v>
      </c>
      <c r="AH118" s="79">
        <f t="shared" si="134"/>
        <v>7.7992159455885128E-3</v>
      </c>
      <c r="AI118" s="47">
        <v>99384</v>
      </c>
      <c r="AJ118" s="79">
        <f t="shared" si="135"/>
        <v>4.8897128282637446E-2</v>
      </c>
      <c r="AK118" s="47">
        <v>0</v>
      </c>
      <c r="AL118" s="79">
        <f t="shared" si="136"/>
        <v>0</v>
      </c>
      <c r="AM118" s="47">
        <v>0</v>
      </c>
      <c r="AN118" s="79">
        <f t="shared" si="137"/>
        <v>0</v>
      </c>
      <c r="AO118" s="50">
        <f t="shared" si="138"/>
        <v>991237</v>
      </c>
      <c r="AP118" s="99">
        <f t="shared" si="139"/>
        <v>0.4876906015807041</v>
      </c>
      <c r="AQ118" s="47">
        <v>0</v>
      </c>
      <c r="AR118" s="79">
        <f t="shared" si="140"/>
        <v>0</v>
      </c>
      <c r="AS118" s="47">
        <v>9524</v>
      </c>
      <c r="AT118" s="79">
        <f t="shared" si="141"/>
        <v>4.6858271931481833E-3</v>
      </c>
      <c r="AU118" s="51">
        <f t="shared" si="142"/>
        <v>2032512</v>
      </c>
      <c r="AV118" s="90">
        <f t="shared" si="143"/>
        <v>1</v>
      </c>
      <c r="AW118" s="28"/>
    </row>
    <row r="119" spans="1:49" s="44" customFormat="1" ht="15" customHeight="1" x14ac:dyDescent="0.2">
      <c r="A119" s="21" t="s">
        <v>174</v>
      </c>
      <c r="B119" s="41" t="s">
        <v>175</v>
      </c>
      <c r="C119" s="23">
        <v>1901545</v>
      </c>
      <c r="D119" s="75">
        <f t="shared" si="117"/>
        <v>0.57173968014004062</v>
      </c>
      <c r="E119" s="23">
        <v>60072</v>
      </c>
      <c r="F119" s="75">
        <f t="shared" si="118"/>
        <v>1.8061916002709649E-2</v>
      </c>
      <c r="G119" s="23">
        <v>0</v>
      </c>
      <c r="H119" s="75">
        <f t="shared" si="119"/>
        <v>0</v>
      </c>
      <c r="I119" s="23">
        <v>0</v>
      </c>
      <c r="J119" s="75">
        <f t="shared" si="120"/>
        <v>0</v>
      </c>
      <c r="K119" s="23">
        <v>0</v>
      </c>
      <c r="L119" s="75">
        <f t="shared" si="121"/>
        <v>0</v>
      </c>
      <c r="M119" s="23">
        <v>0</v>
      </c>
      <c r="N119" s="75">
        <f t="shared" si="122"/>
        <v>0</v>
      </c>
      <c r="O119" s="24">
        <f t="shared" si="123"/>
        <v>1961617</v>
      </c>
      <c r="P119" s="115">
        <f t="shared" si="124"/>
        <v>0.58980159614275018</v>
      </c>
      <c r="Q119" s="23">
        <v>5081</v>
      </c>
      <c r="R119" s="75">
        <f t="shared" si="125"/>
        <v>1.5277100014943355E-3</v>
      </c>
      <c r="S119" s="23">
        <v>0</v>
      </c>
      <c r="T119" s="75">
        <f t="shared" si="126"/>
        <v>0</v>
      </c>
      <c r="U119" s="25">
        <f t="shared" si="127"/>
        <v>1966698</v>
      </c>
      <c r="V119" s="107">
        <f t="shared" si="128"/>
        <v>0.59132930614424462</v>
      </c>
      <c r="W119" s="23">
        <v>509624</v>
      </c>
      <c r="X119" s="75">
        <f t="shared" si="129"/>
        <v>0.15322922294854344</v>
      </c>
      <c r="Y119" s="23">
        <v>16625</v>
      </c>
      <c r="Z119" s="75">
        <f t="shared" si="130"/>
        <v>4.9986575034133693E-3</v>
      </c>
      <c r="AA119" s="23">
        <v>35470</v>
      </c>
      <c r="AB119" s="75">
        <f t="shared" si="131"/>
        <v>1.0664804911041936E-2</v>
      </c>
      <c r="AC119" s="23">
        <v>471001</v>
      </c>
      <c r="AD119" s="75">
        <f t="shared" si="132"/>
        <v>0.14161640197083911</v>
      </c>
      <c r="AE119" s="23">
        <v>23872</v>
      </c>
      <c r="AF119" s="75">
        <f t="shared" si="133"/>
        <v>7.1776211682095603E-3</v>
      </c>
      <c r="AG119" s="23">
        <v>0</v>
      </c>
      <c r="AH119" s="75">
        <f t="shared" si="134"/>
        <v>0</v>
      </c>
      <c r="AI119" s="23">
        <v>230327</v>
      </c>
      <c r="AJ119" s="75">
        <f t="shared" si="135"/>
        <v>6.9252678904582921E-2</v>
      </c>
      <c r="AK119" s="23">
        <v>0</v>
      </c>
      <c r="AL119" s="75">
        <f t="shared" si="136"/>
        <v>0</v>
      </c>
      <c r="AM119" s="23">
        <v>0</v>
      </c>
      <c r="AN119" s="75">
        <f t="shared" si="137"/>
        <v>0</v>
      </c>
      <c r="AO119" s="26">
        <f t="shared" si="138"/>
        <v>1286919</v>
      </c>
      <c r="AP119" s="94">
        <f t="shared" si="139"/>
        <v>0.38693938740663036</v>
      </c>
      <c r="AQ119" s="23">
        <v>0</v>
      </c>
      <c r="AR119" s="75">
        <f t="shared" si="140"/>
        <v>0</v>
      </c>
      <c r="AS119" s="23">
        <v>72276</v>
      </c>
      <c r="AT119" s="75">
        <f t="shared" si="141"/>
        <v>2.1731306449125094E-2</v>
      </c>
      <c r="AU119" s="27">
        <f t="shared" si="142"/>
        <v>3325893</v>
      </c>
      <c r="AV119" s="87">
        <f t="shared" si="143"/>
        <v>1</v>
      </c>
      <c r="AW119" s="42"/>
    </row>
    <row r="120" spans="1:49" ht="15" customHeight="1" x14ac:dyDescent="0.2">
      <c r="A120" s="29"/>
      <c r="B120" s="29" t="s">
        <v>176</v>
      </c>
      <c r="C120" s="30">
        <f>SUM(C80:C119)</f>
        <v>111389516</v>
      </c>
      <c r="D120" s="77">
        <f>C120/$AU$120</f>
        <v>0.44278651090965671</v>
      </c>
      <c r="E120" s="30">
        <f>SUM(E80:E119)</f>
        <v>13767962</v>
      </c>
      <c r="F120" s="77">
        <f>E120/$AU$120</f>
        <v>5.4729278618256487E-2</v>
      </c>
      <c r="G120" s="30">
        <f>SUM(G80:G119)</f>
        <v>1430464</v>
      </c>
      <c r="H120" s="77">
        <f>G120/$AU$120</f>
        <v>5.6862637193061437E-3</v>
      </c>
      <c r="I120" s="30">
        <f>SUM(I80:I119)</f>
        <v>6469829</v>
      </c>
      <c r="J120" s="77">
        <f>I120/AU120</f>
        <v>2.5718336087321839E-2</v>
      </c>
      <c r="K120" s="30">
        <f>SUM(K80:K119)</f>
        <v>0</v>
      </c>
      <c r="L120" s="77">
        <f>K120/AU120</f>
        <v>0</v>
      </c>
      <c r="M120" s="30">
        <f>SUM(M80:M119)</f>
        <v>3037758</v>
      </c>
      <c r="N120" s="77">
        <f>M120/AU120</f>
        <v>1.2075447619396218E-2</v>
      </c>
      <c r="O120" s="31">
        <f>SUM(O80:O119)</f>
        <v>136095529</v>
      </c>
      <c r="P120" s="117">
        <f t="shared" si="124"/>
        <v>0.54099583695393738</v>
      </c>
      <c r="Q120" s="30">
        <f>SUM(Q80:Q119)</f>
        <v>7715251</v>
      </c>
      <c r="R120" s="77">
        <f t="shared" si="125"/>
        <v>3.0669035953816693E-2</v>
      </c>
      <c r="S120" s="30">
        <f>SUM(S80:S119)</f>
        <v>6439652</v>
      </c>
      <c r="T120" s="77">
        <f>S120/AU120</f>
        <v>2.559837894036987E-2</v>
      </c>
      <c r="U120" s="32">
        <f>SUM(U80:U119)</f>
        <v>150250432</v>
      </c>
      <c r="V120" s="109">
        <f t="shared" si="128"/>
        <v>0.59726325184812401</v>
      </c>
      <c r="W120" s="30">
        <f>SUM(W80:W119)</f>
        <v>25088318</v>
      </c>
      <c r="X120" s="77">
        <f>W120/AU120</f>
        <v>9.9729033671462727E-2</v>
      </c>
      <c r="Y120" s="30">
        <f>SUM(Y80:Y119)</f>
        <v>8714137</v>
      </c>
      <c r="Z120" s="77">
        <f>Y120/AU120</f>
        <v>3.4639726038658281E-2</v>
      </c>
      <c r="AA120" s="30">
        <f>SUM(AA80:AA119)</f>
        <v>5736685</v>
      </c>
      <c r="AB120" s="77">
        <f>AA120/AU120</f>
        <v>2.2804001907484397E-2</v>
      </c>
      <c r="AC120" s="30">
        <f>SUM(AC80:AC119)</f>
        <v>20376791</v>
      </c>
      <c r="AD120" s="77">
        <f>AC120/AU120</f>
        <v>8.1000156158549913E-2</v>
      </c>
      <c r="AE120" s="30">
        <f>SUM(AE80:AE119)</f>
        <v>7668805</v>
      </c>
      <c r="AF120" s="77">
        <f>AE120/AU120</f>
        <v>3.0484407606156848E-2</v>
      </c>
      <c r="AG120" s="30">
        <f>SUM(AG80:AG119)</f>
        <v>3249455</v>
      </c>
      <c r="AH120" s="77">
        <f>AG120/AU120</f>
        <v>1.2916968252271951E-2</v>
      </c>
      <c r="AI120" s="30">
        <f>SUM(AI80:AI119)</f>
        <v>9294760</v>
      </c>
      <c r="AJ120" s="77">
        <f t="shared" si="135"/>
        <v>3.694777119008795E-2</v>
      </c>
      <c r="AK120" s="33">
        <f>SUM(AK80:AK119)</f>
        <v>29266</v>
      </c>
      <c r="AL120" s="77">
        <f>AK120/AU120</f>
        <v>1.1633581411990347E-4</v>
      </c>
      <c r="AM120" s="30">
        <f>SUM(AM80:AM119)</f>
        <v>0</v>
      </c>
      <c r="AN120" s="77">
        <f>AM120/AU120</f>
        <v>0</v>
      </c>
      <c r="AO120" s="34">
        <f>SUM(AO80:AO119)</f>
        <v>80158217</v>
      </c>
      <c r="AP120" s="96">
        <f t="shared" si="139"/>
        <v>0.31863840063879201</v>
      </c>
      <c r="AQ120" s="30">
        <f>SUM(AQ80:AQ119)</f>
        <v>6539324</v>
      </c>
      <c r="AR120" s="77">
        <f>AQ120/AU120</f>
        <v>2.59945869382158E-2</v>
      </c>
      <c r="AS120" s="30">
        <f>SUM(AS80:AS119)</f>
        <v>14616863</v>
      </c>
      <c r="AT120" s="77">
        <f t="shared" si="141"/>
        <v>5.8103760574868261E-2</v>
      </c>
      <c r="AU120" s="35">
        <f>SUM(AU80:AU119)</f>
        <v>251564836</v>
      </c>
      <c r="AV120" s="89">
        <f t="shared" si="143"/>
        <v>1</v>
      </c>
      <c r="AW120" s="28"/>
    </row>
    <row r="121" spans="1:49" ht="15" customHeight="1" x14ac:dyDescent="0.2">
      <c r="A121" s="56"/>
      <c r="B121" s="36"/>
      <c r="C121" s="36"/>
      <c r="D121" s="104"/>
      <c r="E121" s="36"/>
      <c r="F121" s="104"/>
      <c r="G121" s="36"/>
      <c r="H121" s="83"/>
      <c r="I121" s="36"/>
      <c r="J121" s="83"/>
      <c r="K121" s="36"/>
      <c r="L121" s="104"/>
      <c r="M121" s="36"/>
      <c r="N121" s="83"/>
      <c r="O121" s="36"/>
      <c r="P121" s="97"/>
      <c r="Q121" s="36"/>
      <c r="R121" s="78"/>
      <c r="S121" s="36"/>
      <c r="T121" s="97"/>
      <c r="U121" s="37"/>
      <c r="V121" s="78"/>
      <c r="W121" s="36"/>
      <c r="X121" s="83"/>
      <c r="Y121" s="36"/>
      <c r="Z121" s="83"/>
      <c r="AA121" s="36"/>
      <c r="AB121" s="104"/>
      <c r="AC121" s="36"/>
      <c r="AD121" s="83"/>
      <c r="AE121" s="36"/>
      <c r="AF121" s="97"/>
      <c r="AG121" s="36"/>
      <c r="AH121" s="104"/>
      <c r="AI121" s="38"/>
      <c r="AJ121" s="103"/>
      <c r="AK121" s="36"/>
      <c r="AL121" s="97"/>
      <c r="AM121" s="36"/>
      <c r="AN121" s="97"/>
      <c r="AO121" s="37"/>
      <c r="AP121" s="97"/>
      <c r="AQ121" s="36"/>
      <c r="AR121" s="83"/>
      <c r="AS121" s="36"/>
      <c r="AT121" s="78"/>
      <c r="AU121" s="37"/>
      <c r="AV121" s="83"/>
      <c r="AW121" s="28"/>
    </row>
    <row r="122" spans="1:49" s="20" customFormat="1" ht="15" customHeight="1" x14ac:dyDescent="0.2">
      <c r="A122" s="9" t="s">
        <v>177</v>
      </c>
      <c r="B122" s="10" t="s">
        <v>178</v>
      </c>
      <c r="C122" s="11">
        <v>1448491</v>
      </c>
      <c r="D122" s="73">
        <f>C122/AU122</f>
        <v>0.31121678677467612</v>
      </c>
      <c r="E122" s="11">
        <v>333181</v>
      </c>
      <c r="F122" s="73">
        <f>E122/AU122</f>
        <v>7.1585891962306553E-2</v>
      </c>
      <c r="G122" s="11">
        <v>0</v>
      </c>
      <c r="H122" s="73">
        <f t="shared" ref="H122:H127" si="144">G122/$AU122</f>
        <v>0</v>
      </c>
      <c r="I122" s="11">
        <v>115444</v>
      </c>
      <c r="J122" s="73">
        <f t="shared" ref="J122:J127" si="145">I122/$AU122</f>
        <v>2.4803820481049392E-2</v>
      </c>
      <c r="K122" s="11">
        <v>0</v>
      </c>
      <c r="L122" s="73">
        <f t="shared" ref="L122:L127" si="146">K122/$AU122</f>
        <v>0</v>
      </c>
      <c r="M122" s="11">
        <v>67506</v>
      </c>
      <c r="N122" s="73">
        <f t="shared" ref="N122:N127" si="147">M122/$AU122</f>
        <v>1.4504060023853299E-2</v>
      </c>
      <c r="O122" s="12">
        <f>C122+E122+G122+I122+K122+M122</f>
        <v>1964622</v>
      </c>
      <c r="P122" s="113">
        <f t="shared" ref="P122:P127" si="148">O122/$AU122</f>
        <v>0.4221105592418854</v>
      </c>
      <c r="Q122" s="11">
        <v>497253</v>
      </c>
      <c r="R122" s="73">
        <f t="shared" ref="R122:R127" si="149">Q122/$AU122</f>
        <v>0.10683772344741392</v>
      </c>
      <c r="S122" s="11">
        <v>445574</v>
      </c>
      <c r="T122" s="73">
        <f t="shared" ref="T122:T127" si="150">S122/$AU122</f>
        <v>9.5734187199188359E-2</v>
      </c>
      <c r="U122" s="13">
        <f>O122+Q122+S122</f>
        <v>2907449</v>
      </c>
      <c r="V122" s="105">
        <f t="shared" ref="V122:V127" si="151">U122/$AU122</f>
        <v>0.62468246988848763</v>
      </c>
      <c r="W122" s="11">
        <v>464929</v>
      </c>
      <c r="X122" s="73">
        <f t="shared" ref="X122:X127" si="152">W122/$AU122</f>
        <v>9.9892722466596889E-2</v>
      </c>
      <c r="Y122" s="11">
        <v>112797</v>
      </c>
      <c r="Z122" s="73">
        <f t="shared" ref="Z122:Z127" si="153">Y122/$AU122</f>
        <v>2.4235097006348776E-2</v>
      </c>
      <c r="AA122" s="11">
        <v>99481</v>
      </c>
      <c r="AB122" s="73">
        <f t="shared" ref="AB122:AB127" si="154">AA122/$AU122</f>
        <v>2.1374076307779308E-2</v>
      </c>
      <c r="AC122" s="11">
        <v>399104</v>
      </c>
      <c r="AD122" s="73">
        <f t="shared" ref="AD122:AD127" si="155">AC122/$AU122</f>
        <v>8.5749835151837567E-2</v>
      </c>
      <c r="AE122" s="11">
        <v>363353</v>
      </c>
      <c r="AF122" s="73">
        <f t="shared" ref="AF122:AF127" si="156">AE122/$AU122</f>
        <v>7.806852312160649E-2</v>
      </c>
      <c r="AG122" s="11">
        <v>50636</v>
      </c>
      <c r="AH122" s="73">
        <f t="shared" ref="AH122:AH127" si="157">AG122/$AU122</f>
        <v>1.0879441581012585E-2</v>
      </c>
      <c r="AI122" s="11">
        <v>256534</v>
      </c>
      <c r="AJ122" s="73">
        <f t="shared" ref="AJ122:AJ127" si="158">AI122/$AU122</f>
        <v>5.5117834476330729E-2</v>
      </c>
      <c r="AK122" s="11">
        <v>0</v>
      </c>
      <c r="AL122" s="73">
        <f t="shared" ref="AL122:AL127" si="159">AK122/$AU122</f>
        <v>0</v>
      </c>
      <c r="AM122" s="11">
        <v>0</v>
      </c>
      <c r="AN122" s="73">
        <f t="shared" ref="AN122:AN127" si="160">AM122/$AU122</f>
        <v>0</v>
      </c>
      <c r="AO122" s="14">
        <f>W122+Y122+AA122+AC122+AE122+AI122+AK122+AM122+AG122</f>
        <v>1746834</v>
      </c>
      <c r="AP122" s="92">
        <f t="shared" ref="AP122:AP127" si="161">AO122/$AU122</f>
        <v>0.37531753011151237</v>
      </c>
      <c r="AQ122" s="11">
        <v>0</v>
      </c>
      <c r="AR122" s="73">
        <f t="shared" ref="AR122:AR127" si="162">AQ122/$AU122</f>
        <v>0</v>
      </c>
      <c r="AS122" s="11">
        <v>0</v>
      </c>
      <c r="AT122" s="73">
        <f t="shared" ref="AT122:AT127" si="163">AS122/$AU122</f>
        <v>0</v>
      </c>
      <c r="AU122" s="15">
        <f>+U122+AO122+AQ122+AS122</f>
        <v>4654283</v>
      </c>
      <c r="AV122" s="85">
        <f t="shared" ref="AV122:AV127" si="164">AU122/$AU122</f>
        <v>1</v>
      </c>
      <c r="AW122" s="28"/>
    </row>
    <row r="123" spans="1:49" s="20" customFormat="1" ht="15" customHeight="1" x14ac:dyDescent="0.2">
      <c r="A123" s="9" t="s">
        <v>179</v>
      </c>
      <c r="B123" s="10" t="s">
        <v>180</v>
      </c>
      <c r="C123" s="16">
        <v>2827325</v>
      </c>
      <c r="D123" s="74">
        <f>C123/AU123</f>
        <v>0.30492201008833958</v>
      </c>
      <c r="E123" s="16">
        <v>882294</v>
      </c>
      <c r="F123" s="74">
        <f>E123/AU123</f>
        <v>9.5153850359927308E-2</v>
      </c>
      <c r="G123" s="16">
        <v>0</v>
      </c>
      <c r="H123" s="74">
        <f t="shared" si="144"/>
        <v>0</v>
      </c>
      <c r="I123" s="16">
        <v>494374</v>
      </c>
      <c r="J123" s="74">
        <f t="shared" si="145"/>
        <v>5.3317363166743403E-2</v>
      </c>
      <c r="K123" s="16">
        <v>0</v>
      </c>
      <c r="L123" s="74">
        <f t="shared" si="146"/>
        <v>0</v>
      </c>
      <c r="M123" s="16">
        <v>10647</v>
      </c>
      <c r="N123" s="74">
        <f t="shared" si="147"/>
        <v>1.1482601545314216E-3</v>
      </c>
      <c r="O123" s="12">
        <f>C123+E123+G123+I123+K123+M123</f>
        <v>4214640</v>
      </c>
      <c r="P123" s="114">
        <f t="shared" si="148"/>
        <v>0.45454148376954168</v>
      </c>
      <c r="Q123" s="16">
        <v>892571</v>
      </c>
      <c r="R123" s="74">
        <f t="shared" si="149"/>
        <v>9.6262206667630829E-2</v>
      </c>
      <c r="S123" s="16">
        <v>352637</v>
      </c>
      <c r="T123" s="74">
        <f t="shared" si="150"/>
        <v>3.8031277929322524E-2</v>
      </c>
      <c r="U123" s="17">
        <f>O123+Q123+S123</f>
        <v>5459848</v>
      </c>
      <c r="V123" s="106">
        <f t="shared" si="151"/>
        <v>0.58883496836649507</v>
      </c>
      <c r="W123" s="16">
        <v>1079094</v>
      </c>
      <c r="X123" s="74">
        <f t="shared" si="152"/>
        <v>0.11637838294298204</v>
      </c>
      <c r="Y123" s="16">
        <v>222659</v>
      </c>
      <c r="Z123" s="74">
        <f t="shared" si="153"/>
        <v>2.4013380083386097E-2</v>
      </c>
      <c r="AA123" s="16">
        <v>196373</v>
      </c>
      <c r="AB123" s="74">
        <f t="shared" si="154"/>
        <v>2.1178481386850648E-2</v>
      </c>
      <c r="AC123" s="16">
        <v>1055454</v>
      </c>
      <c r="AD123" s="74">
        <f t="shared" si="155"/>
        <v>0.1138288506753834</v>
      </c>
      <c r="AE123" s="16">
        <v>732302</v>
      </c>
      <c r="AF123" s="74">
        <f t="shared" si="156"/>
        <v>7.897747794530563E-2</v>
      </c>
      <c r="AG123" s="16">
        <v>99897</v>
      </c>
      <c r="AH123" s="74">
        <f t="shared" si="157"/>
        <v>1.0773715098828348E-2</v>
      </c>
      <c r="AI123" s="16">
        <v>425262</v>
      </c>
      <c r="AJ123" s="74">
        <f t="shared" si="158"/>
        <v>4.5863755972230802E-2</v>
      </c>
      <c r="AK123" s="16">
        <v>0</v>
      </c>
      <c r="AL123" s="74">
        <f t="shared" si="159"/>
        <v>0</v>
      </c>
      <c r="AM123" s="16">
        <v>0</v>
      </c>
      <c r="AN123" s="74">
        <f t="shared" si="160"/>
        <v>0</v>
      </c>
      <c r="AO123" s="18">
        <f>W123+Y123+AA123+AC123+AE123+AI123+AK123+AM123+AG123</f>
        <v>3811041</v>
      </c>
      <c r="AP123" s="93">
        <f t="shared" si="161"/>
        <v>0.41101404410496695</v>
      </c>
      <c r="AQ123" s="16">
        <v>0</v>
      </c>
      <c r="AR123" s="74">
        <f t="shared" si="162"/>
        <v>0</v>
      </c>
      <c r="AS123" s="16">
        <v>1400</v>
      </c>
      <c r="AT123" s="74">
        <f t="shared" si="163"/>
        <v>1.5098752853799098E-4</v>
      </c>
      <c r="AU123" s="19">
        <f>+U123+AO123+AQ123+AS123</f>
        <v>9272289</v>
      </c>
      <c r="AV123" s="86">
        <f t="shared" si="164"/>
        <v>1</v>
      </c>
      <c r="AW123" s="28"/>
    </row>
    <row r="124" spans="1:49" s="20" customFormat="1" ht="15" customHeight="1" x14ac:dyDescent="0.2">
      <c r="A124" s="9" t="s">
        <v>181</v>
      </c>
      <c r="B124" s="10" t="s">
        <v>182</v>
      </c>
      <c r="C124" s="16">
        <v>3348693</v>
      </c>
      <c r="D124" s="74">
        <f>C124/AU124</f>
        <v>0.36622560997082393</v>
      </c>
      <c r="E124" s="16">
        <v>628318</v>
      </c>
      <c r="F124" s="74">
        <f>E124/AU124</f>
        <v>6.8715210025418319E-2</v>
      </c>
      <c r="G124" s="16">
        <v>28464</v>
      </c>
      <c r="H124" s="74">
        <f t="shared" si="144"/>
        <v>3.1129296600821673E-3</v>
      </c>
      <c r="I124" s="16">
        <v>68151</v>
      </c>
      <c r="J124" s="74">
        <f t="shared" si="145"/>
        <v>7.4532486391322289E-3</v>
      </c>
      <c r="K124" s="16">
        <v>0</v>
      </c>
      <c r="L124" s="74">
        <f t="shared" si="146"/>
        <v>0</v>
      </c>
      <c r="M124" s="16">
        <v>365634</v>
      </c>
      <c r="N124" s="74">
        <f t="shared" si="147"/>
        <v>3.998710382709679E-2</v>
      </c>
      <c r="O124" s="12">
        <f>C124+E124+G124+I124+K124+M124</f>
        <v>4439260</v>
      </c>
      <c r="P124" s="114">
        <f t="shared" si="148"/>
        <v>0.48549410212255345</v>
      </c>
      <c r="Q124" s="16">
        <v>416199</v>
      </c>
      <c r="R124" s="74">
        <f t="shared" si="149"/>
        <v>4.5517081632818222E-2</v>
      </c>
      <c r="S124" s="16">
        <v>537954</v>
      </c>
      <c r="T124" s="74">
        <f t="shared" si="150"/>
        <v>5.8832664501118681E-2</v>
      </c>
      <c r="U124" s="17">
        <f>O124+Q124+S124</f>
        <v>5393413</v>
      </c>
      <c r="V124" s="106">
        <f t="shared" si="151"/>
        <v>0.58984384825649039</v>
      </c>
      <c r="W124" s="16">
        <v>1002585</v>
      </c>
      <c r="X124" s="74">
        <f t="shared" si="152"/>
        <v>0.10964645106989458</v>
      </c>
      <c r="Y124" s="16">
        <v>220274</v>
      </c>
      <c r="Z124" s="74">
        <f t="shared" si="153"/>
        <v>2.4089989739493372E-2</v>
      </c>
      <c r="AA124" s="16">
        <v>195507</v>
      </c>
      <c r="AB124" s="74">
        <f t="shared" si="154"/>
        <v>2.1381377847585873E-2</v>
      </c>
      <c r="AC124" s="16">
        <v>1108376</v>
      </c>
      <c r="AD124" s="74">
        <f t="shared" si="155"/>
        <v>0.12121615110045082</v>
      </c>
      <c r="AE124" s="16">
        <v>405922</v>
      </c>
      <c r="AF124" s="74">
        <f t="shared" si="156"/>
        <v>4.4393150417364864E-2</v>
      </c>
      <c r="AG124" s="16">
        <v>336398</v>
      </c>
      <c r="AH124" s="74">
        <f t="shared" si="157"/>
        <v>3.6789745355267037E-2</v>
      </c>
      <c r="AI124" s="16">
        <v>474898</v>
      </c>
      <c r="AJ124" s="74">
        <f t="shared" si="158"/>
        <v>5.1936624146771394E-2</v>
      </c>
      <c r="AK124" s="16">
        <v>6425</v>
      </c>
      <c r="AL124" s="74">
        <f t="shared" si="159"/>
        <v>7.0266206668170058E-4</v>
      </c>
      <c r="AM124" s="16">
        <v>0</v>
      </c>
      <c r="AN124" s="74">
        <f t="shared" si="160"/>
        <v>0</v>
      </c>
      <c r="AO124" s="18">
        <f>W124+Y124+AA124+AC124+AE124+AI124+AK124+AM124+AG124</f>
        <v>3750385</v>
      </c>
      <c r="AP124" s="93">
        <f t="shared" si="161"/>
        <v>0.41015615174350967</v>
      </c>
      <c r="AQ124" s="16">
        <v>0</v>
      </c>
      <c r="AR124" s="74">
        <f t="shared" si="162"/>
        <v>0</v>
      </c>
      <c r="AS124" s="16">
        <v>0</v>
      </c>
      <c r="AT124" s="74">
        <f t="shared" si="163"/>
        <v>0</v>
      </c>
      <c r="AU124" s="19">
        <f>+U124+AO124+AQ124+AS124</f>
        <v>9143798</v>
      </c>
      <c r="AV124" s="86">
        <f t="shared" si="164"/>
        <v>1</v>
      </c>
      <c r="AW124" s="28"/>
    </row>
    <row r="125" spans="1:49" s="20" customFormat="1" ht="15" customHeight="1" x14ac:dyDescent="0.2">
      <c r="A125" s="9" t="s">
        <v>185</v>
      </c>
      <c r="B125" s="10" t="s">
        <v>186</v>
      </c>
      <c r="C125" s="16">
        <v>3133938</v>
      </c>
      <c r="D125" s="74">
        <f>C125/AU125</f>
        <v>0.46472071274798321</v>
      </c>
      <c r="E125" s="16">
        <v>424152</v>
      </c>
      <c r="F125" s="74">
        <f>E125/AU125</f>
        <v>6.2896017647280381E-2</v>
      </c>
      <c r="G125" s="16">
        <v>0</v>
      </c>
      <c r="H125" s="74">
        <f t="shared" si="144"/>
        <v>0</v>
      </c>
      <c r="I125" s="16">
        <v>55197</v>
      </c>
      <c r="J125" s="74">
        <f t="shared" si="145"/>
        <v>8.1849702136897514E-3</v>
      </c>
      <c r="K125" s="16">
        <v>0</v>
      </c>
      <c r="L125" s="74">
        <f t="shared" si="146"/>
        <v>0</v>
      </c>
      <c r="M125" s="16">
        <v>487876</v>
      </c>
      <c r="N125" s="74">
        <f t="shared" si="147"/>
        <v>7.234542688867332E-2</v>
      </c>
      <c r="O125" s="12">
        <f>C125+E125+G125+I125+K125+M125</f>
        <v>4101163</v>
      </c>
      <c r="P125" s="114">
        <f t="shared" si="148"/>
        <v>0.60814712749762667</v>
      </c>
      <c r="Q125" s="16">
        <v>149356</v>
      </c>
      <c r="R125" s="74">
        <f t="shared" si="149"/>
        <v>2.2147479233216416E-2</v>
      </c>
      <c r="S125" s="16">
        <v>72666</v>
      </c>
      <c r="T125" s="74">
        <f t="shared" si="150"/>
        <v>1.0775387168650098E-2</v>
      </c>
      <c r="U125" s="17">
        <f>O125+Q125+S125</f>
        <v>4323185</v>
      </c>
      <c r="V125" s="106">
        <f t="shared" si="151"/>
        <v>0.64106999389949315</v>
      </c>
      <c r="W125" s="16">
        <v>355559</v>
      </c>
      <c r="X125" s="74">
        <f t="shared" si="152"/>
        <v>5.2724601413289024E-2</v>
      </c>
      <c r="Y125" s="16">
        <v>195669</v>
      </c>
      <c r="Z125" s="74">
        <f t="shared" si="153"/>
        <v>2.9015072136936063E-2</v>
      </c>
      <c r="AA125" s="16">
        <v>205296</v>
      </c>
      <c r="AB125" s="74">
        <f t="shared" si="154"/>
        <v>3.044262632008354E-2</v>
      </c>
      <c r="AC125" s="16">
        <v>665633</v>
      </c>
      <c r="AD125" s="74">
        <f t="shared" si="155"/>
        <v>9.8704391148956461E-2</v>
      </c>
      <c r="AE125" s="16">
        <v>573645</v>
      </c>
      <c r="AF125" s="74">
        <f t="shared" si="156"/>
        <v>8.5063812131674854E-2</v>
      </c>
      <c r="AG125" s="16">
        <v>56476</v>
      </c>
      <c r="AH125" s="74">
        <f t="shared" si="157"/>
        <v>8.3746286535199797E-3</v>
      </c>
      <c r="AI125" s="16">
        <v>368239</v>
      </c>
      <c r="AJ125" s="74">
        <f t="shared" si="158"/>
        <v>5.4604874296046886E-2</v>
      </c>
      <c r="AK125" s="16">
        <v>0</v>
      </c>
      <c r="AL125" s="74">
        <f t="shared" si="159"/>
        <v>0</v>
      </c>
      <c r="AM125" s="16">
        <v>0</v>
      </c>
      <c r="AN125" s="74">
        <f t="shared" si="160"/>
        <v>0</v>
      </c>
      <c r="AO125" s="18">
        <f>W125+Y125+AA125+AC125+AE125+AI125+AK125+AM125+AG125</f>
        <v>2420517</v>
      </c>
      <c r="AP125" s="93">
        <f t="shared" si="161"/>
        <v>0.35893000610050679</v>
      </c>
      <c r="AQ125" s="16">
        <v>0</v>
      </c>
      <c r="AR125" s="74">
        <f t="shared" si="162"/>
        <v>0</v>
      </c>
      <c r="AS125" s="16">
        <v>0</v>
      </c>
      <c r="AT125" s="74">
        <f t="shared" si="163"/>
        <v>0</v>
      </c>
      <c r="AU125" s="19">
        <f>+U125+AO125+AQ125+AS125</f>
        <v>6743702</v>
      </c>
      <c r="AV125" s="86">
        <f t="shared" si="164"/>
        <v>1</v>
      </c>
      <c r="AW125" s="28"/>
    </row>
    <row r="126" spans="1:49" s="43" customFormat="1" ht="15" customHeight="1" x14ac:dyDescent="0.2">
      <c r="A126" s="21" t="s">
        <v>183</v>
      </c>
      <c r="B126" s="41" t="s">
        <v>184</v>
      </c>
      <c r="C126" s="23">
        <v>2539869</v>
      </c>
      <c r="D126" s="75">
        <f>C126/AU126</f>
        <v>0.38274857185224298</v>
      </c>
      <c r="E126" s="23">
        <v>289723</v>
      </c>
      <c r="F126" s="75">
        <f>E126/AU126</f>
        <v>4.3660151166358345E-2</v>
      </c>
      <c r="G126" s="23">
        <v>7130</v>
      </c>
      <c r="H126" s="75">
        <f t="shared" si="144"/>
        <v>1.0744638078997353E-3</v>
      </c>
      <c r="I126" s="23">
        <v>167031</v>
      </c>
      <c r="J126" s="75">
        <f t="shared" si="145"/>
        <v>2.5170934684053389E-2</v>
      </c>
      <c r="K126" s="23">
        <v>0</v>
      </c>
      <c r="L126" s="75">
        <f t="shared" si="146"/>
        <v>0</v>
      </c>
      <c r="M126" s="23">
        <v>24776</v>
      </c>
      <c r="N126" s="75">
        <f t="shared" si="147"/>
        <v>3.7336487103118987E-3</v>
      </c>
      <c r="O126" s="24">
        <f>C126+E126+G126+I126+K126+M126</f>
        <v>3028529</v>
      </c>
      <c r="P126" s="115">
        <f t="shared" si="148"/>
        <v>0.45638777022086635</v>
      </c>
      <c r="Q126" s="23">
        <v>309017</v>
      </c>
      <c r="R126" s="75">
        <f t="shared" si="149"/>
        <v>4.6567683383695997E-2</v>
      </c>
      <c r="S126" s="23">
        <v>329067</v>
      </c>
      <c r="T126" s="75">
        <f t="shared" si="150"/>
        <v>4.9589141917832001E-2</v>
      </c>
      <c r="U126" s="25">
        <f>O126+Q126+S126</f>
        <v>3666613</v>
      </c>
      <c r="V126" s="107">
        <f t="shared" si="151"/>
        <v>0.55254459552239432</v>
      </c>
      <c r="W126" s="23">
        <v>1104894</v>
      </c>
      <c r="X126" s="75">
        <f t="shared" si="152"/>
        <v>0.16650331200078122</v>
      </c>
      <c r="Y126" s="23">
        <v>69657</v>
      </c>
      <c r="Z126" s="75">
        <f t="shared" si="153"/>
        <v>1.0497044245003065E-2</v>
      </c>
      <c r="AA126" s="23">
        <v>16346</v>
      </c>
      <c r="AB126" s="75">
        <f t="shared" si="154"/>
        <v>2.4632798602986076E-3</v>
      </c>
      <c r="AC126" s="23">
        <v>753599</v>
      </c>
      <c r="AD126" s="75">
        <f t="shared" si="155"/>
        <v>0.11356449525517988</v>
      </c>
      <c r="AE126" s="23">
        <v>624501</v>
      </c>
      <c r="AF126" s="75">
        <f t="shared" si="156"/>
        <v>9.4109919003813824E-2</v>
      </c>
      <c r="AG126" s="23">
        <v>10176</v>
      </c>
      <c r="AH126" s="75">
        <f t="shared" si="157"/>
        <v>1.5334843911904215E-3</v>
      </c>
      <c r="AI126" s="23">
        <v>293238</v>
      </c>
      <c r="AJ126" s="75">
        <f t="shared" si="158"/>
        <v>4.4189848260996152E-2</v>
      </c>
      <c r="AK126" s="23">
        <v>46</v>
      </c>
      <c r="AL126" s="75">
        <f t="shared" si="159"/>
        <v>6.9320245670950656E-6</v>
      </c>
      <c r="AM126" s="23">
        <v>0</v>
      </c>
      <c r="AN126" s="75">
        <f t="shared" si="160"/>
        <v>0</v>
      </c>
      <c r="AO126" s="26">
        <f>W126+Y126+AA126+AC126+AE126+AI126+AK126+AM126+AG126</f>
        <v>2872457</v>
      </c>
      <c r="AP126" s="94">
        <f t="shared" si="161"/>
        <v>0.43286831504183026</v>
      </c>
      <c r="AQ126" s="23">
        <v>96798</v>
      </c>
      <c r="AR126" s="75">
        <f t="shared" si="162"/>
        <v>1.4587089435775396E-2</v>
      </c>
      <c r="AS126" s="23">
        <v>0</v>
      </c>
      <c r="AT126" s="75">
        <f t="shared" si="163"/>
        <v>0</v>
      </c>
      <c r="AU126" s="27">
        <f>+U126+AO126+AQ126+AS126</f>
        <v>6635868</v>
      </c>
      <c r="AV126" s="87">
        <f t="shared" si="164"/>
        <v>1</v>
      </c>
      <c r="AW126" s="42"/>
    </row>
    <row r="127" spans="1:49" ht="15" customHeight="1" x14ac:dyDescent="0.2">
      <c r="A127" s="29"/>
      <c r="B127" s="29" t="s">
        <v>199</v>
      </c>
      <c r="C127" s="30">
        <f>SUM(C122:C126)</f>
        <v>13298316</v>
      </c>
      <c r="D127" s="77">
        <f>C127/$AU127</f>
        <v>0.36483780220214357</v>
      </c>
      <c r="E127" s="30">
        <f t="shared" ref="E127" si="165">SUM(E122:E126)</f>
        <v>2557668</v>
      </c>
      <c r="F127" s="77">
        <f>E127/$AU127</f>
        <v>7.0169333612071783E-2</v>
      </c>
      <c r="G127" s="30">
        <f t="shared" ref="G127" si="166">SUM(G122:G126)</f>
        <v>35594</v>
      </c>
      <c r="H127" s="77">
        <f t="shared" si="144"/>
        <v>9.7651738247031409E-4</v>
      </c>
      <c r="I127" s="30">
        <f t="shared" ref="I127" si="167">SUM(I122:I126)</f>
        <v>900197</v>
      </c>
      <c r="J127" s="77">
        <f t="shared" si="145"/>
        <v>2.4696803341788767E-2</v>
      </c>
      <c r="K127" s="30">
        <f t="shared" ref="K127" si="168">SUM(K122:K126)</f>
        <v>0</v>
      </c>
      <c r="L127" s="77">
        <f t="shared" si="146"/>
        <v>0</v>
      </c>
      <c r="M127" s="30">
        <f t="shared" ref="M127" si="169">SUM(M122:M126)</f>
        <v>956439</v>
      </c>
      <c r="N127" s="77">
        <f t="shared" si="147"/>
        <v>2.6239796279500047E-2</v>
      </c>
      <c r="O127" s="31">
        <f t="shared" ref="O127" si="170">SUM(O122:O126)</f>
        <v>17748214</v>
      </c>
      <c r="P127" s="117">
        <f t="shared" si="148"/>
        <v>0.48692025281797446</v>
      </c>
      <c r="Q127" s="30">
        <f t="shared" ref="Q127" si="171">SUM(Q122:Q126)</f>
        <v>2264396</v>
      </c>
      <c r="R127" s="77">
        <f t="shared" si="149"/>
        <v>6.2123449311576373E-2</v>
      </c>
      <c r="S127" s="30">
        <f t="shared" ref="S127" si="172">SUM(S122:S126)</f>
        <v>1737898</v>
      </c>
      <c r="T127" s="77">
        <f t="shared" si="150"/>
        <v>4.7679035960004321E-2</v>
      </c>
      <c r="U127" s="32">
        <f t="shared" ref="U127" si="173">SUM(U122:U126)</f>
        <v>21750508</v>
      </c>
      <c r="V127" s="109">
        <f t="shared" si="151"/>
        <v>0.59672273808955512</v>
      </c>
      <c r="W127" s="30">
        <f t="shared" ref="W127" si="174">SUM(W122:W126)</f>
        <v>4007061</v>
      </c>
      <c r="X127" s="77">
        <f t="shared" si="152"/>
        <v>0.109933267379864</v>
      </c>
      <c r="Y127" s="30">
        <f t="shared" ref="Y127" si="175">SUM(Y122:Y126)</f>
        <v>821056</v>
      </c>
      <c r="Z127" s="77">
        <f t="shared" si="153"/>
        <v>2.2525578917276683E-2</v>
      </c>
      <c r="AA127" s="30">
        <f t="shared" ref="AA127" si="176">SUM(AA122:AA126)</f>
        <v>713003</v>
      </c>
      <c r="AB127" s="77">
        <f t="shared" si="154"/>
        <v>1.9561157027967672E-2</v>
      </c>
      <c r="AC127" s="30">
        <f t="shared" ref="AC127" si="177">SUM(AC122:AC126)</f>
        <v>3982166</v>
      </c>
      <c r="AD127" s="77">
        <f t="shared" si="155"/>
        <v>0.10925027585779291</v>
      </c>
      <c r="AE127" s="30">
        <f t="shared" ref="AE127" si="178">SUM(AE122:AE126)</f>
        <v>2699723</v>
      </c>
      <c r="AF127" s="77">
        <f t="shared" si="156"/>
        <v>7.4066596543094443E-2</v>
      </c>
      <c r="AG127" s="30">
        <f t="shared" ref="AG127" si="179">SUM(AG122:AG126)</f>
        <v>553583</v>
      </c>
      <c r="AH127" s="77">
        <f t="shared" si="157"/>
        <v>1.5187487277070963E-2</v>
      </c>
      <c r="AI127" s="30">
        <f t="shared" ref="AI127" si="180">SUM(AI122:AI126)</f>
        <v>1818171</v>
      </c>
      <c r="AJ127" s="77">
        <f t="shared" si="158"/>
        <v>4.988131667706449E-2</v>
      </c>
      <c r="AK127" s="33">
        <f t="shared" ref="AK127" si="181">SUM(AK122:AK126)</f>
        <v>6471</v>
      </c>
      <c r="AL127" s="77">
        <f t="shared" si="159"/>
        <v>1.7753115642988712E-4</v>
      </c>
      <c r="AM127" s="30">
        <f t="shared" ref="AM127" si="182">SUM(AM122:AM126)</f>
        <v>0</v>
      </c>
      <c r="AN127" s="77">
        <f t="shared" si="160"/>
        <v>0</v>
      </c>
      <c r="AO127" s="34">
        <f t="shared" ref="AO127" si="183">SUM(AO122:AO126)</f>
        <v>14601234</v>
      </c>
      <c r="AP127" s="96">
        <f t="shared" si="161"/>
        <v>0.40058321083656107</v>
      </c>
      <c r="AQ127" s="30">
        <f t="shared" ref="AQ127" si="184">SUM(AQ122:AQ126)</f>
        <v>96798</v>
      </c>
      <c r="AR127" s="77">
        <f t="shared" si="162"/>
        <v>2.6556422315098462E-3</v>
      </c>
      <c r="AS127" s="30">
        <f t="shared" ref="AS127" si="185">SUM(AS122:AS126)</f>
        <v>1400</v>
      </c>
      <c r="AT127" s="77">
        <f t="shared" si="163"/>
        <v>3.8408842373951784E-5</v>
      </c>
      <c r="AU127" s="35">
        <f t="shared" ref="AU127" si="186">SUM(AU122:AU126)</f>
        <v>36449940</v>
      </c>
      <c r="AV127" s="89">
        <f t="shared" si="164"/>
        <v>1</v>
      </c>
      <c r="AW127" s="28"/>
    </row>
    <row r="128" spans="1:49" s="43" customFormat="1" ht="15" customHeight="1" x14ac:dyDescent="0.2">
      <c r="A128" s="56"/>
      <c r="B128" s="37"/>
      <c r="C128" s="37"/>
      <c r="D128" s="104"/>
      <c r="E128" s="37"/>
      <c r="F128" s="104"/>
      <c r="G128" s="37"/>
      <c r="H128" s="83"/>
      <c r="I128" s="37"/>
      <c r="J128" s="104"/>
      <c r="K128" s="37"/>
      <c r="L128" s="104"/>
      <c r="M128" s="37"/>
      <c r="N128" s="121"/>
      <c r="O128" s="37"/>
      <c r="P128" s="83"/>
      <c r="Q128" s="37"/>
      <c r="R128" s="104"/>
      <c r="S128" s="37"/>
      <c r="T128" s="83"/>
      <c r="U128" s="37"/>
      <c r="V128" s="104"/>
      <c r="W128" s="37"/>
      <c r="X128" s="83"/>
      <c r="Y128" s="37"/>
      <c r="Z128" s="83"/>
      <c r="AA128" s="37"/>
      <c r="AB128" s="104"/>
      <c r="AC128" s="37"/>
      <c r="AD128" s="83"/>
      <c r="AE128" s="37"/>
      <c r="AF128" s="83"/>
      <c r="AG128" s="37"/>
      <c r="AH128" s="104"/>
      <c r="AI128" s="37"/>
      <c r="AJ128" s="104"/>
      <c r="AK128" s="37"/>
      <c r="AL128" s="83"/>
      <c r="AM128" s="37"/>
      <c r="AN128" s="83"/>
      <c r="AO128" s="37"/>
      <c r="AP128" s="83"/>
      <c r="AQ128" s="37"/>
      <c r="AR128" s="83"/>
      <c r="AS128" s="37"/>
      <c r="AT128" s="80"/>
      <c r="AU128" s="37"/>
      <c r="AV128" s="83"/>
      <c r="AW128" s="44"/>
    </row>
    <row r="129" spans="1:49" ht="15" customHeight="1" thickBot="1" x14ac:dyDescent="0.25">
      <c r="A129" s="60"/>
      <c r="B129" s="61" t="s">
        <v>187</v>
      </c>
      <c r="C129" s="62">
        <f>SUM(C73,C78,C120,C127)</f>
        <v>2873346116</v>
      </c>
      <c r="D129" s="125">
        <f>C129/$AU$129</f>
        <v>0.31907998324926823</v>
      </c>
      <c r="E129" s="63">
        <f t="shared" ref="E129" si="187">SUM(E73,E78,E120,E127)</f>
        <v>890936401</v>
      </c>
      <c r="F129" s="81">
        <f>E129/$AU$129</f>
        <v>9.8936905068363626E-2</v>
      </c>
      <c r="G129" s="63">
        <f t="shared" ref="G129" si="188">SUM(G73,G78,G120,G127)</f>
        <v>128458144</v>
      </c>
      <c r="H129" s="122">
        <f>G129/$AU$129</f>
        <v>1.4265048755355753E-2</v>
      </c>
      <c r="I129" s="63">
        <f t="shared" ref="I129" si="189">SUM(I73,I78,I120,I127)</f>
        <v>212354055</v>
      </c>
      <c r="J129" s="81">
        <f>I129/$AU$129</f>
        <v>2.3581540676568525E-2</v>
      </c>
      <c r="K129" s="63">
        <f t="shared" ref="K129" si="190">SUM(K73,K78,K120,K127)</f>
        <v>5847113</v>
      </c>
      <c r="L129" s="81">
        <f>K129/$AU$129</f>
        <v>6.493115144422018E-4</v>
      </c>
      <c r="M129" s="63">
        <f t="shared" ref="M129" si="191">SUM(M73,M78,M120,M127)</f>
        <v>370639804</v>
      </c>
      <c r="N129" s="84">
        <f>M129/$AU$129</f>
        <v>4.1158891994699069E-2</v>
      </c>
      <c r="O129" s="64">
        <f t="shared" ref="O129" si="192">SUM(O73,O78,O120,O127)</f>
        <v>4481581633</v>
      </c>
      <c r="P129" s="120">
        <f>O129/$AU$129</f>
        <v>0.49767168125869737</v>
      </c>
      <c r="Q129" s="63">
        <f t="shared" ref="Q129" si="193">SUM(Q73,Q78,Q120,Q127)</f>
        <v>492272085</v>
      </c>
      <c r="R129" s="81">
        <f>Q129/$AU$129</f>
        <v>5.4665940786328276E-2</v>
      </c>
      <c r="S129" s="63">
        <f t="shared" ref="S129" si="194">SUM(S73,S78,S120,S127)</f>
        <v>407083015</v>
      </c>
      <c r="T129" s="84">
        <f>S129/$AU$129</f>
        <v>4.5205845854757308E-2</v>
      </c>
      <c r="U129" s="65">
        <f t="shared" ref="U129" si="195">SUM(U73,U78,U120,U127)</f>
        <v>5380936733</v>
      </c>
      <c r="V129" s="112">
        <f>U129/$AU$129</f>
        <v>0.59754346789978297</v>
      </c>
      <c r="W129" s="63">
        <f t="shared" ref="W129" si="196">SUM(W73,W78,W120,W127)</f>
        <v>520762208</v>
      </c>
      <c r="X129" s="81">
        <f>W129/$AU$129</f>
        <v>5.7829718348310508E-2</v>
      </c>
      <c r="Y129" s="63">
        <f t="shared" ref="Y129" si="197">SUM(Y73,Y78,Y120,Y127)</f>
        <v>209850419</v>
      </c>
      <c r="Z129" s="84">
        <f>Y129/$AU$129</f>
        <v>2.330351634511264E-2</v>
      </c>
      <c r="AA129" s="63">
        <f t="shared" ref="AA129" si="198">SUM(AA73,AA78,AA120,AA127)</f>
        <v>109319803</v>
      </c>
      <c r="AB129" s="81">
        <f>AA129/$AU$129</f>
        <v>1.213976997613235E-2</v>
      </c>
      <c r="AC129" s="63">
        <f t="shared" ref="AC129" si="199">SUM(AC73,AC78,AC120,AC127)</f>
        <v>752148796</v>
      </c>
      <c r="AD129" s="81">
        <f>AC129/$AU$129</f>
        <v>8.3524788013612655E-2</v>
      </c>
      <c r="AE129" s="63">
        <f t="shared" ref="AE129" si="200">SUM(AE73,AE78,AE120,AE127)</f>
        <v>486669490</v>
      </c>
      <c r="AF129" s="84">
        <f>AE129/$AU$129</f>
        <v>5.4043782561533187E-2</v>
      </c>
      <c r="AG129" s="63">
        <f t="shared" ref="AG129" si="201">SUM(AG73,AG78,AG120,AG127)</f>
        <v>132621791</v>
      </c>
      <c r="AH129" s="81">
        <f>AG129/$AU$129</f>
        <v>1.4727414360257304E-2</v>
      </c>
      <c r="AI129" s="63">
        <f t="shared" ref="AI129" si="202">SUM(AI73,AI78,AI120,AI127)</f>
        <v>433194414</v>
      </c>
      <c r="AJ129" s="81">
        <f>AI129/$AU$129</f>
        <v>4.8105470341045599E-2</v>
      </c>
      <c r="AK129" s="63">
        <f t="shared" ref="AK129" si="203">SUM(AK73,AK78,AK120,AK127)</f>
        <v>98910</v>
      </c>
      <c r="AL129" s="81">
        <f>AK129/$AU$129</f>
        <v>1.0983779840320888E-5</v>
      </c>
      <c r="AM129" s="63">
        <f t="shared" ref="AM129" si="204">SUM(AM73,AM78,AM120,AM127)</f>
        <v>7011422</v>
      </c>
      <c r="AN129" s="84">
        <f>AM129/$AU$129</f>
        <v>7.7860596113216412E-4</v>
      </c>
      <c r="AO129" s="66">
        <f t="shared" ref="AO129" si="205">SUM(AO73,AO78,AO120,AO127)</f>
        <v>2651677253</v>
      </c>
      <c r="AP129" s="100">
        <f>AO129/$AU$129</f>
        <v>0.2944640496869767</v>
      </c>
      <c r="AQ129" s="63">
        <f t="shared" ref="AQ129" si="206">SUM(AQ73,AQ78,AQ120,AQ127)</f>
        <v>526208634</v>
      </c>
      <c r="AR129" s="84">
        <f>AQ129/$AU$129</f>
        <v>5.8434534283004672E-2</v>
      </c>
      <c r="AS129" s="63">
        <f t="shared" ref="AS129" si="207">SUM(AS73,AS78,AS120,AS127)</f>
        <v>446274117</v>
      </c>
      <c r="AT129" s="81">
        <f>AS129/$AU$129</f>
        <v>4.9557948130235618E-2</v>
      </c>
      <c r="AU129" s="67">
        <f t="shared" ref="AU129" si="208">SUM(AU73,AU78,AU120,AU127)</f>
        <v>9005096737</v>
      </c>
      <c r="AV129" s="91">
        <f>AU129/$AU$129</f>
        <v>1</v>
      </c>
      <c r="AW129" s="8"/>
    </row>
    <row r="130" spans="1:49" ht="15" customHeight="1" thickTop="1" x14ac:dyDescent="0.2">
      <c r="A130" s="139" t="s">
        <v>200</v>
      </c>
      <c r="B130" s="139"/>
      <c r="D130" s="124"/>
      <c r="E130" s="68"/>
      <c r="F130" s="124"/>
      <c r="I130" s="69"/>
      <c r="J130" s="102"/>
      <c r="K130" s="69"/>
      <c r="L130" s="102"/>
      <c r="O130" s="69"/>
      <c r="P130" s="102"/>
      <c r="Q130" s="69"/>
      <c r="R130" s="102"/>
      <c r="U130" s="140"/>
      <c r="V130" s="140"/>
      <c r="W130" s="140"/>
      <c r="X130" s="140"/>
      <c r="AA130" s="140"/>
      <c r="AB130" s="140"/>
      <c r="AC130" s="140"/>
      <c r="AD130" s="140"/>
      <c r="AG130" s="69"/>
      <c r="AH130" s="102"/>
      <c r="AI130" s="69"/>
      <c r="AJ130" s="102"/>
      <c r="AK130" s="69"/>
      <c r="AL130" s="102"/>
      <c r="AO130" s="140"/>
      <c r="AP130" s="140"/>
      <c r="AS130" s="140"/>
      <c r="AT130" s="140"/>
      <c r="AU130" s="140"/>
      <c r="AV130" s="140"/>
    </row>
  </sheetData>
  <sortState ref="A122:AX185">
    <sortCondition ref="A122:A185"/>
  </sortState>
  <mergeCells count="32">
    <mergeCell ref="AO1:AO2"/>
    <mergeCell ref="AU1:AU2"/>
    <mergeCell ref="A130:B130"/>
    <mergeCell ref="U130:X130"/>
    <mergeCell ref="AA130:AD130"/>
    <mergeCell ref="AO130:AP130"/>
    <mergeCell ref="AS130:AV130"/>
    <mergeCell ref="AD1:AD2"/>
    <mergeCell ref="D1:D2"/>
    <mergeCell ref="F1:F2"/>
    <mergeCell ref="H1:H2"/>
    <mergeCell ref="J1:J2"/>
    <mergeCell ref="L1:L2"/>
    <mergeCell ref="N1:N2"/>
    <mergeCell ref="O1:O2"/>
    <mergeCell ref="U1:U2"/>
    <mergeCell ref="AT1:AT2"/>
    <mergeCell ref="AV1:AV2"/>
    <mergeCell ref="AP1:AP2"/>
    <mergeCell ref="V1:V2"/>
    <mergeCell ref="P1:P2"/>
    <mergeCell ref="AF1:AF2"/>
    <mergeCell ref="AH1:AH2"/>
    <mergeCell ref="AJ1:AJ2"/>
    <mergeCell ref="AL1:AL2"/>
    <mergeCell ref="AN1:AN2"/>
    <mergeCell ref="AR1:AR2"/>
    <mergeCell ref="R1:R2"/>
    <mergeCell ref="T1:T2"/>
    <mergeCell ref="X1:X2"/>
    <mergeCell ref="Z1:Z2"/>
    <mergeCell ref="AB1:AB2"/>
  </mergeCells>
  <printOptions horizontalCentered="1"/>
  <pageMargins left="0.25" right="0.25" top="0.8" bottom="0.5" header="0.43" footer="0.5"/>
  <pageSetup paperSize="5" scale="67" orientation="portrait" r:id="rId1"/>
  <headerFooter alignWithMargins="0">
    <oddHeader>&amp;C&amp;"Arial,Bold"&amp;22EXPENDITURES BY GROUP</oddHeader>
    <oddFooter>Page &amp;P of &amp;N</oddFooter>
  </headerFooter>
  <rowBreaks count="1" manualBreakCount="1">
    <brk id="79" max="49" man="1"/>
  </rowBreaks>
  <colBreaks count="5" manualBreakCount="5">
    <brk id="8" max="129" man="1"/>
    <brk id="16" max="129" man="1"/>
    <brk id="22" max="129" man="1"/>
    <brk id="36" max="129" man="1"/>
    <brk id="42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Expend by Group</vt:lpstr>
      <vt:lpstr>'Expend by Group'!Print_Area</vt:lpstr>
      <vt:lpstr>'Expend by Group'!Print_Titles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2019-06-06T18:46:21Z</cp:lastPrinted>
  <dcterms:created xsi:type="dcterms:W3CDTF">2019-06-06T13:51:25Z</dcterms:created>
  <dcterms:modified xsi:type="dcterms:W3CDTF">2019-06-06T18:50:52Z</dcterms:modified>
</cp:coreProperties>
</file>