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2" windowWidth="11292" windowHeight="5736"/>
  </bookViews>
  <sheets>
    <sheet name="Total Revenue" sheetId="3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'Total Revenue'!$A$1:$J$122</definedName>
    <definedName name="_xlnm.Print_Titles" localSheetId="0">'Total Revenue'!$A:$C,'Total Revenue'!$1:$1</definedName>
  </definedNames>
  <calcPr calcId="145621"/>
</workbook>
</file>

<file path=xl/calcChain.xml><?xml version="1.0" encoding="utf-8"?>
<calcChain xmlns="http://schemas.openxmlformats.org/spreadsheetml/2006/main">
  <c r="J71" i="3" l="1"/>
  <c r="I71" i="3" s="1"/>
  <c r="H72" i="3"/>
  <c r="F72" i="3"/>
  <c r="D72" i="3"/>
  <c r="E71" i="3" l="1"/>
  <c r="G71" i="3"/>
  <c r="D77" i="3"/>
  <c r="H77" i="3"/>
  <c r="F77" i="3"/>
  <c r="F117" i="3" l="1"/>
  <c r="F119" i="3" s="1"/>
  <c r="F114" i="3"/>
  <c r="J116" i="3" l="1"/>
  <c r="E116" i="3" s="1"/>
  <c r="J110" i="3"/>
  <c r="E110" i="3" s="1"/>
  <c r="J111" i="3"/>
  <c r="E111" i="3" s="1"/>
  <c r="I116" i="3" l="1"/>
  <c r="G116" i="3"/>
  <c r="G110" i="3"/>
  <c r="I110" i="3"/>
  <c r="G111" i="3"/>
  <c r="I111" i="3"/>
  <c r="J117" i="3"/>
  <c r="H117" i="3"/>
  <c r="D117" i="3"/>
  <c r="D114" i="3" l="1"/>
  <c r="D119" i="3" s="1"/>
  <c r="G117" i="3"/>
  <c r="E117" i="3"/>
  <c r="I117" i="3"/>
  <c r="J91" i="3" l="1"/>
  <c r="E91" i="3" s="1"/>
  <c r="J87" i="3"/>
  <c r="E87" i="3" s="1"/>
  <c r="J86" i="3"/>
  <c r="E86" i="3" s="1"/>
  <c r="J94" i="3"/>
  <c r="G94" i="3" s="1"/>
  <c r="J93" i="3"/>
  <c r="G93" i="3" s="1"/>
  <c r="J89" i="3"/>
  <c r="I89" i="3" s="1"/>
  <c r="J88" i="3"/>
  <c r="G88" i="3" s="1"/>
  <c r="J92" i="3"/>
  <c r="E92" i="3" s="1"/>
  <c r="J90" i="3"/>
  <c r="E90" i="3" s="1"/>
  <c r="I86" i="3" l="1"/>
  <c r="G87" i="3"/>
  <c r="I87" i="3"/>
  <c r="G86" i="3"/>
  <c r="G91" i="3"/>
  <c r="I91" i="3"/>
  <c r="E89" i="3"/>
  <c r="G89" i="3"/>
  <c r="I93" i="3"/>
  <c r="E93" i="3"/>
  <c r="E94" i="3"/>
  <c r="I94" i="3"/>
  <c r="E88" i="3"/>
  <c r="I88" i="3"/>
  <c r="I90" i="3"/>
  <c r="G90" i="3"/>
  <c r="I92" i="3"/>
  <c r="G92" i="3"/>
  <c r="H114" i="3" l="1"/>
  <c r="H119" i="3" s="1"/>
  <c r="J76" i="3"/>
  <c r="I76" i="3" s="1"/>
  <c r="J113" i="3"/>
  <c r="I113" i="3" s="1"/>
  <c r="J112" i="3"/>
  <c r="E112" i="3" s="1"/>
  <c r="J109" i="3"/>
  <c r="E109" i="3" s="1"/>
  <c r="J108" i="3"/>
  <c r="I108" i="3" s="1"/>
  <c r="J107" i="3"/>
  <c r="J106" i="3"/>
  <c r="I106" i="3" s="1"/>
  <c r="J105" i="3"/>
  <c r="G105" i="3" s="1"/>
  <c r="J104" i="3"/>
  <c r="I104" i="3" s="1"/>
  <c r="J103" i="3"/>
  <c r="J102" i="3"/>
  <c r="G102" i="3" s="1"/>
  <c r="J101" i="3"/>
  <c r="E101" i="3" s="1"/>
  <c r="J100" i="3"/>
  <c r="I100" i="3" s="1"/>
  <c r="J99" i="3"/>
  <c r="J98" i="3"/>
  <c r="I98" i="3" s="1"/>
  <c r="J97" i="3"/>
  <c r="G97" i="3" s="1"/>
  <c r="J96" i="3"/>
  <c r="I96" i="3" s="1"/>
  <c r="J95" i="3"/>
  <c r="J85" i="3"/>
  <c r="G85" i="3" s="1"/>
  <c r="J84" i="3"/>
  <c r="E84" i="3" s="1"/>
  <c r="J83" i="3"/>
  <c r="I83" i="3" s="1"/>
  <c r="J82" i="3"/>
  <c r="G82" i="3" s="1"/>
  <c r="J81" i="3"/>
  <c r="I81" i="3" s="1"/>
  <c r="J80" i="3"/>
  <c r="G80" i="3" s="1"/>
  <c r="J79" i="3"/>
  <c r="I79" i="3" s="1"/>
  <c r="J75" i="3"/>
  <c r="I75" i="3" s="1"/>
  <c r="J74" i="3"/>
  <c r="J70" i="3"/>
  <c r="J69" i="3"/>
  <c r="G69" i="3" s="1"/>
  <c r="J68" i="3"/>
  <c r="G68" i="3" s="1"/>
  <c r="J67" i="3"/>
  <c r="J66" i="3"/>
  <c r="J65" i="3"/>
  <c r="G65" i="3" s="1"/>
  <c r="J64" i="3"/>
  <c r="I64" i="3" s="1"/>
  <c r="J63" i="3"/>
  <c r="I63" i="3" s="1"/>
  <c r="J62" i="3"/>
  <c r="J61" i="3"/>
  <c r="G61" i="3" s="1"/>
  <c r="J60" i="3"/>
  <c r="E60" i="3" s="1"/>
  <c r="J59" i="3"/>
  <c r="E59" i="3" s="1"/>
  <c r="J58" i="3"/>
  <c r="J57" i="3"/>
  <c r="G57" i="3" s="1"/>
  <c r="J56" i="3"/>
  <c r="G56" i="3" s="1"/>
  <c r="J55" i="3"/>
  <c r="G55" i="3" s="1"/>
  <c r="J54" i="3"/>
  <c r="E54" i="3" s="1"/>
  <c r="J53" i="3"/>
  <c r="G53" i="3" s="1"/>
  <c r="J52" i="3"/>
  <c r="I52" i="3" s="1"/>
  <c r="J51" i="3"/>
  <c r="I51" i="3" s="1"/>
  <c r="J50" i="3"/>
  <c r="E50" i="3" s="1"/>
  <c r="J49" i="3"/>
  <c r="G49" i="3" s="1"/>
  <c r="J48" i="3"/>
  <c r="G48" i="3" s="1"/>
  <c r="J47" i="3"/>
  <c r="G47" i="3" s="1"/>
  <c r="J46" i="3"/>
  <c r="E46" i="3" s="1"/>
  <c r="J45" i="3"/>
  <c r="G45" i="3" s="1"/>
  <c r="J44" i="3"/>
  <c r="G44" i="3" s="1"/>
  <c r="J43" i="3"/>
  <c r="I43" i="3" s="1"/>
  <c r="J42" i="3"/>
  <c r="E42" i="3" s="1"/>
  <c r="J41" i="3"/>
  <c r="G41" i="3" s="1"/>
  <c r="J40" i="3"/>
  <c r="I40" i="3" s="1"/>
  <c r="J39" i="3"/>
  <c r="I39" i="3" s="1"/>
  <c r="J38" i="3"/>
  <c r="E38" i="3" s="1"/>
  <c r="J37" i="3"/>
  <c r="G37" i="3" s="1"/>
  <c r="J36" i="3"/>
  <c r="G36" i="3" s="1"/>
  <c r="J35" i="3"/>
  <c r="E35" i="3" s="1"/>
  <c r="J34" i="3"/>
  <c r="E34" i="3" s="1"/>
  <c r="J33" i="3"/>
  <c r="G33" i="3" s="1"/>
  <c r="J32" i="3"/>
  <c r="G32" i="3" s="1"/>
  <c r="J31" i="3"/>
  <c r="G31" i="3" s="1"/>
  <c r="J30" i="3"/>
  <c r="E30" i="3" s="1"/>
  <c r="J29" i="3"/>
  <c r="G29" i="3" s="1"/>
  <c r="J28" i="3"/>
  <c r="E28" i="3" s="1"/>
  <c r="J27" i="3"/>
  <c r="I27" i="3" s="1"/>
  <c r="J26" i="3"/>
  <c r="E26" i="3" s="1"/>
  <c r="J25" i="3"/>
  <c r="G25" i="3" s="1"/>
  <c r="J24" i="3"/>
  <c r="G24" i="3" s="1"/>
  <c r="J23" i="3"/>
  <c r="I23" i="3" s="1"/>
  <c r="J22" i="3"/>
  <c r="E22" i="3" s="1"/>
  <c r="J21" i="3"/>
  <c r="G21" i="3" s="1"/>
  <c r="J20" i="3"/>
  <c r="I20" i="3" s="1"/>
  <c r="J19" i="3"/>
  <c r="E19" i="3" s="1"/>
  <c r="J18" i="3"/>
  <c r="E18" i="3" s="1"/>
  <c r="J17" i="3"/>
  <c r="G17" i="3" s="1"/>
  <c r="J16" i="3"/>
  <c r="G16" i="3" s="1"/>
  <c r="J15" i="3"/>
  <c r="G15" i="3" s="1"/>
  <c r="J14" i="3"/>
  <c r="E14" i="3" s="1"/>
  <c r="J13" i="3"/>
  <c r="G13" i="3" s="1"/>
  <c r="J12" i="3"/>
  <c r="I12" i="3" s="1"/>
  <c r="J11" i="3"/>
  <c r="E11" i="3" s="1"/>
  <c r="J10" i="3"/>
  <c r="E10" i="3" s="1"/>
  <c r="J9" i="3"/>
  <c r="G9" i="3" s="1"/>
  <c r="J8" i="3"/>
  <c r="I8" i="3" s="1"/>
  <c r="J7" i="3"/>
  <c r="G7" i="3" s="1"/>
  <c r="J6" i="3"/>
  <c r="E6" i="3" s="1"/>
  <c r="J5" i="3"/>
  <c r="G5" i="3" s="1"/>
  <c r="J4" i="3"/>
  <c r="I4" i="3" s="1"/>
  <c r="J3" i="3"/>
  <c r="I3" i="3" s="1"/>
  <c r="J2" i="3"/>
  <c r="E2" i="3" s="1"/>
  <c r="G108" i="3"/>
  <c r="G64" i="3"/>
  <c r="E67" i="3" l="1"/>
  <c r="J72" i="3"/>
  <c r="E74" i="3"/>
  <c r="J77" i="3"/>
  <c r="E77" i="3" s="1"/>
  <c r="E104" i="3"/>
  <c r="G83" i="3"/>
  <c r="E96" i="3"/>
  <c r="G96" i="3"/>
  <c r="E8" i="3"/>
  <c r="I24" i="3"/>
  <c r="G112" i="3"/>
  <c r="E102" i="3"/>
  <c r="G98" i="3"/>
  <c r="I112" i="3"/>
  <c r="I74" i="3"/>
  <c r="G74" i="3"/>
  <c r="E108" i="3"/>
  <c r="E100" i="3"/>
  <c r="G104" i="3"/>
  <c r="G100" i="3"/>
  <c r="E79" i="3"/>
  <c r="E83" i="3"/>
  <c r="G40" i="3"/>
  <c r="I32" i="3"/>
  <c r="E31" i="3"/>
  <c r="E32" i="3"/>
  <c r="G19" i="3"/>
  <c r="I56" i="3"/>
  <c r="E52" i="3"/>
  <c r="G20" i="3"/>
  <c r="I15" i="3"/>
  <c r="E76" i="3"/>
  <c r="E85" i="3"/>
  <c r="I85" i="3"/>
  <c r="E106" i="3"/>
  <c r="G106" i="3"/>
  <c r="I102" i="3"/>
  <c r="G79" i="3"/>
  <c r="I16" i="3"/>
  <c r="I17" i="3"/>
  <c r="G76" i="3"/>
  <c r="I84" i="3"/>
  <c r="I109" i="3"/>
  <c r="I101" i="3"/>
  <c r="E63" i="3"/>
  <c r="E80" i="3"/>
  <c r="G51" i="3"/>
  <c r="G84" i="3"/>
  <c r="I67" i="3"/>
  <c r="E12" i="3"/>
  <c r="E40" i="3"/>
  <c r="E64" i="3"/>
  <c r="E81" i="3"/>
  <c r="E97" i="3"/>
  <c r="G28" i="3"/>
  <c r="G52" i="3"/>
  <c r="G101" i="3"/>
  <c r="I7" i="3"/>
  <c r="I44" i="3"/>
  <c r="I68" i="3"/>
  <c r="I80" i="3"/>
  <c r="I97" i="3"/>
  <c r="I105" i="3"/>
  <c r="E20" i="3"/>
  <c r="E44" i="3"/>
  <c r="E98" i="3"/>
  <c r="E105" i="3"/>
  <c r="G8" i="3"/>
  <c r="G60" i="3"/>
  <c r="G81" i="3"/>
  <c r="G109" i="3"/>
  <c r="I55" i="3"/>
  <c r="I69" i="3"/>
  <c r="E23" i="3"/>
  <c r="E55" i="3"/>
  <c r="G11" i="3"/>
  <c r="G43" i="3"/>
  <c r="I35" i="3"/>
  <c r="I47" i="3"/>
  <c r="E4" i="3"/>
  <c r="E15" i="3"/>
  <c r="E24" i="3"/>
  <c r="E36" i="3"/>
  <c r="E47" i="3"/>
  <c r="E56" i="3"/>
  <c r="E68" i="3"/>
  <c r="G12" i="3"/>
  <c r="G35" i="3"/>
  <c r="G67" i="3"/>
  <c r="I11" i="3"/>
  <c r="I28" i="3"/>
  <c r="I36" i="3"/>
  <c r="I48" i="3"/>
  <c r="I60" i="3"/>
  <c r="E7" i="3"/>
  <c r="E16" i="3"/>
  <c r="E39" i="3"/>
  <c r="E48" i="3"/>
  <c r="G4" i="3"/>
  <c r="G27" i="3"/>
  <c r="G59" i="3"/>
  <c r="I19" i="3"/>
  <c r="I31" i="3"/>
  <c r="G3" i="3"/>
  <c r="I5" i="3"/>
  <c r="E65" i="3"/>
  <c r="I57" i="3"/>
  <c r="E3" i="3"/>
  <c r="E27" i="3"/>
  <c r="E43" i="3"/>
  <c r="E51" i="3"/>
  <c r="G23" i="3"/>
  <c r="G39" i="3"/>
  <c r="G63" i="3"/>
  <c r="I59" i="3"/>
  <c r="E61" i="3"/>
  <c r="I41" i="3"/>
  <c r="I53" i="3"/>
  <c r="I65" i="3"/>
  <c r="E5" i="3"/>
  <c r="E9" i="3"/>
  <c r="E13" i="3"/>
  <c r="E17" i="3"/>
  <c r="E21" i="3"/>
  <c r="E25" i="3"/>
  <c r="E29" i="3"/>
  <c r="E33" i="3"/>
  <c r="E37" i="3"/>
  <c r="E41" i="3"/>
  <c r="E45" i="3"/>
  <c r="E49" i="3"/>
  <c r="E53" i="3"/>
  <c r="E57" i="3"/>
  <c r="I25" i="3"/>
  <c r="I37" i="3"/>
  <c r="I49" i="3"/>
  <c r="E69" i="3"/>
  <c r="I9" i="3"/>
  <c r="I21" i="3"/>
  <c r="I33" i="3"/>
  <c r="G2" i="3"/>
  <c r="I2" i="3"/>
  <c r="E75" i="3"/>
  <c r="G75" i="3"/>
  <c r="E82" i="3"/>
  <c r="I82" i="3"/>
  <c r="G95" i="3"/>
  <c r="E95" i="3"/>
  <c r="I95" i="3"/>
  <c r="G99" i="3"/>
  <c r="E99" i="3"/>
  <c r="I99" i="3"/>
  <c r="G103" i="3"/>
  <c r="E103" i="3"/>
  <c r="I103" i="3"/>
  <c r="G107" i="3"/>
  <c r="E107" i="3"/>
  <c r="I107" i="3"/>
  <c r="G113" i="3"/>
  <c r="E113" i="3"/>
  <c r="I13" i="3"/>
  <c r="I29" i="3"/>
  <c r="I45" i="3"/>
  <c r="I61" i="3"/>
  <c r="G6" i="3"/>
  <c r="I6" i="3"/>
  <c r="G10" i="3"/>
  <c r="I10" i="3"/>
  <c r="G14" i="3"/>
  <c r="I14" i="3"/>
  <c r="G18" i="3"/>
  <c r="I18" i="3"/>
  <c r="G22" i="3"/>
  <c r="I22" i="3"/>
  <c r="G26" i="3"/>
  <c r="I26" i="3"/>
  <c r="G30" i="3"/>
  <c r="I30" i="3"/>
  <c r="G34" i="3"/>
  <c r="I34" i="3"/>
  <c r="G38" i="3"/>
  <c r="I38" i="3"/>
  <c r="G42" i="3"/>
  <c r="I42" i="3"/>
  <c r="G46" i="3"/>
  <c r="I46" i="3"/>
  <c r="G50" i="3"/>
  <c r="I50" i="3"/>
  <c r="G54" i="3"/>
  <c r="I54" i="3"/>
  <c r="G58" i="3"/>
  <c r="E58" i="3"/>
  <c r="I58" i="3"/>
  <c r="G62" i="3"/>
  <c r="I62" i="3"/>
  <c r="E62" i="3"/>
  <c r="G66" i="3"/>
  <c r="E66" i="3"/>
  <c r="I66" i="3"/>
  <c r="G70" i="3"/>
  <c r="E70" i="3"/>
  <c r="I70" i="3"/>
  <c r="J114" i="3"/>
  <c r="I114" i="3" s="1"/>
  <c r="J119" i="3" l="1"/>
  <c r="G72" i="3"/>
  <c r="I72" i="3"/>
  <c r="E72" i="3"/>
  <c r="G77" i="3"/>
  <c r="I77" i="3"/>
  <c r="G114" i="3"/>
  <c r="E114" i="3"/>
  <c r="I119" i="3" l="1"/>
  <c r="G119" i="3"/>
  <c r="E119" i="3"/>
</calcChain>
</file>

<file path=xl/sharedStrings.xml><?xml version="1.0" encoding="utf-8"?>
<sst xmlns="http://schemas.openxmlformats.org/spreadsheetml/2006/main" count="168" uniqueCount="146">
  <si>
    <t>Total Revenue</t>
  </si>
  <si>
    <t>LSU Laboratory School</t>
  </si>
  <si>
    <t>Southern University Lab School</t>
  </si>
  <si>
    <t>Avoyelles Public Charter School</t>
  </si>
  <si>
    <t>Delhi Charter School</t>
  </si>
  <si>
    <t>Belle Chasse Academy</t>
  </si>
  <si>
    <t>Total Type 2 Charter Schools</t>
  </si>
  <si>
    <t>Total State</t>
  </si>
  <si>
    <t>District/Agency Name</t>
  </si>
  <si>
    <t>Total City/Parish School Districts</t>
  </si>
  <si>
    <t>Louisiana Virtual Charter Academy</t>
  </si>
  <si>
    <t>A02</t>
  </si>
  <si>
    <t>*Excludes one-time Hurricane Related Revenue</t>
  </si>
  <si>
    <t xml:space="preserve">Louisiana Connections Academy </t>
  </si>
  <si>
    <t>Federal
Revenue</t>
  </si>
  <si>
    <t>State
Revenue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</si>
  <si>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</si>
  <si>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</si>
  <si>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</si>
  <si>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</si>
  <si>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</si>
  <si>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</si>
  <si>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</si>
  <si>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</si>
  <si>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</si>
  <si>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</si>
  <si>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</si>
  <si>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</si>
  <si>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</si>
  <si>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</si>
  <si>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</si>
  <si>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</si>
  <si>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</si>
  <si>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</si>
  <si>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</si>
  <si>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</si>
  <si>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</si>
  <si>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</si>
  <si>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</si>
  <si>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</si>
  <si>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</si>
  <si>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</si>
  <si>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</si>
  <si>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</si>
  <si>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</si>
  <si>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</si>
  <si>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</si>
  <si>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</si>
  <si>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</si>
  <si>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Ouachita Parish</t>
  </si>
  <si>
    <t>Pointe Coupee Parish</t>
  </si>
  <si>
    <t>Rapides Parish</t>
  </si>
  <si>
    <t>Red River Parish</t>
  </si>
  <si>
    <t>Richland Parish</t>
  </si>
  <si>
    <t>Sabine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</si>
  <si>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</si>
  <si>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</si>
  <si>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</si>
  <si>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</si>
  <si>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</si>
  <si>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</si>
  <si>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</si>
  <si>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</si>
  <si>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</si>
  <si>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</si>
  <si>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</si>
  <si>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</si>
  <si>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</si>
  <si>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</si>
  <si>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</si>
  <si>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</si>
  <si>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</si>
  <si>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</si>
  <si>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</si>
  <si>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</si>
  <si>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</si>
  <si>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Zachary Community School District</t>
  </si>
  <si>
    <t>City of Baker School District</t>
  </si>
  <si>
    <t>Central Community School District</t>
  </si>
  <si>
    <t>Lake Charles College Prep</t>
  </si>
  <si>
    <t>Milestone Academy</t>
  </si>
  <si>
    <t>The MAX Charter School</t>
  </si>
  <si>
    <t>Iberville Charter Academy</t>
  </si>
  <si>
    <t>Vision Academy</t>
  </si>
  <si>
    <t>Advantage Charter Academy</t>
  </si>
  <si>
    <t>Willow Charter Academy</t>
  </si>
  <si>
    <t>Northeast Claiborne Charter</t>
  </si>
  <si>
    <t>Office of Juvenile Justice</t>
  </si>
  <si>
    <t>New Vision Learning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</si>
  <si>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</si>
  <si>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</si>
  <si>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</si>
  <si>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</si>
  <si>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</si>
  <si>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</si>
  <si>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 xml:space="preserve">Jefferson Chamber Foundation </t>
  </si>
  <si>
    <t xml:space="preserve">Tallulah Charter School </t>
  </si>
  <si>
    <t xml:space="preserve">Baton Rouge Charter Academy at Mid-City </t>
  </si>
  <si>
    <t xml:space="preserve">Delta Charter School </t>
  </si>
  <si>
    <t xml:space="preserve">Northshore Charter School </t>
  </si>
  <si>
    <t xml:space="preserve">Louisiana Key Academy </t>
  </si>
  <si>
    <t>Impact Charter</t>
  </si>
  <si>
    <t>Acadiana Renaissance</t>
  </si>
  <si>
    <t>Lafayette Renaissance</t>
  </si>
  <si>
    <t>Jefferson Parish*</t>
  </si>
  <si>
    <t>Plaquemines Parish*</t>
  </si>
  <si>
    <t>St. Bernard Parish*</t>
  </si>
  <si>
    <t>St. John the Baptist Parish*</t>
  </si>
  <si>
    <t>Glencoe Charter School</t>
  </si>
  <si>
    <t>International School of LA</t>
  </si>
  <si>
    <t>WAK001</t>
  </si>
  <si>
    <t>W4B001</t>
  </si>
  <si>
    <t>Madison Prep</t>
  </si>
  <si>
    <t>WAG001</t>
  </si>
  <si>
    <t xml:space="preserve">New Orleans Military/Maritime Acdmy </t>
  </si>
  <si>
    <t>WAL001</t>
  </si>
  <si>
    <t>W1A001</t>
  </si>
  <si>
    <t>W2A001</t>
  </si>
  <si>
    <t>W3A001</t>
  </si>
  <si>
    <t>W3B001</t>
  </si>
  <si>
    <t>W4A001</t>
  </si>
  <si>
    <t>W6A001</t>
  </si>
  <si>
    <t>W7A001</t>
  </si>
  <si>
    <t>W8A001</t>
  </si>
  <si>
    <t>W9A001</t>
  </si>
  <si>
    <t>W1B001</t>
  </si>
  <si>
    <t>W2B001</t>
  </si>
  <si>
    <t>W5B001</t>
  </si>
  <si>
    <t>W6B001</t>
  </si>
  <si>
    <t>W7B001</t>
  </si>
  <si>
    <t>WAR001</t>
  </si>
  <si>
    <t>Tangi Academy</t>
  </si>
  <si>
    <t>WAU001</t>
  </si>
  <si>
    <t>GEO Prep Academy</t>
  </si>
  <si>
    <t>W31001</t>
  </si>
  <si>
    <t>Total Type 3B Charter Schools</t>
  </si>
  <si>
    <t>Local
Revenue**</t>
  </si>
  <si>
    <t>**City/Parish School Districts reflect Local Revenue minus Local Revenue Representation to other Public Schools.  Charter Schools reflect Local Revenue Representation.</t>
  </si>
  <si>
    <t>Orleans Parish*</t>
  </si>
  <si>
    <t>Calcasieu Parish*</t>
  </si>
  <si>
    <t>Total Lab &amp; State Approved Schools</t>
  </si>
  <si>
    <t>Dr. Martin Luther King Jr Charter for Sci &amp; Tech</t>
  </si>
  <si>
    <t>Recovery School District (Type 5 Charters)</t>
  </si>
  <si>
    <t>Federal
Revenue
as Percent
of Total
Revenue</t>
  </si>
  <si>
    <t>State
Revenue
as Percent
of Total
Revenue</t>
  </si>
  <si>
    <t>Local
Revenue
as Percent
of Total
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</si>
</sst>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38" fontId="3" fillId="2" borderId="4" xfId="0" applyNumberFormat="1" applyFont="1" applyFill="1" applyBorder="1" applyAlignment="1">
      <alignment horizontal="center" vertical="center" wrapText="1"/>
    </xf>
    <xf numFmtId="38" fontId="3" fillId="3" borderId="4" xfId="0" applyNumberFormat="1" applyFont="1" applyFill="1" applyBorder="1" applyAlignment="1">
      <alignment horizontal="center" vertical="center" wrapText="1"/>
    </xf>
    <xf numFmtId="38" fontId="3" fillId="4" borderId="4" xfId="0" applyNumberFormat="1" applyFont="1" applyFill="1" applyBorder="1" applyAlignment="1">
      <alignment horizontal="center" vertical="center" wrapText="1"/>
    </xf>
    <xf numFmtId="38" fontId="3" fillId="5" borderId="4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8" fontId="2" fillId="0" borderId="0" xfId="0" quotePrefix="1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0" applyNumberFormat="1" applyFont="1" applyFill="1" applyAlignment="1">
      <alignment vertical="center" wrapText="1"/>
    </xf>
    <xf numFmtId="0" fontId="11" fillId="0" borderId="8" xfId="29" applyFont="1" applyFill="1" applyBorder="1" applyAlignment="1">
      <alignment horizontal="center" vertical="center"/>
    </xf>
    <xf numFmtId="0" fontId="11" fillId="0" borderId="8" xfId="29" applyFont="1" applyFill="1" applyBorder="1" applyAlignment="1">
      <alignment vertical="center"/>
    </xf>
    <xf numFmtId="164" fontId="11" fillId="0" borderId="8" xfId="30" applyNumberFormat="1" applyFont="1" applyBorder="1" applyAlignment="1">
      <alignment vertical="center"/>
    </xf>
    <xf numFmtId="38" fontId="11" fillId="0" borderId="0" xfId="0" applyNumberFormat="1" applyFont="1" applyAlignment="1">
      <alignment vertical="center"/>
    </xf>
    <xf numFmtId="0" fontId="11" fillId="0" borderId="7" xfId="29" applyFont="1" applyFill="1" applyBorder="1" applyAlignment="1">
      <alignment horizontal="center" vertical="center"/>
    </xf>
    <xf numFmtId="0" fontId="11" fillId="0" borderId="7" xfId="29" applyFont="1" applyFill="1" applyBorder="1" applyAlignment="1">
      <alignment horizontal="left" vertical="center"/>
    </xf>
    <xf numFmtId="164" fontId="11" fillId="0" borderId="2" xfId="30" applyNumberFormat="1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38" fontId="11" fillId="6" borderId="0" xfId="0" applyNumberFormat="1" applyFont="1" applyFill="1" applyAlignment="1">
      <alignment vertical="center"/>
    </xf>
    <xf numFmtId="38" fontId="11" fillId="6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10" fontId="11" fillId="0" borderId="8" xfId="31" applyNumberFormat="1" applyFont="1" applyBorder="1" applyAlignment="1">
      <alignment vertical="center"/>
    </xf>
    <xf numFmtId="10" fontId="11" fillId="0" borderId="2" xfId="31" applyNumberFormat="1" applyFont="1" applyBorder="1" applyAlignment="1">
      <alignment vertical="center"/>
    </xf>
    <xf numFmtId="10" fontId="12" fillId="0" borderId="1" xfId="31" applyNumberFormat="1" applyFont="1" applyFill="1" applyBorder="1" applyAlignment="1">
      <alignment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164" fontId="11" fillId="7" borderId="12" xfId="0" applyNumberFormat="1" applyFont="1" applyFill="1" applyBorder="1" applyAlignment="1">
      <alignment vertical="center"/>
    </xf>
    <xf numFmtId="10" fontId="11" fillId="7" borderId="12" xfId="31" applyNumberFormat="1" applyFont="1" applyFill="1" applyBorder="1" applyAlignment="1">
      <alignment vertical="center"/>
    </xf>
    <xf numFmtId="164" fontId="11" fillId="7" borderId="13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horizontal="left" vertical="center" wrapText="1"/>
    </xf>
    <xf numFmtId="37" fontId="3" fillId="5" borderId="5" xfId="0" applyNumberFormat="1" applyFont="1" applyFill="1" applyBorder="1" applyAlignment="1">
      <alignment horizontal="center" vertical="center" wrapText="1"/>
    </xf>
    <xf numFmtId="37" fontId="3" fillId="5" borderId="6" xfId="0" applyNumberFormat="1" applyFont="1" applyFill="1" applyBorder="1" applyAlignment="1">
      <alignment horizontal="center" vertical="center" wrapText="1"/>
    </xf>
    <xf numFmtId="37" fontId="3" fillId="5" borderId="10" xfId="0" applyNumberFormat="1" applyFont="1" applyFill="1" applyBorder="1" applyAlignment="1">
      <alignment horizontal="center" vertical="center" wrapText="1"/>
    </xf>
  </cellXfs>
  <cellStyles count="34">
    <cellStyle name="Comma 2 2" xfId="1"/>
    <cellStyle name="Comma 4" xfId="2"/>
    <cellStyle name="Comma 4 2" xfId="32"/>
    <cellStyle name="Comma 5 2" xfId="3"/>
    <cellStyle name="Comma 9" xfId="4"/>
    <cellStyle name="Normal" xfId="0" builtinId="0"/>
    <cellStyle name="Normal 10 2" xfId="5"/>
    <cellStyle name="Normal 16" xfId="6"/>
    <cellStyle name="Normal 16 2" xfId="7"/>
    <cellStyle name="Normal 16 3" xfId="8"/>
    <cellStyle name="Normal 19 2" xfId="9"/>
    <cellStyle name="Normal 19 2 2" xfId="10"/>
    <cellStyle name="Normal 19 2 3" xfId="11"/>
    <cellStyle name="Normal 2 2" xfId="12"/>
    <cellStyle name="Normal 2 2 2" xfId="13"/>
    <cellStyle name="Normal 2 2 3" xfId="14"/>
    <cellStyle name="Normal 2 3" xfId="15"/>
    <cellStyle name="Normal 2 4" xfId="16"/>
    <cellStyle name="Normal 20 2" xfId="17"/>
    <cellStyle name="Normal 3" xfId="33"/>
    <cellStyle name="Normal 3 2" xfId="18"/>
    <cellStyle name="Normal 33" xfId="19"/>
    <cellStyle name="Normal 4 2" xfId="20"/>
    <cellStyle name="Normal 4 3" xfId="21"/>
    <cellStyle name="Normal 4 4" xfId="22"/>
    <cellStyle name="Normal 4 5" xfId="23"/>
    <cellStyle name="Normal 4 6" xfId="24"/>
    <cellStyle name="Normal 6" xfId="25"/>
    <cellStyle name="Normal 7 2" xfId="26"/>
    <cellStyle name="Normal 8" xfId="27"/>
    <cellStyle name="Normal 8 2" xfId="28"/>
    <cellStyle name="Normal_Sheet1" xfId="29"/>
    <cellStyle name="Normal_Total Revenue" xfId="30"/>
    <cellStyle name="Percent" xfId="3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view="pageBreakPreview" zoomScale="90" zoomScaleNormal="87" zoomScaleSheetLayoutView="90" workbookViewId="0">
      <pane xSplit="3" ySplit="1" topLeftCell="D2" activePane="bottomRight" state="frozen"/>
      <selection pane="topRight" activeCell="C1" sqref="C1"/>
      <selection pane="bottomLeft" activeCell="A4" sqref="A4"/>
      <selection pane="bottomRight" activeCell="D2" sqref="D2"/>
    </sheetView>
  </sheetViews>
  <sheetFormatPr defaultColWidth="9.109375" defaultRowHeight="13.8" x14ac:dyDescent="0.25"/>
  <cols>
    <col min="1" max="1" width="7.5546875" style="9" customWidth="1"/>
    <col min="2" max="2" width="7.109375" style="9" hidden="1" customWidth="1"/>
    <col min="3" max="3" width="33.44140625" style="5" customWidth="1"/>
    <col min="4" max="4" width="13" style="5" customWidth="1"/>
    <col min="5" max="5" width="8.88671875" style="5" bestFit="1" customWidth="1"/>
    <col min="6" max="6" width="13" style="5" customWidth="1"/>
    <col min="7" max="7" width="8.88671875" style="5" bestFit="1" customWidth="1"/>
    <col min="8" max="8" width="13" style="5" customWidth="1"/>
    <col min="9" max="9" width="8.88671875" style="5" bestFit="1" customWidth="1"/>
    <col min="10" max="10" width="13" style="5" customWidth="1"/>
    <col min="11" max="16384" width="9.109375" style="5"/>
  </cols>
  <sheetData>
    <row r="1" spans="1:10" ht="75.599999999999994" customHeight="1" thickBot="1" x14ac:dyDescent="0.3">
      <c r="A1" s="36" t="s">
        <v>8</v>
      </c>
      <c r="B1" s="37"/>
      <c r="C1" s="38"/>
      <c r="D1" s="1" t="s">
        <v>14</v>
      </c>
      <c r="E1" s="1" t="s">
        <v>143</v>
      </c>
      <c r="F1" s="2" t="s">
        <v>15</v>
      </c>
      <c r="G1" s="2" t="s">
        <v>144</v>
      </c>
      <c r="H1" s="3" t="s">
        <v>136</v>
      </c>
      <c r="I1" s="3" t="s">
        <v>145</v>
      </c>
      <c r="J1" s="4" t="s">
        <v>0</v>
      </c>
    </row>
    <row r="2" spans="1:10" s="14" customFormat="1" ht="15" customHeight="1" x14ac:dyDescent="0.25">
      <c r="A2" s="11">
        <v>1</v>
      </c>
      <c r="B2" s="11">
        <v>1</v>
      </c>
      <c r="C2" s="12" t="s">
        <v>16</v>
      </c>
      <c r="D2" s="13">
        <v>15408282</v>
      </c>
      <c r="E2" s="26">
        <f>D2/$J2</f>
        <v>0.15871075907614146</v>
      </c>
      <c r="F2" s="13">
        <v>55311374</v>
      </c>
      <c r="G2" s="26">
        <f>F2/$J2</f>
        <v>0.56972673222649717</v>
      </c>
      <c r="H2" s="13">
        <v>26364386</v>
      </c>
      <c r="I2" s="26">
        <f>H2/$J2</f>
        <v>0.27156250869736143</v>
      </c>
      <c r="J2" s="13">
        <f>D2+F2+H2</f>
        <v>97084042</v>
      </c>
    </row>
    <row r="3" spans="1:10" s="14" customFormat="1" ht="15" customHeight="1" x14ac:dyDescent="0.25">
      <c r="A3" s="11">
        <v>2</v>
      </c>
      <c r="B3" s="11">
        <v>2</v>
      </c>
      <c r="C3" s="12" t="s">
        <v>17</v>
      </c>
      <c r="D3" s="13">
        <v>4792496</v>
      </c>
      <c r="E3" s="26">
        <f t="shared" ref="E3:E66" si="0">D3/$J3</f>
        <v>9.8035817164596917E-2</v>
      </c>
      <c r="F3" s="13">
        <v>29806444</v>
      </c>
      <c r="G3" s="26">
        <f t="shared" ref="G3" si="1">F3/$J3</f>
        <v>0.60972384626107079</v>
      </c>
      <c r="H3" s="13">
        <v>14286213.800000001</v>
      </c>
      <c r="I3" s="26">
        <f t="shared" ref="I3" si="2">H3/$J3</f>
        <v>0.29224033657433235</v>
      </c>
      <c r="J3" s="13">
        <f t="shared" ref="J3:J66" si="3">D3+F3+H3</f>
        <v>48885153.799999997</v>
      </c>
    </row>
    <row r="4" spans="1:10" s="14" customFormat="1" ht="15" customHeight="1" x14ac:dyDescent="0.25">
      <c r="A4" s="11">
        <v>3</v>
      </c>
      <c r="B4" s="11">
        <v>3</v>
      </c>
      <c r="C4" s="12" t="s">
        <v>18</v>
      </c>
      <c r="D4" s="13">
        <v>20365239</v>
      </c>
      <c r="E4" s="26">
        <f t="shared" si="0"/>
        <v>7.4709180182737131E-2</v>
      </c>
      <c r="F4" s="13">
        <v>101531283</v>
      </c>
      <c r="G4" s="26">
        <f t="shared" ref="G4" si="4">F4/$J4</f>
        <v>0.37246402636529213</v>
      </c>
      <c r="H4" s="13">
        <v>150697006</v>
      </c>
      <c r="I4" s="26">
        <f t="shared" ref="I4" si="5">H4/$J4</f>
        <v>0.55282679345197072</v>
      </c>
      <c r="J4" s="13">
        <f t="shared" si="3"/>
        <v>272593528</v>
      </c>
    </row>
    <row r="5" spans="1:10" s="14" customFormat="1" ht="15" customHeight="1" x14ac:dyDescent="0.25">
      <c r="A5" s="11">
        <v>4</v>
      </c>
      <c r="B5" s="11">
        <v>4</v>
      </c>
      <c r="C5" s="12" t="s">
        <v>19</v>
      </c>
      <c r="D5" s="13">
        <v>5859334</v>
      </c>
      <c r="E5" s="26">
        <f t="shared" si="0"/>
        <v>0.11401789855401331</v>
      </c>
      <c r="F5" s="13">
        <v>23935924</v>
      </c>
      <c r="G5" s="26">
        <f t="shared" ref="G5" si="6">F5/$J5</f>
        <v>0.46577371326307265</v>
      </c>
      <c r="H5" s="13">
        <v>21594340.25</v>
      </c>
      <c r="I5" s="26">
        <f t="shared" ref="I5" si="7">H5/$J5</f>
        <v>0.42020838818291406</v>
      </c>
      <c r="J5" s="13">
        <f t="shared" si="3"/>
        <v>51389598.25</v>
      </c>
    </row>
    <row r="6" spans="1:10" s="14" customFormat="1" ht="15" customHeight="1" x14ac:dyDescent="0.25">
      <c r="A6" s="15">
        <v>5</v>
      </c>
      <c r="B6" s="15">
        <v>5</v>
      </c>
      <c r="C6" s="16" t="s">
        <v>20</v>
      </c>
      <c r="D6" s="17">
        <v>9344357</v>
      </c>
      <c r="E6" s="27">
        <f t="shared" si="0"/>
        <v>0.16918747765444531</v>
      </c>
      <c r="F6" s="17">
        <v>33561247</v>
      </c>
      <c r="G6" s="27">
        <f t="shared" ref="G6" si="8">F6/$J6</f>
        <v>0.60765472967993628</v>
      </c>
      <c r="H6" s="17">
        <v>12325179.800000001</v>
      </c>
      <c r="I6" s="27">
        <f t="shared" ref="I6" si="9">H6/$J6</f>
        <v>0.2231577926656185</v>
      </c>
      <c r="J6" s="17">
        <f t="shared" si="3"/>
        <v>55230783.799999997</v>
      </c>
    </row>
    <row r="7" spans="1:10" s="14" customFormat="1" ht="15" customHeight="1" x14ac:dyDescent="0.25">
      <c r="A7" s="11">
        <v>6</v>
      </c>
      <c r="B7" s="11">
        <v>6</v>
      </c>
      <c r="C7" s="12" t="s">
        <v>21</v>
      </c>
      <c r="D7" s="13">
        <v>5412721</v>
      </c>
      <c r="E7" s="26">
        <f t="shared" si="0"/>
        <v>8.4565145133384922E-2</v>
      </c>
      <c r="F7" s="13">
        <v>34956225</v>
      </c>
      <c r="G7" s="26">
        <f t="shared" ref="G7" si="10">F7/$J7</f>
        <v>0.54613534310012624</v>
      </c>
      <c r="H7" s="13">
        <v>23637578.100000001</v>
      </c>
      <c r="I7" s="26">
        <f t="shared" ref="I7" si="11">H7/$J7</f>
        <v>0.36929951176648884</v>
      </c>
      <c r="J7" s="13">
        <f t="shared" si="3"/>
        <v>64006524.100000001</v>
      </c>
    </row>
    <row r="8" spans="1:10" s="14" customFormat="1" ht="15" customHeight="1" x14ac:dyDescent="0.25">
      <c r="A8" s="11">
        <v>7</v>
      </c>
      <c r="B8" s="11">
        <v>7</v>
      </c>
      <c r="C8" s="12" t="s">
        <v>22</v>
      </c>
      <c r="D8" s="13">
        <v>3307221</v>
      </c>
      <c r="E8" s="26">
        <f t="shared" si="0"/>
        <v>9.1818685566892239E-2</v>
      </c>
      <c r="F8" s="13">
        <v>7196203</v>
      </c>
      <c r="G8" s="26">
        <f t="shared" ref="G8" si="12">F8/$J8</f>
        <v>0.1997888561219606</v>
      </c>
      <c r="H8" s="13">
        <v>25515617</v>
      </c>
      <c r="I8" s="26">
        <f t="shared" ref="I8" si="13">H8/$J8</f>
        <v>0.70839245831114717</v>
      </c>
      <c r="J8" s="13">
        <f t="shared" si="3"/>
        <v>36019041</v>
      </c>
    </row>
    <row r="9" spans="1:10" s="14" customFormat="1" ht="15" customHeight="1" x14ac:dyDescent="0.25">
      <c r="A9" s="11">
        <v>8</v>
      </c>
      <c r="B9" s="11">
        <v>8</v>
      </c>
      <c r="C9" s="12" t="s">
        <v>23</v>
      </c>
      <c r="D9" s="13">
        <v>19054440</v>
      </c>
      <c r="E9" s="26">
        <f t="shared" si="0"/>
        <v>7.6812218329898652E-2</v>
      </c>
      <c r="F9" s="13">
        <v>121471636</v>
      </c>
      <c r="G9" s="26">
        <f t="shared" ref="G9" si="14">F9/$J9</f>
        <v>0.48967620278118784</v>
      </c>
      <c r="H9" s="13">
        <v>107539146.09999999</v>
      </c>
      <c r="I9" s="26">
        <f t="shared" ref="I9" si="15">H9/$J9</f>
        <v>0.43351157888891351</v>
      </c>
      <c r="J9" s="13">
        <f t="shared" si="3"/>
        <v>248065222.09999999</v>
      </c>
    </row>
    <row r="10" spans="1:10" s="14" customFormat="1" ht="15" customHeight="1" x14ac:dyDescent="0.25">
      <c r="A10" s="11">
        <v>9</v>
      </c>
      <c r="B10" s="11">
        <v>9</v>
      </c>
      <c r="C10" s="12" t="s">
        <v>24</v>
      </c>
      <c r="D10" s="13">
        <v>51616308</v>
      </c>
      <c r="E10" s="26">
        <f t="shared" si="0"/>
        <v>0.1074616577147635</v>
      </c>
      <c r="F10" s="13">
        <v>217213611</v>
      </c>
      <c r="G10" s="26">
        <f t="shared" ref="G10" si="16">F10/$J10</f>
        <v>0.45222402803915746</v>
      </c>
      <c r="H10" s="13">
        <v>211493101.30000001</v>
      </c>
      <c r="I10" s="26">
        <f t="shared" ref="I10" si="17">H10/$J10</f>
        <v>0.44031431424607903</v>
      </c>
      <c r="J10" s="13">
        <f t="shared" si="3"/>
        <v>480323020.30000001</v>
      </c>
    </row>
    <row r="11" spans="1:10" s="14" customFormat="1" ht="15" customHeight="1" x14ac:dyDescent="0.25">
      <c r="A11" s="15">
        <v>10</v>
      </c>
      <c r="B11" s="15">
        <v>10</v>
      </c>
      <c r="C11" s="16" t="s">
        <v>139</v>
      </c>
      <c r="D11" s="17">
        <v>46510275</v>
      </c>
      <c r="E11" s="27">
        <f t="shared" si="0"/>
        <v>0.11204533000099338</v>
      </c>
      <c r="F11" s="17">
        <v>157830493</v>
      </c>
      <c r="G11" s="27">
        <f t="shared" ref="G11" si="18">F11/$J11</f>
        <v>0.38022070762652932</v>
      </c>
      <c r="H11" s="17">
        <v>210761539.25</v>
      </c>
      <c r="I11" s="27">
        <f t="shared" ref="I11" si="19">H11/$J11</f>
        <v>0.50773396237247725</v>
      </c>
      <c r="J11" s="17">
        <f t="shared" si="3"/>
        <v>415102307.25</v>
      </c>
    </row>
    <row r="12" spans="1:10" s="14" customFormat="1" ht="15" customHeight="1" x14ac:dyDescent="0.25">
      <c r="A12" s="11">
        <v>11</v>
      </c>
      <c r="B12" s="11">
        <v>11</v>
      </c>
      <c r="C12" s="12" t="s">
        <v>25</v>
      </c>
      <c r="D12" s="13">
        <v>2867397</v>
      </c>
      <c r="E12" s="26">
        <f t="shared" si="0"/>
        <v>0.13222714638790742</v>
      </c>
      <c r="F12" s="13">
        <v>12665935</v>
      </c>
      <c r="G12" s="26">
        <f t="shared" ref="G12" si="20">F12/$J12</f>
        <v>0.58407693158105423</v>
      </c>
      <c r="H12" s="13">
        <v>6152056.2000000002</v>
      </c>
      <c r="I12" s="26">
        <f t="shared" ref="I12" si="21">H12/$J12</f>
        <v>0.28369592203103844</v>
      </c>
      <c r="J12" s="13">
        <f t="shared" si="3"/>
        <v>21685388.199999999</v>
      </c>
    </row>
    <row r="13" spans="1:10" s="14" customFormat="1" ht="15" customHeight="1" x14ac:dyDescent="0.25">
      <c r="A13" s="11">
        <v>12</v>
      </c>
      <c r="B13" s="11">
        <v>12</v>
      </c>
      <c r="C13" s="12" t="s">
        <v>26</v>
      </c>
      <c r="D13" s="13">
        <v>5312752</v>
      </c>
      <c r="E13" s="26">
        <f t="shared" si="0"/>
        <v>0.17722642482544593</v>
      </c>
      <c r="F13" s="13">
        <v>4365155</v>
      </c>
      <c r="G13" s="26">
        <f t="shared" ref="G13" si="22">F13/$J13</f>
        <v>0.14561583421528415</v>
      </c>
      <c r="H13" s="13">
        <v>20299293.100000001</v>
      </c>
      <c r="I13" s="26">
        <f t="shared" ref="I13" si="23">H13/$J13</f>
        <v>0.67715774095926995</v>
      </c>
      <c r="J13" s="13">
        <f t="shared" si="3"/>
        <v>29977200.100000001</v>
      </c>
    </row>
    <row r="14" spans="1:10" s="14" customFormat="1" ht="15" customHeight="1" x14ac:dyDescent="0.25">
      <c r="A14" s="11">
        <v>13</v>
      </c>
      <c r="B14" s="11">
        <v>13</v>
      </c>
      <c r="C14" s="12" t="s">
        <v>27</v>
      </c>
      <c r="D14" s="13">
        <v>3247623</v>
      </c>
      <c r="E14" s="26">
        <f t="shared" si="0"/>
        <v>0.18186293757327004</v>
      </c>
      <c r="F14" s="13">
        <v>10754981</v>
      </c>
      <c r="G14" s="26">
        <f t="shared" ref="G14" si="24">F14/$J14</f>
        <v>0.6022658535811285</v>
      </c>
      <c r="H14" s="13">
        <v>3854926.75</v>
      </c>
      <c r="I14" s="26">
        <f t="shared" ref="I14" si="25">H14/$J14</f>
        <v>0.21587120884560146</v>
      </c>
      <c r="J14" s="13">
        <f t="shared" si="3"/>
        <v>17857530.75</v>
      </c>
    </row>
    <row r="15" spans="1:10" s="14" customFormat="1" ht="15" customHeight="1" x14ac:dyDescent="0.25">
      <c r="A15" s="11">
        <v>14</v>
      </c>
      <c r="B15" s="11">
        <v>14</v>
      </c>
      <c r="C15" s="12" t="s">
        <v>28</v>
      </c>
      <c r="D15" s="13">
        <v>3284695</v>
      </c>
      <c r="E15" s="26">
        <f t="shared" si="0"/>
        <v>0.15492566787487835</v>
      </c>
      <c r="F15" s="13">
        <v>11135848</v>
      </c>
      <c r="G15" s="26">
        <f t="shared" ref="G15" si="26">F15/$J15</f>
        <v>0.52523253719238117</v>
      </c>
      <c r="H15" s="13">
        <v>6781205.2000000002</v>
      </c>
      <c r="I15" s="26">
        <f t="shared" ref="I15" si="27">H15/$J15</f>
        <v>0.31984179493274051</v>
      </c>
      <c r="J15" s="13">
        <f t="shared" si="3"/>
        <v>21201748.199999999</v>
      </c>
    </row>
    <row r="16" spans="1:10" s="14" customFormat="1" ht="15" customHeight="1" x14ac:dyDescent="0.25">
      <c r="A16" s="15">
        <v>15</v>
      </c>
      <c r="B16" s="15">
        <v>15</v>
      </c>
      <c r="C16" s="16" t="s">
        <v>29</v>
      </c>
      <c r="D16" s="17">
        <v>5165119</v>
      </c>
      <c r="E16" s="27">
        <f t="shared" si="0"/>
        <v>0.13590241282281107</v>
      </c>
      <c r="F16" s="17">
        <v>21834987</v>
      </c>
      <c r="G16" s="27">
        <f t="shared" ref="G16" si="28">F16/$J16</f>
        <v>0.57451288484441754</v>
      </c>
      <c r="H16" s="17">
        <v>11005981.550000001</v>
      </c>
      <c r="I16" s="27">
        <f t="shared" ref="I16" si="29">H16/$J16</f>
        <v>0.28958470233277145</v>
      </c>
      <c r="J16" s="17">
        <f t="shared" si="3"/>
        <v>38006087.549999997</v>
      </c>
    </row>
    <row r="17" spans="1:10" s="14" customFormat="1" ht="15" customHeight="1" x14ac:dyDescent="0.25">
      <c r="A17" s="11">
        <v>16</v>
      </c>
      <c r="B17" s="11">
        <v>16</v>
      </c>
      <c r="C17" s="12" t="s">
        <v>30</v>
      </c>
      <c r="D17" s="13">
        <v>8303649</v>
      </c>
      <c r="E17" s="26">
        <f t="shared" si="0"/>
        <v>9.9390103011441841E-2</v>
      </c>
      <c r="F17" s="13">
        <v>13770019</v>
      </c>
      <c r="G17" s="26">
        <f t="shared" ref="G17" si="30">F17/$J17</f>
        <v>0.16481953980467037</v>
      </c>
      <c r="H17" s="13">
        <v>61472366.75</v>
      </c>
      <c r="I17" s="26">
        <f t="shared" ref="I17" si="31">H17/$J17</f>
        <v>0.73579035718388774</v>
      </c>
      <c r="J17" s="13">
        <f t="shared" si="3"/>
        <v>83546034.75</v>
      </c>
    </row>
    <row r="18" spans="1:10" s="14" customFormat="1" ht="15" customHeight="1" x14ac:dyDescent="0.25">
      <c r="A18" s="11">
        <v>17</v>
      </c>
      <c r="B18" s="11">
        <v>17</v>
      </c>
      <c r="C18" s="12" t="s">
        <v>31</v>
      </c>
      <c r="D18" s="13">
        <v>75601519</v>
      </c>
      <c r="E18" s="26">
        <f t="shared" si="0"/>
        <v>0.13453295691555953</v>
      </c>
      <c r="F18" s="13">
        <v>179583205</v>
      </c>
      <c r="G18" s="26">
        <f t="shared" ref="G18" si="32">F18/$J18</f>
        <v>0.31956844122435019</v>
      </c>
      <c r="H18" s="13">
        <v>306770656.55000001</v>
      </c>
      <c r="I18" s="26">
        <f t="shared" ref="I18" si="33">H18/$J18</f>
        <v>0.54589860186009043</v>
      </c>
      <c r="J18" s="13">
        <f t="shared" si="3"/>
        <v>561955380.54999995</v>
      </c>
    </row>
    <row r="19" spans="1:10" s="14" customFormat="1" ht="15" customHeight="1" x14ac:dyDescent="0.25">
      <c r="A19" s="11">
        <v>18</v>
      </c>
      <c r="B19" s="11">
        <v>18</v>
      </c>
      <c r="C19" s="12" t="s">
        <v>32</v>
      </c>
      <c r="D19" s="13">
        <v>2855331</v>
      </c>
      <c r="E19" s="26">
        <f t="shared" si="0"/>
        <v>0.20839558931615518</v>
      </c>
      <c r="F19" s="13">
        <v>7341792</v>
      </c>
      <c r="G19" s="26">
        <f t="shared" ref="G19" si="34">F19/$J19</f>
        <v>0.53583877682714665</v>
      </c>
      <c r="H19" s="13">
        <v>3504371.4</v>
      </c>
      <c r="I19" s="26">
        <f t="shared" ref="I19" si="35">H19/$J19</f>
        <v>0.25576563385669815</v>
      </c>
      <c r="J19" s="13">
        <f t="shared" si="3"/>
        <v>13701494.4</v>
      </c>
    </row>
    <row r="20" spans="1:10" s="14" customFormat="1" ht="15" customHeight="1" x14ac:dyDescent="0.25">
      <c r="A20" s="11">
        <v>19</v>
      </c>
      <c r="B20" s="11">
        <v>19</v>
      </c>
      <c r="C20" s="12" t="s">
        <v>33</v>
      </c>
      <c r="D20" s="13">
        <v>3604254</v>
      </c>
      <c r="E20" s="26">
        <f t="shared" si="0"/>
        <v>0.1590954084140572</v>
      </c>
      <c r="F20" s="13">
        <v>12507189</v>
      </c>
      <c r="G20" s="26">
        <f t="shared" ref="G20" si="36">F20/$J20</f>
        <v>0.55207994277506622</v>
      </c>
      <c r="H20" s="13">
        <v>6543227.1500000004</v>
      </c>
      <c r="I20" s="26">
        <f t="shared" ref="I20" si="37">H20/$J20</f>
        <v>0.28882464881087666</v>
      </c>
      <c r="J20" s="13">
        <f t="shared" si="3"/>
        <v>22654670.149999999</v>
      </c>
    </row>
    <row r="21" spans="1:10" s="14" customFormat="1" ht="15" customHeight="1" x14ac:dyDescent="0.25">
      <c r="A21" s="15">
        <v>20</v>
      </c>
      <c r="B21" s="15">
        <v>20</v>
      </c>
      <c r="C21" s="16" t="s">
        <v>34</v>
      </c>
      <c r="D21" s="17">
        <v>8245309</v>
      </c>
      <c r="E21" s="27">
        <f t="shared" si="0"/>
        <v>0.13846629260494125</v>
      </c>
      <c r="F21" s="17">
        <v>36088636</v>
      </c>
      <c r="G21" s="27">
        <f t="shared" ref="G21" si="38">F21/$J21</f>
        <v>0.60604880085018242</v>
      </c>
      <c r="H21" s="17">
        <v>15213464.300000001</v>
      </c>
      <c r="I21" s="27">
        <f t="shared" ref="I21" si="39">H21/$J21</f>
        <v>0.25548490654487638</v>
      </c>
      <c r="J21" s="17">
        <f t="shared" si="3"/>
        <v>59547409.299999997</v>
      </c>
    </row>
    <row r="22" spans="1:10" s="14" customFormat="1" ht="15" customHeight="1" x14ac:dyDescent="0.25">
      <c r="A22" s="11">
        <v>21</v>
      </c>
      <c r="B22" s="11">
        <v>21</v>
      </c>
      <c r="C22" s="12" t="s">
        <v>35</v>
      </c>
      <c r="D22" s="13">
        <v>6960016</v>
      </c>
      <c r="E22" s="26">
        <f t="shared" si="0"/>
        <v>0.20222411262592702</v>
      </c>
      <c r="F22" s="13">
        <v>19968889</v>
      </c>
      <c r="G22" s="26">
        <f t="shared" ref="G22" si="40">F22/$J22</f>
        <v>0.58019850215152313</v>
      </c>
      <c r="H22" s="13">
        <v>7488434.7999999998</v>
      </c>
      <c r="I22" s="26">
        <f t="shared" ref="I22" si="41">H22/$J22</f>
        <v>0.21757738522254996</v>
      </c>
      <c r="J22" s="13">
        <f t="shared" si="3"/>
        <v>34417339.799999997</v>
      </c>
    </row>
    <row r="23" spans="1:10" s="14" customFormat="1" ht="15" customHeight="1" x14ac:dyDescent="0.25">
      <c r="A23" s="11">
        <v>22</v>
      </c>
      <c r="B23" s="11">
        <v>22</v>
      </c>
      <c r="C23" s="12" t="s">
        <v>36</v>
      </c>
      <c r="D23" s="13">
        <v>3890269</v>
      </c>
      <c r="E23" s="26">
        <f t="shared" si="0"/>
        <v>0.11729958871788532</v>
      </c>
      <c r="F23" s="13">
        <v>22448168</v>
      </c>
      <c r="G23" s="26">
        <f t="shared" ref="G23" si="42">F23/$J23</f>
        <v>0.67685830308135364</v>
      </c>
      <c r="H23" s="13">
        <v>6826802.9000000004</v>
      </c>
      <c r="I23" s="26">
        <f t="shared" ref="I23" si="43">H23/$J23</f>
        <v>0.20584210820076115</v>
      </c>
      <c r="J23" s="13">
        <f t="shared" si="3"/>
        <v>33165239.899999999</v>
      </c>
    </row>
    <row r="24" spans="1:10" s="14" customFormat="1" ht="15" customHeight="1" x14ac:dyDescent="0.25">
      <c r="A24" s="11">
        <v>23</v>
      </c>
      <c r="B24" s="11">
        <v>23</v>
      </c>
      <c r="C24" s="12" t="s">
        <v>37</v>
      </c>
      <c r="D24" s="13">
        <v>20138119</v>
      </c>
      <c r="E24" s="26">
        <f t="shared" si="0"/>
        <v>0.13708973329944282</v>
      </c>
      <c r="F24" s="13">
        <v>77796960</v>
      </c>
      <c r="G24" s="26">
        <f t="shared" ref="G24" si="44">F24/$J24</f>
        <v>0.52960082805685182</v>
      </c>
      <c r="H24" s="13">
        <v>48962274.399999999</v>
      </c>
      <c r="I24" s="26">
        <f t="shared" ref="I24" si="45">H24/$J24</f>
        <v>0.33330943864370532</v>
      </c>
      <c r="J24" s="13">
        <f t="shared" si="3"/>
        <v>146897353.40000001</v>
      </c>
    </row>
    <row r="25" spans="1:10" s="14" customFormat="1" ht="15" customHeight="1" x14ac:dyDescent="0.25">
      <c r="A25" s="11">
        <v>24</v>
      </c>
      <c r="B25" s="11">
        <v>24</v>
      </c>
      <c r="C25" s="12" t="s">
        <v>38</v>
      </c>
      <c r="D25" s="13">
        <v>12150220</v>
      </c>
      <c r="E25" s="26">
        <f t="shared" si="0"/>
        <v>0.14039743952408187</v>
      </c>
      <c r="F25" s="13">
        <v>15980220</v>
      </c>
      <c r="G25" s="26">
        <f t="shared" ref="G25" si="46">F25/$J25</f>
        <v>0.1846536088261384</v>
      </c>
      <c r="H25" s="13">
        <v>58411166.75</v>
      </c>
      <c r="I25" s="26">
        <f t="shared" ref="I25" si="47">H25/$J25</f>
        <v>0.67494895164977975</v>
      </c>
      <c r="J25" s="13">
        <f t="shared" si="3"/>
        <v>86541606.75</v>
      </c>
    </row>
    <row r="26" spans="1:10" s="14" customFormat="1" ht="15" customHeight="1" x14ac:dyDescent="0.25">
      <c r="A26" s="15">
        <v>25</v>
      </c>
      <c r="B26" s="15">
        <v>25</v>
      </c>
      <c r="C26" s="16" t="s">
        <v>39</v>
      </c>
      <c r="D26" s="17">
        <v>2535715</v>
      </c>
      <c r="E26" s="27">
        <f t="shared" si="0"/>
        <v>9.8697873812745404E-2</v>
      </c>
      <c r="F26" s="17">
        <v>10669263</v>
      </c>
      <c r="G26" s="27">
        <f t="shared" ref="G26" si="48">F26/$J26</f>
        <v>0.41528072880784844</v>
      </c>
      <c r="H26" s="17">
        <v>12486710.199999999</v>
      </c>
      <c r="I26" s="27">
        <f t="shared" ref="I26" si="49">H26/$J26</f>
        <v>0.48602139737940614</v>
      </c>
      <c r="J26" s="17">
        <f t="shared" si="3"/>
        <v>25691688.199999999</v>
      </c>
    </row>
    <row r="27" spans="1:10" s="14" customFormat="1" ht="15" customHeight="1" x14ac:dyDescent="0.25">
      <c r="A27" s="11">
        <v>26</v>
      </c>
      <c r="B27" s="11">
        <v>26</v>
      </c>
      <c r="C27" s="12" t="s">
        <v>104</v>
      </c>
      <c r="D27" s="13">
        <v>71053556</v>
      </c>
      <c r="E27" s="26">
        <f t="shared" si="0"/>
        <v>0.117472051741423</v>
      </c>
      <c r="F27" s="13">
        <v>216419733</v>
      </c>
      <c r="G27" s="26">
        <f t="shared" ref="G27" si="50">F27/$J27</f>
        <v>0.35780433104348713</v>
      </c>
      <c r="H27" s="13">
        <v>317381695.19999999</v>
      </c>
      <c r="I27" s="26">
        <f t="shared" ref="I27" si="51">H27/$J27</f>
        <v>0.52472361721508975</v>
      </c>
      <c r="J27" s="13">
        <f t="shared" si="3"/>
        <v>604854984.20000005</v>
      </c>
    </row>
    <row r="28" spans="1:10" s="14" customFormat="1" ht="15" customHeight="1" x14ac:dyDescent="0.25">
      <c r="A28" s="11">
        <v>27</v>
      </c>
      <c r="B28" s="11">
        <v>27</v>
      </c>
      <c r="C28" s="12" t="s">
        <v>40</v>
      </c>
      <c r="D28" s="13">
        <v>7609119</v>
      </c>
      <c r="E28" s="26">
        <f t="shared" si="0"/>
        <v>0.11620229706968466</v>
      </c>
      <c r="F28" s="13">
        <v>37490562</v>
      </c>
      <c r="G28" s="26">
        <f t="shared" ref="G28" si="52">F28/$J28</f>
        <v>0.57253532542117302</v>
      </c>
      <c r="H28" s="13">
        <v>20381976.350000001</v>
      </c>
      <c r="I28" s="26">
        <f t="shared" ref="I28" si="53">H28/$J28</f>
        <v>0.31126237750914226</v>
      </c>
      <c r="J28" s="13">
        <f t="shared" si="3"/>
        <v>65481657.350000001</v>
      </c>
    </row>
    <row r="29" spans="1:10" s="14" customFormat="1" ht="15" customHeight="1" x14ac:dyDescent="0.25">
      <c r="A29" s="11">
        <v>28</v>
      </c>
      <c r="B29" s="11">
        <v>28</v>
      </c>
      <c r="C29" s="12" t="s">
        <v>41</v>
      </c>
      <c r="D29" s="13">
        <v>37375426</v>
      </c>
      <c r="E29" s="26">
        <f t="shared" si="0"/>
        <v>0.11257307515994548</v>
      </c>
      <c r="F29" s="13">
        <v>119783446</v>
      </c>
      <c r="G29" s="26">
        <f t="shared" ref="G29" si="54">F29/$J29</f>
        <v>0.36078226558475268</v>
      </c>
      <c r="H29" s="13">
        <v>174851477.25</v>
      </c>
      <c r="I29" s="26">
        <f t="shared" ref="I29" si="55">H29/$J29</f>
        <v>0.52664465925530179</v>
      </c>
      <c r="J29" s="13">
        <f t="shared" si="3"/>
        <v>332010349.25</v>
      </c>
    </row>
    <row r="30" spans="1:10" s="14" customFormat="1" ht="15" customHeight="1" x14ac:dyDescent="0.25">
      <c r="A30" s="11">
        <v>29</v>
      </c>
      <c r="B30" s="11">
        <v>29</v>
      </c>
      <c r="C30" s="12" t="s">
        <v>42</v>
      </c>
      <c r="D30" s="13">
        <v>17587704</v>
      </c>
      <c r="E30" s="26">
        <f t="shared" si="0"/>
        <v>9.6567986764129879E-2</v>
      </c>
      <c r="F30" s="13">
        <v>67151796</v>
      </c>
      <c r="G30" s="26">
        <f t="shared" ref="G30" si="56">F30/$J30</f>
        <v>0.36870723701715413</v>
      </c>
      <c r="H30" s="13">
        <v>97388186.299999997</v>
      </c>
      <c r="I30" s="26">
        <f t="shared" ref="I30" si="57">H30/$J30</f>
        <v>0.53472477621871595</v>
      </c>
      <c r="J30" s="13">
        <f t="shared" si="3"/>
        <v>182127686.30000001</v>
      </c>
    </row>
    <row r="31" spans="1:10" s="14" customFormat="1" ht="15" customHeight="1" x14ac:dyDescent="0.25">
      <c r="A31" s="15">
        <v>30</v>
      </c>
      <c r="B31" s="15">
        <v>30</v>
      </c>
      <c r="C31" s="16" t="s">
        <v>43</v>
      </c>
      <c r="D31" s="17">
        <v>2883991</v>
      </c>
      <c r="E31" s="27">
        <f t="shared" si="0"/>
        <v>9.5038654827908797E-2</v>
      </c>
      <c r="F31" s="17">
        <v>17098237</v>
      </c>
      <c r="G31" s="27">
        <f t="shared" ref="G31" si="58">F31/$J31</f>
        <v>0.56345302201316816</v>
      </c>
      <c r="H31" s="17">
        <v>10363224.65</v>
      </c>
      <c r="I31" s="27">
        <f t="shared" ref="I31" si="59">H31/$J31</f>
        <v>0.34150832315892315</v>
      </c>
      <c r="J31" s="17">
        <f t="shared" si="3"/>
        <v>30345452.649999999</v>
      </c>
    </row>
    <row r="32" spans="1:10" s="14" customFormat="1" ht="15" customHeight="1" x14ac:dyDescent="0.25">
      <c r="A32" s="11">
        <v>31</v>
      </c>
      <c r="B32" s="11">
        <v>31</v>
      </c>
      <c r="C32" s="12" t="s">
        <v>44</v>
      </c>
      <c r="D32" s="13">
        <v>7619433</v>
      </c>
      <c r="E32" s="26">
        <f t="shared" si="0"/>
        <v>8.98644225666555E-2</v>
      </c>
      <c r="F32" s="13">
        <v>35359064</v>
      </c>
      <c r="G32" s="26">
        <f t="shared" ref="G32" si="60">F32/$J32</f>
        <v>0.41702865145705931</v>
      </c>
      <c r="H32" s="13">
        <v>41809595.799999997</v>
      </c>
      <c r="I32" s="26">
        <f t="shared" ref="I32" si="61">H32/$J32</f>
        <v>0.49310692597628519</v>
      </c>
      <c r="J32" s="13">
        <f t="shared" si="3"/>
        <v>84788092.799999997</v>
      </c>
    </row>
    <row r="33" spans="1:10" s="14" customFormat="1" ht="15" customHeight="1" x14ac:dyDescent="0.25">
      <c r="A33" s="11">
        <v>32</v>
      </c>
      <c r="B33" s="11">
        <v>32</v>
      </c>
      <c r="C33" s="12" t="s">
        <v>45</v>
      </c>
      <c r="D33" s="13">
        <v>21879223</v>
      </c>
      <c r="E33" s="26">
        <f t="shared" si="0"/>
        <v>8.5119388142848584E-2</v>
      </c>
      <c r="F33" s="13">
        <v>162860840</v>
      </c>
      <c r="G33" s="26">
        <f t="shared" ref="G33" si="62">F33/$J33</f>
        <v>0.63359722844044142</v>
      </c>
      <c r="H33" s="13">
        <v>72301528.549999997</v>
      </c>
      <c r="I33" s="26">
        <f t="shared" ref="I33" si="63">H33/$J33</f>
        <v>0.28128338341670994</v>
      </c>
      <c r="J33" s="13">
        <f t="shared" si="3"/>
        <v>257041591.55000001</v>
      </c>
    </row>
    <row r="34" spans="1:10" s="14" customFormat="1" ht="15" customHeight="1" x14ac:dyDescent="0.25">
      <c r="A34" s="11">
        <v>33</v>
      </c>
      <c r="B34" s="11">
        <v>33</v>
      </c>
      <c r="C34" s="12" t="s">
        <v>46</v>
      </c>
      <c r="D34" s="13">
        <v>5181330</v>
      </c>
      <c r="E34" s="26">
        <f t="shared" si="0"/>
        <v>0.2791817006665977</v>
      </c>
      <c r="F34" s="13">
        <v>8403802</v>
      </c>
      <c r="G34" s="26">
        <f t="shared" ref="G34" si="64">F34/$J34</f>
        <v>0.45281573156416505</v>
      </c>
      <c r="H34" s="13">
        <v>4973856.5999999996</v>
      </c>
      <c r="I34" s="26">
        <f t="shared" ref="I34" si="65">H34/$J34</f>
        <v>0.26800256776923714</v>
      </c>
      <c r="J34" s="13">
        <f t="shared" si="3"/>
        <v>18558988.600000001</v>
      </c>
    </row>
    <row r="35" spans="1:10" s="14" customFormat="1" ht="15" customHeight="1" x14ac:dyDescent="0.25">
      <c r="A35" s="11">
        <v>34</v>
      </c>
      <c r="B35" s="11">
        <v>34</v>
      </c>
      <c r="C35" s="12" t="s">
        <v>47</v>
      </c>
      <c r="D35" s="13">
        <v>10592298</v>
      </c>
      <c r="E35" s="26">
        <f t="shared" si="0"/>
        <v>0.20064972158740077</v>
      </c>
      <c r="F35" s="13">
        <v>29169843</v>
      </c>
      <c r="G35" s="26">
        <f t="shared" ref="G35" si="66">F35/$J35</f>
        <v>0.55256384183094087</v>
      </c>
      <c r="H35" s="13">
        <v>13027855</v>
      </c>
      <c r="I35" s="26">
        <f t="shared" ref="I35" si="67">H35/$J35</f>
        <v>0.24678643658165839</v>
      </c>
      <c r="J35" s="13">
        <f t="shared" si="3"/>
        <v>52789996</v>
      </c>
    </row>
    <row r="36" spans="1:10" s="14" customFormat="1" ht="15" customHeight="1" x14ac:dyDescent="0.25">
      <c r="A36" s="15">
        <v>35</v>
      </c>
      <c r="B36" s="15">
        <v>35</v>
      </c>
      <c r="C36" s="16" t="s">
        <v>48</v>
      </c>
      <c r="D36" s="17">
        <v>11050981</v>
      </c>
      <c r="E36" s="27">
        <f t="shared" si="0"/>
        <v>0.15965217592153641</v>
      </c>
      <c r="F36" s="17">
        <v>34258606</v>
      </c>
      <c r="G36" s="27">
        <f t="shared" ref="G36" si="68">F36/$J36</f>
        <v>0.49492990639822859</v>
      </c>
      <c r="H36" s="17">
        <v>23909519.699999999</v>
      </c>
      <c r="I36" s="27">
        <f t="shared" ref="I36" si="69">H36/$J36</f>
        <v>0.34541791768023494</v>
      </c>
      <c r="J36" s="17">
        <f t="shared" si="3"/>
        <v>69219106.700000003</v>
      </c>
    </row>
    <row r="37" spans="1:10" s="14" customFormat="1" ht="15" customHeight="1" x14ac:dyDescent="0.25">
      <c r="A37" s="11">
        <v>36</v>
      </c>
      <c r="B37" s="11">
        <v>36</v>
      </c>
      <c r="C37" s="12" t="s">
        <v>138</v>
      </c>
      <c r="D37" s="13">
        <v>102641167</v>
      </c>
      <c r="E37" s="26">
        <f t="shared" si="0"/>
        <v>0.27999360327732736</v>
      </c>
      <c r="F37" s="13">
        <v>71553201</v>
      </c>
      <c r="G37" s="26">
        <f t="shared" ref="G37" si="70">F37/$J37</f>
        <v>0.19518911524083571</v>
      </c>
      <c r="H37" s="13">
        <v>192389603.19999999</v>
      </c>
      <c r="I37" s="26">
        <f t="shared" ref="I37" si="71">H37/$J37</f>
        <v>0.52481728148183693</v>
      </c>
      <c r="J37" s="13">
        <f t="shared" si="3"/>
        <v>366583971.19999999</v>
      </c>
    </row>
    <row r="38" spans="1:10" s="14" customFormat="1" ht="15" customHeight="1" x14ac:dyDescent="0.25">
      <c r="A38" s="11">
        <v>37</v>
      </c>
      <c r="B38" s="11">
        <v>37</v>
      </c>
      <c r="C38" s="12" t="s">
        <v>49</v>
      </c>
      <c r="D38" s="13">
        <v>21819855</v>
      </c>
      <c r="E38" s="26">
        <f t="shared" si="0"/>
        <v>9.6868780694108744E-2</v>
      </c>
      <c r="F38" s="13">
        <v>124728096</v>
      </c>
      <c r="G38" s="26">
        <f t="shared" ref="G38" si="72">F38/$J38</f>
        <v>0.55372772082205601</v>
      </c>
      <c r="H38" s="13">
        <v>78703722.900000006</v>
      </c>
      <c r="I38" s="26">
        <f t="shared" ref="I38" si="73">H38/$J38</f>
        <v>0.34940349848383528</v>
      </c>
      <c r="J38" s="13">
        <f t="shared" si="3"/>
        <v>225251673.90000001</v>
      </c>
    </row>
    <row r="39" spans="1:10" s="14" customFormat="1" ht="15" customHeight="1" x14ac:dyDescent="0.25">
      <c r="A39" s="11">
        <v>38</v>
      </c>
      <c r="B39" s="11">
        <v>38</v>
      </c>
      <c r="C39" s="12" t="s">
        <v>105</v>
      </c>
      <c r="D39" s="13">
        <v>5893067</v>
      </c>
      <c r="E39" s="26">
        <f t="shared" si="0"/>
        <v>8.3436265916015939E-2</v>
      </c>
      <c r="F39" s="13">
        <v>11314570</v>
      </c>
      <c r="G39" s="26">
        <f t="shared" ref="G39" si="74">F39/$J39</f>
        <v>0.16019595080887022</v>
      </c>
      <c r="H39" s="13">
        <v>53421926</v>
      </c>
      <c r="I39" s="26">
        <f t="shared" ref="I39" si="75">H39/$J39</f>
        <v>0.75636778327511389</v>
      </c>
      <c r="J39" s="13">
        <f t="shared" si="3"/>
        <v>70629563</v>
      </c>
    </row>
    <row r="40" spans="1:10" s="14" customFormat="1" ht="15" customHeight="1" x14ac:dyDescent="0.25">
      <c r="A40" s="11">
        <v>39</v>
      </c>
      <c r="B40" s="11">
        <v>39</v>
      </c>
      <c r="C40" s="12" t="s">
        <v>50</v>
      </c>
      <c r="D40" s="13">
        <v>7520431</v>
      </c>
      <c r="E40" s="26">
        <f t="shared" si="0"/>
        <v>0.21583196781996622</v>
      </c>
      <c r="F40" s="13">
        <v>12707717</v>
      </c>
      <c r="G40" s="26">
        <f t="shared" ref="G40" si="76">F40/$J40</f>
        <v>0.36470403978299082</v>
      </c>
      <c r="H40" s="13">
        <v>14615768.199999999</v>
      </c>
      <c r="I40" s="26">
        <f t="shared" ref="I40" si="77">H40/$J40</f>
        <v>0.41946399239704285</v>
      </c>
      <c r="J40" s="13">
        <f t="shared" si="3"/>
        <v>34843916.200000003</v>
      </c>
    </row>
    <row r="41" spans="1:10" s="14" customFormat="1" ht="15" customHeight="1" x14ac:dyDescent="0.25">
      <c r="A41" s="15">
        <v>40</v>
      </c>
      <c r="B41" s="15">
        <v>40</v>
      </c>
      <c r="C41" s="16" t="s">
        <v>51</v>
      </c>
      <c r="D41" s="17">
        <v>30181790</v>
      </c>
      <c r="E41" s="27">
        <f t="shared" si="0"/>
        <v>0.12329000456350617</v>
      </c>
      <c r="F41" s="17">
        <v>135702569</v>
      </c>
      <c r="G41" s="27">
        <f t="shared" ref="G41" si="78">F41/$J41</f>
        <v>0.55433327020330836</v>
      </c>
      <c r="H41" s="17">
        <v>78918860.099999994</v>
      </c>
      <c r="I41" s="27">
        <f t="shared" ref="I41" si="79">H41/$J41</f>
        <v>0.32237672523318545</v>
      </c>
      <c r="J41" s="17">
        <f t="shared" si="3"/>
        <v>244803219.09999999</v>
      </c>
    </row>
    <row r="42" spans="1:10" s="14" customFormat="1" ht="15" customHeight="1" x14ac:dyDescent="0.25">
      <c r="A42" s="11">
        <v>41</v>
      </c>
      <c r="B42" s="11">
        <v>41</v>
      </c>
      <c r="C42" s="12" t="s">
        <v>52</v>
      </c>
      <c r="D42" s="13">
        <v>2770498</v>
      </c>
      <c r="E42" s="26">
        <f t="shared" si="0"/>
        <v>0.12399283052841477</v>
      </c>
      <c r="F42" s="13">
        <v>5103410</v>
      </c>
      <c r="G42" s="26">
        <f t="shared" ref="G42" si="80">F42/$J42</f>
        <v>0.22840162716126028</v>
      </c>
      <c r="H42" s="13">
        <v>14470109.699999999</v>
      </c>
      <c r="I42" s="26">
        <f t="shared" ref="I42" si="81">H42/$J42</f>
        <v>0.64760554231032497</v>
      </c>
      <c r="J42" s="13">
        <f t="shared" si="3"/>
        <v>22344017.699999999</v>
      </c>
    </row>
    <row r="43" spans="1:10" s="14" customFormat="1" ht="15" customHeight="1" x14ac:dyDescent="0.25">
      <c r="A43" s="11">
        <v>42</v>
      </c>
      <c r="B43" s="11">
        <v>42</v>
      </c>
      <c r="C43" s="12" t="s">
        <v>53</v>
      </c>
      <c r="D43" s="13">
        <v>5591548</v>
      </c>
      <c r="E43" s="26">
        <f t="shared" si="0"/>
        <v>0.15807289158627116</v>
      </c>
      <c r="F43" s="13">
        <v>17136396</v>
      </c>
      <c r="G43" s="26">
        <f t="shared" ref="G43" si="82">F43/$J43</f>
        <v>0.48444539277627785</v>
      </c>
      <c r="H43" s="13">
        <v>12645281.25</v>
      </c>
      <c r="I43" s="26">
        <f t="shared" ref="I43" si="83">H43/$J43</f>
        <v>0.35748171563745096</v>
      </c>
      <c r="J43" s="13">
        <f t="shared" si="3"/>
        <v>35373225.25</v>
      </c>
    </row>
    <row r="44" spans="1:10" s="14" customFormat="1" ht="15" customHeight="1" x14ac:dyDescent="0.25">
      <c r="A44" s="11">
        <v>43</v>
      </c>
      <c r="B44" s="11">
        <v>43</v>
      </c>
      <c r="C44" s="12" t="s">
        <v>54</v>
      </c>
      <c r="D44" s="13">
        <v>9073184</v>
      </c>
      <c r="E44" s="26">
        <f t="shared" si="0"/>
        <v>0.17284724369202198</v>
      </c>
      <c r="F44" s="13">
        <v>27327968</v>
      </c>
      <c r="G44" s="26">
        <f t="shared" ref="G44" si="84">F44/$J44</f>
        <v>0.52060709278063566</v>
      </c>
      <c r="H44" s="13">
        <v>16091348.35</v>
      </c>
      <c r="I44" s="26">
        <f t="shared" ref="I44" si="85">H44/$J44</f>
        <v>0.3065456635273423</v>
      </c>
      <c r="J44" s="13">
        <f t="shared" si="3"/>
        <v>52492500.350000001</v>
      </c>
    </row>
    <row r="45" spans="1:10" s="14" customFormat="1" ht="15" customHeight="1" x14ac:dyDescent="0.25">
      <c r="A45" s="11">
        <v>44</v>
      </c>
      <c r="B45" s="11">
        <v>44</v>
      </c>
      <c r="C45" s="12" t="s">
        <v>106</v>
      </c>
      <c r="D45" s="13">
        <v>13338212</v>
      </c>
      <c r="E45" s="26">
        <f t="shared" si="0"/>
        <v>0.14370932192796362</v>
      </c>
      <c r="F45" s="13">
        <v>41364267</v>
      </c>
      <c r="G45" s="26">
        <f t="shared" ref="G45" si="86">F45/$J45</f>
        <v>0.44566923682253978</v>
      </c>
      <c r="H45" s="13">
        <v>38111347</v>
      </c>
      <c r="I45" s="26">
        <f t="shared" ref="I45" si="87">H45/$J45</f>
        <v>0.41062144124949662</v>
      </c>
      <c r="J45" s="13">
        <f t="shared" si="3"/>
        <v>92813826</v>
      </c>
    </row>
    <row r="46" spans="1:10" s="14" customFormat="1" ht="15" customHeight="1" x14ac:dyDescent="0.25">
      <c r="A46" s="15">
        <v>45</v>
      </c>
      <c r="B46" s="15">
        <v>45</v>
      </c>
      <c r="C46" s="16" t="s">
        <v>55</v>
      </c>
      <c r="D46" s="17">
        <v>10750255</v>
      </c>
      <c r="E46" s="27">
        <f t="shared" si="0"/>
        <v>6.7088774647355284E-2</v>
      </c>
      <c r="F46" s="17">
        <v>30262080</v>
      </c>
      <c r="G46" s="27">
        <f t="shared" ref="G46" si="88">F46/$J46</f>
        <v>0.1888556006792618</v>
      </c>
      <c r="H46" s="17">
        <v>119226916</v>
      </c>
      <c r="I46" s="27">
        <f t="shared" ref="I46" si="89">H46/$J46</f>
        <v>0.74405562467338293</v>
      </c>
      <c r="J46" s="17">
        <f t="shared" si="3"/>
        <v>160239251</v>
      </c>
    </row>
    <row r="47" spans="1:10" s="14" customFormat="1" ht="15" customHeight="1" x14ac:dyDescent="0.25">
      <c r="A47" s="11">
        <v>46</v>
      </c>
      <c r="B47" s="11">
        <v>46</v>
      </c>
      <c r="C47" s="12" t="s">
        <v>56</v>
      </c>
      <c r="D47" s="13">
        <v>2424095</v>
      </c>
      <c r="E47" s="26">
        <f t="shared" si="0"/>
        <v>0.16646246514657051</v>
      </c>
      <c r="F47" s="13">
        <v>8294076</v>
      </c>
      <c r="G47" s="26">
        <f t="shared" ref="G47" si="90">F47/$J47</f>
        <v>0.56955372502851864</v>
      </c>
      <c r="H47" s="13">
        <v>3844241</v>
      </c>
      <c r="I47" s="26">
        <f t="shared" ref="I47" si="91">H47/$J47</f>
        <v>0.26398380982491088</v>
      </c>
      <c r="J47" s="13">
        <f t="shared" si="3"/>
        <v>14562412</v>
      </c>
    </row>
    <row r="48" spans="1:10" s="14" customFormat="1" ht="15" customHeight="1" x14ac:dyDescent="0.25">
      <c r="A48" s="11">
        <v>47</v>
      </c>
      <c r="B48" s="11">
        <v>47</v>
      </c>
      <c r="C48" s="12" t="s">
        <v>57</v>
      </c>
      <c r="D48" s="13">
        <v>7324843</v>
      </c>
      <c r="E48" s="26">
        <f t="shared" si="0"/>
        <v>0.11283118194393257</v>
      </c>
      <c r="F48" s="13">
        <v>12765816</v>
      </c>
      <c r="G48" s="26">
        <f t="shared" ref="G48" si="92">F48/$J48</f>
        <v>0.19664341034459926</v>
      </c>
      <c r="H48" s="13">
        <v>44827946.600000001</v>
      </c>
      <c r="I48" s="26">
        <f t="shared" ref="I48" si="93">H48/$J48</f>
        <v>0.6905254077114682</v>
      </c>
      <c r="J48" s="13">
        <f t="shared" si="3"/>
        <v>64918605.600000001</v>
      </c>
    </row>
    <row r="49" spans="1:10" s="14" customFormat="1" ht="15" customHeight="1" x14ac:dyDescent="0.25">
      <c r="A49" s="11">
        <v>48</v>
      </c>
      <c r="B49" s="11">
        <v>48</v>
      </c>
      <c r="C49" s="12" t="s">
        <v>107</v>
      </c>
      <c r="D49" s="13">
        <v>10292430</v>
      </c>
      <c r="E49" s="26">
        <f t="shared" si="0"/>
        <v>0.10720917029179176</v>
      </c>
      <c r="F49" s="13">
        <v>28728217</v>
      </c>
      <c r="G49" s="26">
        <f t="shared" ref="G49" si="94">F49/$J49</f>
        <v>0.2992420942899342</v>
      </c>
      <c r="H49" s="13">
        <v>56982614.399999999</v>
      </c>
      <c r="I49" s="26">
        <f t="shared" ref="I49" si="95">H49/$J49</f>
        <v>0.59354873541827402</v>
      </c>
      <c r="J49" s="13">
        <f t="shared" si="3"/>
        <v>96003261.400000006</v>
      </c>
    </row>
    <row r="50" spans="1:10" s="14" customFormat="1" ht="15" customHeight="1" x14ac:dyDescent="0.25">
      <c r="A50" s="11">
        <v>49</v>
      </c>
      <c r="B50" s="11">
        <v>49</v>
      </c>
      <c r="C50" s="12" t="s">
        <v>58</v>
      </c>
      <c r="D50" s="13">
        <v>22544549</v>
      </c>
      <c r="E50" s="26">
        <f t="shared" si="0"/>
        <v>0.16102907259964086</v>
      </c>
      <c r="F50" s="13">
        <v>80417910</v>
      </c>
      <c r="G50" s="26">
        <f t="shared" ref="G50" si="96">F50/$J50</f>
        <v>0.57440144257050263</v>
      </c>
      <c r="H50" s="13">
        <v>37040514.600000001</v>
      </c>
      <c r="I50" s="26">
        <f t="shared" ref="I50" si="97">H50/$J50</f>
        <v>0.26456948482985654</v>
      </c>
      <c r="J50" s="13">
        <f t="shared" si="3"/>
        <v>140002973.59999999</v>
      </c>
    </row>
    <row r="51" spans="1:10" s="14" customFormat="1" ht="15" customHeight="1" x14ac:dyDescent="0.25">
      <c r="A51" s="15">
        <v>50</v>
      </c>
      <c r="B51" s="15">
        <v>50</v>
      </c>
      <c r="C51" s="16" t="s">
        <v>59</v>
      </c>
      <c r="D51" s="17">
        <v>11484866</v>
      </c>
      <c r="E51" s="27">
        <f t="shared" si="0"/>
        <v>0.12974899574687207</v>
      </c>
      <c r="F51" s="17">
        <v>47512156</v>
      </c>
      <c r="G51" s="27">
        <f t="shared" ref="G51" si="98">F51/$J51</f>
        <v>0.5367632958685562</v>
      </c>
      <c r="H51" s="17">
        <v>29519008</v>
      </c>
      <c r="I51" s="27">
        <f t="shared" ref="I51" si="99">H51/$J51</f>
        <v>0.3334877083845717</v>
      </c>
      <c r="J51" s="17">
        <f t="shared" si="3"/>
        <v>88516030</v>
      </c>
    </row>
    <row r="52" spans="1:10" s="14" customFormat="1" ht="15" customHeight="1" x14ac:dyDescent="0.25">
      <c r="A52" s="11">
        <v>51</v>
      </c>
      <c r="B52" s="11">
        <v>51</v>
      </c>
      <c r="C52" s="12" t="s">
        <v>60</v>
      </c>
      <c r="D52" s="13">
        <v>11086398</v>
      </c>
      <c r="E52" s="26">
        <f t="shared" si="0"/>
        <v>0.11344715527579227</v>
      </c>
      <c r="F52" s="13">
        <v>45861273</v>
      </c>
      <c r="G52" s="26">
        <f t="shared" ref="G52" si="100">F52/$J52</f>
        <v>0.46929859086571668</v>
      </c>
      <c r="H52" s="13">
        <v>40775343.5</v>
      </c>
      <c r="I52" s="26">
        <f t="shared" ref="I52" si="101">H52/$J52</f>
        <v>0.41725425385849102</v>
      </c>
      <c r="J52" s="13">
        <f t="shared" si="3"/>
        <v>97723014.5</v>
      </c>
    </row>
    <row r="53" spans="1:10" s="14" customFormat="1" ht="15" customHeight="1" x14ac:dyDescent="0.25">
      <c r="A53" s="11">
        <v>52</v>
      </c>
      <c r="B53" s="11">
        <v>52</v>
      </c>
      <c r="C53" s="12" t="s">
        <v>61</v>
      </c>
      <c r="D53" s="13">
        <v>37553458</v>
      </c>
      <c r="E53" s="26">
        <f t="shared" si="0"/>
        <v>7.4273696544647716E-2</v>
      </c>
      <c r="F53" s="13">
        <v>222871784</v>
      </c>
      <c r="G53" s="26">
        <f t="shared" ref="G53" si="102">F53/$J53</f>
        <v>0.44079858779397285</v>
      </c>
      <c r="H53" s="13">
        <v>245183873.30000001</v>
      </c>
      <c r="I53" s="26">
        <f t="shared" ref="I53" si="103">H53/$J53</f>
        <v>0.48492771566137943</v>
      </c>
      <c r="J53" s="13">
        <f t="shared" si="3"/>
        <v>505609115.30000001</v>
      </c>
    </row>
    <row r="54" spans="1:10" s="14" customFormat="1" ht="15" customHeight="1" x14ac:dyDescent="0.25">
      <c r="A54" s="11">
        <v>53</v>
      </c>
      <c r="B54" s="11">
        <v>53</v>
      </c>
      <c r="C54" s="12" t="s">
        <v>62</v>
      </c>
      <c r="D54" s="13">
        <v>26712074</v>
      </c>
      <c r="E54" s="26">
        <f t="shared" si="0"/>
        <v>0.13925809156007934</v>
      </c>
      <c r="F54" s="13">
        <v>111250068</v>
      </c>
      <c r="G54" s="26">
        <f t="shared" ref="G54" si="104">F54/$J54</f>
        <v>0.5799801301691907</v>
      </c>
      <c r="H54" s="13">
        <v>53854891.399999999</v>
      </c>
      <c r="I54" s="26">
        <f t="shared" ref="I54" si="105">H54/$J54</f>
        <v>0.2807617782707299</v>
      </c>
      <c r="J54" s="13">
        <f t="shared" si="3"/>
        <v>191817033.40000001</v>
      </c>
    </row>
    <row r="55" spans="1:10" s="14" customFormat="1" ht="15" customHeight="1" x14ac:dyDescent="0.25">
      <c r="A55" s="11">
        <v>54</v>
      </c>
      <c r="B55" s="11">
        <v>54</v>
      </c>
      <c r="C55" s="12" t="s">
        <v>63</v>
      </c>
      <c r="D55" s="13">
        <v>1682309</v>
      </c>
      <c r="E55" s="26">
        <f t="shared" si="0"/>
        <v>0.18681652922664169</v>
      </c>
      <c r="F55" s="13">
        <v>4382683</v>
      </c>
      <c r="G55" s="26">
        <f t="shared" ref="G55" si="106">F55/$J55</f>
        <v>0.48668682552408959</v>
      </c>
      <c r="H55" s="13">
        <v>2940148</v>
      </c>
      <c r="I55" s="26">
        <f t="shared" ref="I55" si="107">H55/$J55</f>
        <v>0.32649664524926875</v>
      </c>
      <c r="J55" s="13">
        <f t="shared" si="3"/>
        <v>9005140</v>
      </c>
    </row>
    <row r="56" spans="1:10" s="14" customFormat="1" ht="15" customHeight="1" x14ac:dyDescent="0.25">
      <c r="A56" s="15">
        <v>55</v>
      </c>
      <c r="B56" s="15">
        <v>55</v>
      </c>
      <c r="C56" s="16" t="s">
        <v>64</v>
      </c>
      <c r="D56" s="17">
        <v>25972545</v>
      </c>
      <c r="E56" s="27">
        <f t="shared" si="0"/>
        <v>0.13323391428778308</v>
      </c>
      <c r="F56" s="17">
        <v>89873506</v>
      </c>
      <c r="G56" s="27">
        <f t="shared" ref="G56" si="108">F56/$J56</f>
        <v>0.46103294825926988</v>
      </c>
      <c r="H56" s="17">
        <v>79093391.700000003</v>
      </c>
      <c r="I56" s="27">
        <f t="shared" ref="I56" si="109">H56/$J56</f>
        <v>0.40573313745294709</v>
      </c>
      <c r="J56" s="17">
        <f t="shared" si="3"/>
        <v>194939442.69999999</v>
      </c>
    </row>
    <row r="57" spans="1:10" s="14" customFormat="1" ht="15" customHeight="1" x14ac:dyDescent="0.25">
      <c r="A57" s="11">
        <v>56</v>
      </c>
      <c r="B57" s="11">
        <v>56</v>
      </c>
      <c r="C57" s="12" t="s">
        <v>65</v>
      </c>
      <c r="D57" s="13">
        <v>5132700</v>
      </c>
      <c r="E57" s="26">
        <f t="shared" si="0"/>
        <v>0.1800659645123126</v>
      </c>
      <c r="F57" s="13">
        <v>12984837</v>
      </c>
      <c r="G57" s="26">
        <f t="shared" ref="G57" si="110">F57/$J57</f>
        <v>0.45553552680658593</v>
      </c>
      <c r="H57" s="13">
        <v>10387016.949999999</v>
      </c>
      <c r="I57" s="26">
        <f t="shared" ref="I57" si="111">H57/$J57</f>
        <v>0.36439850868110146</v>
      </c>
      <c r="J57" s="13">
        <f t="shared" si="3"/>
        <v>28504553.949999999</v>
      </c>
    </row>
    <row r="58" spans="1:10" s="14" customFormat="1" ht="15" customHeight="1" x14ac:dyDescent="0.25">
      <c r="A58" s="11">
        <v>57</v>
      </c>
      <c r="B58" s="11">
        <v>57</v>
      </c>
      <c r="C58" s="12" t="s">
        <v>66</v>
      </c>
      <c r="D58" s="13">
        <v>12030087</v>
      </c>
      <c r="E58" s="26">
        <f t="shared" si="0"/>
        <v>0.1290368685915303</v>
      </c>
      <c r="F58" s="13">
        <v>50079835</v>
      </c>
      <c r="G58" s="26">
        <f t="shared" ref="G58" si="112">F58/$J58</f>
        <v>0.5371652830092184</v>
      </c>
      <c r="H58" s="13">
        <v>31119921</v>
      </c>
      <c r="I58" s="26">
        <f t="shared" ref="I58" si="113">H58/$J58</f>
        <v>0.33379784839925131</v>
      </c>
      <c r="J58" s="13">
        <f t="shared" si="3"/>
        <v>93229843</v>
      </c>
    </row>
    <row r="59" spans="1:10" s="14" customFormat="1" ht="15" customHeight="1" x14ac:dyDescent="0.25">
      <c r="A59" s="11">
        <v>58</v>
      </c>
      <c r="B59" s="11">
        <v>58</v>
      </c>
      <c r="C59" s="12" t="s">
        <v>67</v>
      </c>
      <c r="D59" s="13">
        <v>25583222</v>
      </c>
      <c r="E59" s="26">
        <f t="shared" si="0"/>
        <v>0.24734617564068812</v>
      </c>
      <c r="F59" s="13">
        <v>56554604</v>
      </c>
      <c r="G59" s="26">
        <f t="shared" ref="G59" si="114">F59/$J59</f>
        <v>0.54678667973383355</v>
      </c>
      <c r="H59" s="13">
        <v>21293011.100000001</v>
      </c>
      <c r="I59" s="26">
        <f t="shared" ref="I59" si="115">H59/$J59</f>
        <v>0.20586714462547845</v>
      </c>
      <c r="J59" s="13">
        <f t="shared" si="3"/>
        <v>103430837.09999999</v>
      </c>
    </row>
    <row r="60" spans="1:10" s="14" customFormat="1" ht="15" customHeight="1" x14ac:dyDescent="0.25">
      <c r="A60" s="11">
        <v>59</v>
      </c>
      <c r="B60" s="11">
        <v>59</v>
      </c>
      <c r="C60" s="12" t="s">
        <v>68</v>
      </c>
      <c r="D60" s="13">
        <v>8612322</v>
      </c>
      <c r="E60" s="26">
        <f t="shared" si="0"/>
        <v>0.1546611723896778</v>
      </c>
      <c r="F60" s="13">
        <v>37505480</v>
      </c>
      <c r="G60" s="26">
        <f t="shared" ref="G60" si="116">F60/$J60</f>
        <v>0.67352817368389306</v>
      </c>
      <c r="H60" s="13">
        <v>9567292.5</v>
      </c>
      <c r="I60" s="26">
        <f t="shared" ref="I60" si="117">H60/$J60</f>
        <v>0.17181065392642908</v>
      </c>
      <c r="J60" s="13">
        <f t="shared" si="3"/>
        <v>55685094.5</v>
      </c>
    </row>
    <row r="61" spans="1:10" s="14" customFormat="1" ht="15" customHeight="1" x14ac:dyDescent="0.25">
      <c r="A61" s="15">
        <v>60</v>
      </c>
      <c r="B61" s="15">
        <v>60</v>
      </c>
      <c r="C61" s="16" t="s">
        <v>69</v>
      </c>
      <c r="D61" s="17">
        <v>8166043</v>
      </c>
      <c r="E61" s="27">
        <f t="shared" si="0"/>
        <v>0.1142863196829253</v>
      </c>
      <c r="F61" s="17">
        <v>37896935</v>
      </c>
      <c r="G61" s="27">
        <f t="shared" ref="G61" si="118">F61/$J61</f>
        <v>0.53037942959803674</v>
      </c>
      <c r="H61" s="17">
        <v>25389519.75</v>
      </c>
      <c r="I61" s="27">
        <f t="shared" ref="I61" si="119">H61/$J61</f>
        <v>0.35533425071903801</v>
      </c>
      <c r="J61" s="17">
        <f t="shared" si="3"/>
        <v>71452497.75</v>
      </c>
    </row>
    <row r="62" spans="1:10" s="14" customFormat="1" ht="15" customHeight="1" x14ac:dyDescent="0.25">
      <c r="A62" s="11">
        <v>61</v>
      </c>
      <c r="B62" s="11">
        <v>61</v>
      </c>
      <c r="C62" s="12" t="s">
        <v>70</v>
      </c>
      <c r="D62" s="13">
        <v>7320549</v>
      </c>
      <c r="E62" s="26">
        <f t="shared" si="0"/>
        <v>0.14020285774622596</v>
      </c>
      <c r="F62" s="13">
        <v>14678797</v>
      </c>
      <c r="G62" s="26">
        <f t="shared" ref="G62" si="120">F62/$J62</f>
        <v>0.28112772521251184</v>
      </c>
      <c r="H62" s="13">
        <v>30214632.5</v>
      </c>
      <c r="I62" s="26">
        <f t="shared" ref="I62" si="121">H62/$J62</f>
        <v>0.57866941704126229</v>
      </c>
      <c r="J62" s="13">
        <f t="shared" si="3"/>
        <v>52213978.5</v>
      </c>
    </row>
    <row r="63" spans="1:10" s="14" customFormat="1" ht="15" customHeight="1" x14ac:dyDescent="0.25">
      <c r="A63" s="11">
        <v>62</v>
      </c>
      <c r="B63" s="11">
        <v>62</v>
      </c>
      <c r="C63" s="12" t="s">
        <v>71</v>
      </c>
      <c r="D63" s="13">
        <v>3122945</v>
      </c>
      <c r="E63" s="26">
        <f t="shared" si="0"/>
        <v>0.14225147219486242</v>
      </c>
      <c r="F63" s="13">
        <v>13879085</v>
      </c>
      <c r="G63" s="26">
        <f t="shared" ref="G63" si="122">F63/$J63</f>
        <v>0.63219822121991653</v>
      </c>
      <c r="H63" s="13">
        <v>4951661.95</v>
      </c>
      <c r="I63" s="26">
        <f t="shared" ref="I63" si="123">H63/$J63</f>
        <v>0.2255503065852211</v>
      </c>
      <c r="J63" s="13">
        <f t="shared" si="3"/>
        <v>21953691.949999999</v>
      </c>
    </row>
    <row r="64" spans="1:10" s="14" customFormat="1" ht="15" customHeight="1" x14ac:dyDescent="0.25">
      <c r="A64" s="11">
        <v>63</v>
      </c>
      <c r="B64" s="11">
        <v>63</v>
      </c>
      <c r="C64" s="12" t="s">
        <v>72</v>
      </c>
      <c r="D64" s="13">
        <v>3585779</v>
      </c>
      <c r="E64" s="26">
        <f t="shared" si="0"/>
        <v>0.11728368939740015</v>
      </c>
      <c r="F64" s="13">
        <v>10473816</v>
      </c>
      <c r="G64" s="26">
        <f t="shared" ref="G64" si="124">F64/$J64</f>
        <v>0.34257766096279779</v>
      </c>
      <c r="H64" s="13">
        <v>16513957.199999999</v>
      </c>
      <c r="I64" s="26">
        <f t="shared" ref="I64" si="125">H64/$J64</f>
        <v>0.54013864963980207</v>
      </c>
      <c r="J64" s="13">
        <f t="shared" si="3"/>
        <v>30573552.199999999</v>
      </c>
    </row>
    <row r="65" spans="1:10" s="14" customFormat="1" ht="15" customHeight="1" x14ac:dyDescent="0.25">
      <c r="A65" s="11">
        <v>64</v>
      </c>
      <c r="B65" s="11">
        <v>64</v>
      </c>
      <c r="C65" s="12" t="s">
        <v>73</v>
      </c>
      <c r="D65" s="13">
        <v>3605777</v>
      </c>
      <c r="E65" s="26">
        <f t="shared" si="0"/>
        <v>0.13118049719708313</v>
      </c>
      <c r="F65" s="13">
        <v>16608972</v>
      </c>
      <c r="G65" s="26">
        <f t="shared" ref="G65" si="126">F65/$J65</f>
        <v>0.6042451335433201</v>
      </c>
      <c r="H65" s="13">
        <v>7272393.3499999996</v>
      </c>
      <c r="I65" s="26">
        <f t="shared" ref="I65" si="127">H65/$J65</f>
        <v>0.26457436925959671</v>
      </c>
      <c r="J65" s="13">
        <f t="shared" si="3"/>
        <v>27487142.350000001</v>
      </c>
    </row>
    <row r="66" spans="1:10" s="14" customFormat="1" ht="15" customHeight="1" x14ac:dyDescent="0.25">
      <c r="A66" s="15">
        <v>65</v>
      </c>
      <c r="B66" s="15">
        <v>65</v>
      </c>
      <c r="C66" s="16" t="s">
        <v>74</v>
      </c>
      <c r="D66" s="17">
        <v>19350521</v>
      </c>
      <c r="E66" s="27">
        <f t="shared" si="0"/>
        <v>0.17182075358070448</v>
      </c>
      <c r="F66" s="17">
        <v>47932597</v>
      </c>
      <c r="G66" s="27">
        <f t="shared" ref="G66" si="128">F66/$J66</f>
        <v>0.42561205135614771</v>
      </c>
      <c r="H66" s="17">
        <v>45337276.200000003</v>
      </c>
      <c r="I66" s="27">
        <f t="shared" ref="I66" si="129">H66/$J66</f>
        <v>0.40256719506314781</v>
      </c>
      <c r="J66" s="17">
        <f t="shared" si="3"/>
        <v>112620394.2</v>
      </c>
    </row>
    <row r="67" spans="1:10" s="14" customFormat="1" ht="15" customHeight="1" x14ac:dyDescent="0.25">
      <c r="A67" s="11">
        <v>66</v>
      </c>
      <c r="B67" s="11">
        <v>66</v>
      </c>
      <c r="C67" s="12" t="s">
        <v>75</v>
      </c>
      <c r="D67" s="13">
        <v>3966239</v>
      </c>
      <c r="E67" s="26">
        <f>D67/$J67</f>
        <v>0.17475441869122491</v>
      </c>
      <c r="F67" s="13">
        <v>12206291</v>
      </c>
      <c r="G67" s="26">
        <f t="shared" ref="G67" si="130">F67/$J67</f>
        <v>0.53781511605350318</v>
      </c>
      <c r="H67" s="13">
        <v>6523542.75</v>
      </c>
      <c r="I67" s="26">
        <f t="shared" ref="I67" si="131">H67/$J67</f>
        <v>0.28743046525527199</v>
      </c>
      <c r="J67" s="13">
        <f t="shared" ref="J67:J70" si="132">D67+F67+H67</f>
        <v>22696072.75</v>
      </c>
    </row>
    <row r="68" spans="1:10" s="14" customFormat="1" ht="15" customHeight="1" x14ac:dyDescent="0.25">
      <c r="A68" s="11">
        <v>67</v>
      </c>
      <c r="B68" s="11">
        <v>67</v>
      </c>
      <c r="C68" s="12" t="s">
        <v>76</v>
      </c>
      <c r="D68" s="13">
        <v>3899251</v>
      </c>
      <c r="E68" s="26">
        <f>D68/$J68</f>
        <v>5.8358605118508357E-2</v>
      </c>
      <c r="F68" s="13">
        <v>31549338</v>
      </c>
      <c r="G68" s="26">
        <f t="shared" ref="G68" si="133">F68/$J68</f>
        <v>0.47218692976993537</v>
      </c>
      <c r="H68" s="13">
        <v>31366767.399999999</v>
      </c>
      <c r="I68" s="26">
        <f t="shared" ref="I68" si="134">H68/$J68</f>
        <v>0.46945446511155631</v>
      </c>
      <c r="J68" s="13">
        <f t="shared" si="132"/>
        <v>66815356.399999999</v>
      </c>
    </row>
    <row r="69" spans="1:10" s="18" customFormat="1" ht="15" customHeight="1" x14ac:dyDescent="0.25">
      <c r="A69" s="11">
        <v>68</v>
      </c>
      <c r="B69" s="11">
        <v>68</v>
      </c>
      <c r="C69" s="12" t="s">
        <v>77</v>
      </c>
      <c r="D69" s="13">
        <v>2797931</v>
      </c>
      <c r="E69" s="26">
        <f>D69/$J69</f>
        <v>0.16004600606725461</v>
      </c>
      <c r="F69" s="13">
        <v>10428801</v>
      </c>
      <c r="G69" s="26">
        <f t="shared" ref="G69" si="135">F69/$J69</f>
        <v>0.59654364175535102</v>
      </c>
      <c r="H69" s="13">
        <v>4255310</v>
      </c>
      <c r="I69" s="26">
        <f t="shared" ref="I69" si="136">H69/$J69</f>
        <v>0.24341035217739437</v>
      </c>
      <c r="J69" s="13">
        <f t="shared" si="132"/>
        <v>17482042</v>
      </c>
    </row>
    <row r="70" spans="1:10" s="14" customFormat="1" ht="15" customHeight="1" x14ac:dyDescent="0.25">
      <c r="A70" s="11">
        <v>69</v>
      </c>
      <c r="B70" s="11">
        <v>69</v>
      </c>
      <c r="C70" s="12" t="s">
        <v>78</v>
      </c>
      <c r="D70" s="13">
        <v>3938031</v>
      </c>
      <c r="E70" s="26">
        <f>D70/$J70</f>
        <v>7.4433553398868618E-2</v>
      </c>
      <c r="F70" s="13">
        <v>30688256</v>
      </c>
      <c r="G70" s="26">
        <f t="shared" ref="G70:G71" si="137">F70/$J70</f>
        <v>0.5800451905264713</v>
      </c>
      <c r="H70" s="13">
        <v>18280377</v>
      </c>
      <c r="I70" s="26">
        <f t="shared" ref="I70" si="138">H70/$J70</f>
        <v>0.34552125607466011</v>
      </c>
      <c r="J70" s="13">
        <f t="shared" si="132"/>
        <v>52906664</v>
      </c>
    </row>
    <row r="71" spans="1:10" s="14" customFormat="1" ht="15" customHeight="1" x14ac:dyDescent="0.25">
      <c r="A71" s="15"/>
      <c r="B71" s="15"/>
      <c r="C71" s="16" t="s">
        <v>142</v>
      </c>
      <c r="D71" s="17">
        <v>70224212</v>
      </c>
      <c r="E71" s="27">
        <f>D71/$J71</f>
        <v>0.17483505543417699</v>
      </c>
      <c r="F71" s="17">
        <v>146887347</v>
      </c>
      <c r="G71" s="27">
        <f t="shared" si="137"/>
        <v>0.36570089893389179</v>
      </c>
      <c r="H71" s="17">
        <v>184548233</v>
      </c>
      <c r="I71" s="27">
        <f t="shared" ref="I71" si="139">H71/$J71</f>
        <v>0.45946404563193122</v>
      </c>
      <c r="J71" s="17">
        <f t="shared" ref="J71" si="140">D71+F71+H71</f>
        <v>401659792</v>
      </c>
    </row>
    <row r="72" spans="1:10" s="18" customFormat="1" ht="15" customHeight="1" thickBot="1" x14ac:dyDescent="0.3">
      <c r="A72" s="19"/>
      <c r="B72" s="19"/>
      <c r="C72" s="20" t="s">
        <v>9</v>
      </c>
      <c r="D72" s="21">
        <f>SUM(D2:D71)</f>
        <v>1086658904</v>
      </c>
      <c r="E72" s="28">
        <f>D72/$J72</f>
        <v>0.12739339454710899</v>
      </c>
      <c r="F72" s="21">
        <f>SUM(F2:F71)</f>
        <v>3627234370</v>
      </c>
      <c r="G72" s="28">
        <f t="shared" ref="G72" si="141">F72/$J72</f>
        <v>0.42523527623185459</v>
      </c>
      <c r="H72" s="21">
        <f>SUM(H2:H71)</f>
        <v>3816053728.849999</v>
      </c>
      <c r="I72" s="28">
        <f t="shared" ref="I72" si="142">H72/$J72</f>
        <v>0.44737132922103623</v>
      </c>
      <c r="J72" s="21">
        <f>SUM(J2:J71)</f>
        <v>8529947002.8500004</v>
      </c>
    </row>
    <row r="73" spans="1:10" s="18" customFormat="1" ht="7.95" customHeight="1" thickTop="1" x14ac:dyDescent="0.25">
      <c r="A73" s="29"/>
      <c r="B73" s="30"/>
      <c r="C73" s="31"/>
      <c r="D73" s="32"/>
      <c r="E73" s="33"/>
      <c r="F73" s="32"/>
      <c r="G73" s="33"/>
      <c r="H73" s="32"/>
      <c r="I73" s="33"/>
      <c r="J73" s="34"/>
    </row>
    <row r="74" spans="1:10" s="18" customFormat="1" ht="15" customHeight="1" x14ac:dyDescent="0.25">
      <c r="A74" s="11">
        <v>318001</v>
      </c>
      <c r="B74" s="11">
        <v>318001</v>
      </c>
      <c r="C74" s="12" t="s">
        <v>1</v>
      </c>
      <c r="D74" s="13">
        <v>159920</v>
      </c>
      <c r="E74" s="26">
        <f t="shared" ref="E74:E77" si="143">D74/$J74</f>
        <v>1.1055464321551415E-2</v>
      </c>
      <c r="F74" s="13">
        <v>7411707</v>
      </c>
      <c r="G74" s="26">
        <f t="shared" ref="G74" si="144">F74/$J74</f>
        <v>0.51238032954160129</v>
      </c>
      <c r="H74" s="13">
        <v>6893618</v>
      </c>
      <c r="I74" s="26">
        <f t="shared" ref="I74" si="145">H74/$J74</f>
        <v>0.4765642061368473</v>
      </c>
      <c r="J74" s="13">
        <f t="shared" ref="J74:J75" si="146">D74+F74+H74</f>
        <v>14465245</v>
      </c>
    </row>
    <row r="75" spans="1:10" s="18" customFormat="1" ht="15" customHeight="1" x14ac:dyDescent="0.25">
      <c r="A75" s="11">
        <v>319001</v>
      </c>
      <c r="B75" s="11">
        <v>319001</v>
      </c>
      <c r="C75" s="12" t="s">
        <v>2</v>
      </c>
      <c r="D75" s="13">
        <v>336213</v>
      </c>
      <c r="E75" s="26">
        <f t="shared" si="143"/>
        <v>6.7004426067101885E-2</v>
      </c>
      <c r="F75" s="13">
        <v>3521531</v>
      </c>
      <c r="G75" s="26">
        <f t="shared" ref="G75" si="147">F75/$J75</f>
        <v>0.7018115406974369</v>
      </c>
      <c r="H75" s="13">
        <v>1160029</v>
      </c>
      <c r="I75" s="26">
        <f t="shared" ref="I75" si="148">H75/$J75</f>
        <v>0.23118403323546122</v>
      </c>
      <c r="J75" s="13">
        <f t="shared" si="146"/>
        <v>5017773</v>
      </c>
    </row>
    <row r="76" spans="1:10" s="18" customFormat="1" ht="15" customHeight="1" x14ac:dyDescent="0.25">
      <c r="A76" s="15" t="s">
        <v>11</v>
      </c>
      <c r="B76" s="15" t="s">
        <v>11</v>
      </c>
      <c r="C76" s="16" t="s">
        <v>87</v>
      </c>
      <c r="D76" s="17">
        <v>406321</v>
      </c>
      <c r="E76" s="27">
        <f>D76/$J76</f>
        <v>2.3984448633225665E-2</v>
      </c>
      <c r="F76" s="17">
        <v>15421860</v>
      </c>
      <c r="G76" s="27">
        <f>F76/$J76</f>
        <v>0.91032658661205679</v>
      </c>
      <c r="H76" s="17">
        <v>1112838</v>
      </c>
      <c r="I76" s="27">
        <f>H76/$J76</f>
        <v>6.5688964754717527E-2</v>
      </c>
      <c r="J76" s="17">
        <f>D76+F76+H76</f>
        <v>16941019</v>
      </c>
    </row>
    <row r="77" spans="1:10" s="18" customFormat="1" ht="15" customHeight="1" thickBot="1" x14ac:dyDescent="0.3">
      <c r="A77" s="19"/>
      <c r="B77" s="19"/>
      <c r="C77" s="20" t="s">
        <v>140</v>
      </c>
      <c r="D77" s="21">
        <f>SUM(D74:D76)</f>
        <v>902454</v>
      </c>
      <c r="E77" s="28">
        <f t="shared" si="143"/>
        <v>2.4776331080489513E-2</v>
      </c>
      <c r="F77" s="21">
        <f>SUM(F74:F76)</f>
        <v>26355098</v>
      </c>
      <c r="G77" s="28">
        <f t="shared" ref="G77" si="149">F77/$J77</f>
        <v>0.72356334362388219</v>
      </c>
      <c r="H77" s="21">
        <f>SUM(H74:H76)</f>
        <v>9166485</v>
      </c>
      <c r="I77" s="28">
        <f t="shared" ref="I77" si="150">H77/$J77</f>
        <v>0.25166032529562826</v>
      </c>
      <c r="J77" s="21">
        <f>SUM(J74:J76)</f>
        <v>36424037</v>
      </c>
    </row>
    <row r="78" spans="1:10" s="18" customFormat="1" ht="7.95" customHeight="1" thickTop="1" x14ac:dyDescent="0.25">
      <c r="A78" s="29"/>
      <c r="B78" s="30"/>
      <c r="C78" s="31"/>
      <c r="D78" s="32"/>
      <c r="E78" s="33"/>
      <c r="F78" s="32"/>
      <c r="G78" s="33"/>
      <c r="H78" s="32"/>
      <c r="I78" s="33"/>
      <c r="J78" s="34"/>
    </row>
    <row r="79" spans="1:10" s="14" customFormat="1" ht="15" customHeight="1" x14ac:dyDescent="0.25">
      <c r="A79" s="11">
        <v>321001</v>
      </c>
      <c r="B79" s="11">
        <v>321001</v>
      </c>
      <c r="C79" s="12" t="s">
        <v>88</v>
      </c>
      <c r="D79" s="13">
        <v>551568</v>
      </c>
      <c r="E79" s="26">
        <f t="shared" ref="E79:G117" si="151">D79/$J79</f>
        <v>0.15655126727031524</v>
      </c>
      <c r="F79" s="13">
        <v>2951626</v>
      </c>
      <c r="G79" s="26">
        <f t="shared" ref="G79" si="152">F79/$J79</f>
        <v>0.83775851900039788</v>
      </c>
      <c r="H79" s="13">
        <v>20048</v>
      </c>
      <c r="I79" s="26">
        <f t="shared" ref="I79" si="153">H79/$J79</f>
        <v>5.6902137292868327E-3</v>
      </c>
      <c r="J79" s="13">
        <f t="shared" ref="J79:J113" si="154">D79+F79+H79</f>
        <v>3523242</v>
      </c>
    </row>
    <row r="80" spans="1:10" s="14" customFormat="1" ht="15" customHeight="1" x14ac:dyDescent="0.25">
      <c r="A80" s="11">
        <v>329001</v>
      </c>
      <c r="B80" s="11">
        <v>329001</v>
      </c>
      <c r="C80" s="12" t="s">
        <v>108</v>
      </c>
      <c r="D80" s="13">
        <v>462425</v>
      </c>
      <c r="E80" s="26">
        <f t="shared" si="151"/>
        <v>0.11881988224003454</v>
      </c>
      <c r="F80" s="13">
        <v>3355208</v>
      </c>
      <c r="G80" s="26">
        <f t="shared" ref="G80" si="155">F80/$J80</f>
        <v>0.86211908839448947</v>
      </c>
      <c r="H80" s="13">
        <v>74182</v>
      </c>
      <c r="I80" s="26">
        <f t="shared" ref="I80" si="156">H80/$J80</f>
        <v>1.9061029365476004E-2</v>
      </c>
      <c r="J80" s="13">
        <f t="shared" si="154"/>
        <v>3891815</v>
      </c>
    </row>
    <row r="81" spans="1:10" s="14" customFormat="1" ht="15" customHeight="1" x14ac:dyDescent="0.25">
      <c r="A81" s="11">
        <v>331001</v>
      </c>
      <c r="B81" s="11">
        <v>331001</v>
      </c>
      <c r="C81" s="12" t="s">
        <v>109</v>
      </c>
      <c r="D81" s="13">
        <v>777469</v>
      </c>
      <c r="E81" s="26">
        <f t="shared" si="151"/>
        <v>7.3263689689564426E-2</v>
      </c>
      <c r="F81" s="13">
        <v>9456659</v>
      </c>
      <c r="G81" s="26">
        <f t="shared" ref="G81" si="157">F81/$J81</f>
        <v>0.89113486258105035</v>
      </c>
      <c r="H81" s="13">
        <v>377800</v>
      </c>
      <c r="I81" s="26">
        <f t="shared" ref="I81" si="158">H81/$J81</f>
        <v>3.5601447729385276E-2</v>
      </c>
      <c r="J81" s="13">
        <f t="shared" si="154"/>
        <v>10611928</v>
      </c>
    </row>
    <row r="82" spans="1:10" s="14" customFormat="1" ht="15" customHeight="1" x14ac:dyDescent="0.25">
      <c r="A82" s="11">
        <v>333001</v>
      </c>
      <c r="B82" s="11">
        <v>333001</v>
      </c>
      <c r="C82" s="12" t="s">
        <v>3</v>
      </c>
      <c r="D82" s="13">
        <v>403693</v>
      </c>
      <c r="E82" s="26">
        <f t="shared" si="151"/>
        <v>6.5131765443490156E-2</v>
      </c>
      <c r="F82" s="13">
        <v>5268824</v>
      </c>
      <c r="G82" s="26">
        <f t="shared" si="151"/>
        <v>0.85007123960789899</v>
      </c>
      <c r="H82" s="13">
        <v>525580</v>
      </c>
      <c r="I82" s="26">
        <f t="shared" ref="I82" si="159">H82/$J82</f>
        <v>8.4796994948610843E-2</v>
      </c>
      <c r="J82" s="13">
        <f t="shared" si="154"/>
        <v>6198097</v>
      </c>
    </row>
    <row r="83" spans="1:10" s="14" customFormat="1" ht="15" customHeight="1" x14ac:dyDescent="0.25">
      <c r="A83" s="15">
        <v>336001</v>
      </c>
      <c r="B83" s="15">
        <v>336001</v>
      </c>
      <c r="C83" s="16" t="s">
        <v>4</v>
      </c>
      <c r="D83" s="17">
        <v>692028</v>
      </c>
      <c r="E83" s="27">
        <f t="shared" si="151"/>
        <v>8.7649228806653365E-2</v>
      </c>
      <c r="F83" s="17">
        <v>7071706</v>
      </c>
      <c r="G83" s="27">
        <f t="shared" ref="G83" si="160">F83/$J83</f>
        <v>0.89567124053850922</v>
      </c>
      <c r="H83" s="17">
        <v>131692</v>
      </c>
      <c r="I83" s="27">
        <f t="shared" ref="I83" si="161">H83/$J83</f>
        <v>1.667953065483737E-2</v>
      </c>
      <c r="J83" s="17">
        <f t="shared" si="154"/>
        <v>7895426</v>
      </c>
    </row>
    <row r="84" spans="1:10" s="14" customFormat="1" ht="15" customHeight="1" x14ac:dyDescent="0.25">
      <c r="A84" s="11">
        <v>337001</v>
      </c>
      <c r="B84" s="11">
        <v>337001</v>
      </c>
      <c r="C84" s="12" t="s">
        <v>5</v>
      </c>
      <c r="D84" s="13">
        <v>4115913</v>
      </c>
      <c r="E84" s="26">
        <f t="shared" si="151"/>
        <v>0.25370831261173943</v>
      </c>
      <c r="F84" s="13">
        <v>11659299</v>
      </c>
      <c r="G84" s="26">
        <f t="shared" ref="G84" si="162">F84/$J84</f>
        <v>0.71868892163797948</v>
      </c>
      <c r="H84" s="13">
        <v>447800</v>
      </c>
      <c r="I84" s="26">
        <f t="shared" ref="I84" si="163">H84/$J84</f>
        <v>2.7602765750281144E-2</v>
      </c>
      <c r="J84" s="13">
        <f t="shared" si="154"/>
        <v>16223012</v>
      </c>
    </row>
    <row r="85" spans="1:10" s="14" customFormat="1" ht="15" customHeight="1" x14ac:dyDescent="0.25">
      <c r="A85" s="11">
        <v>339001</v>
      </c>
      <c r="B85" s="11">
        <v>339001</v>
      </c>
      <c r="C85" s="12" t="s">
        <v>80</v>
      </c>
      <c r="D85" s="13">
        <v>267518</v>
      </c>
      <c r="E85" s="26">
        <f t="shared" si="151"/>
        <v>7.5187724792657451E-2</v>
      </c>
      <c r="F85" s="13">
        <v>3253197</v>
      </c>
      <c r="G85" s="26">
        <f t="shared" ref="G85:G94" si="164">F85/$J85</f>
        <v>0.91433279529713452</v>
      </c>
      <c r="H85" s="13">
        <v>37286</v>
      </c>
      <c r="I85" s="26">
        <f t="shared" ref="I85:I94" si="165">H85/$J85</f>
        <v>1.0479479910208008E-2</v>
      </c>
      <c r="J85" s="13">
        <f t="shared" si="154"/>
        <v>3558001</v>
      </c>
    </row>
    <row r="86" spans="1:10" s="14" customFormat="1" ht="15" customHeight="1" x14ac:dyDescent="0.25">
      <c r="A86" s="11">
        <v>340001</v>
      </c>
      <c r="B86" s="11">
        <v>340001</v>
      </c>
      <c r="C86" s="12" t="s">
        <v>81</v>
      </c>
      <c r="D86" s="13">
        <v>56001</v>
      </c>
      <c r="E86" s="26">
        <f t="shared" si="151"/>
        <v>4.1198259404622212E-2</v>
      </c>
      <c r="F86" s="13">
        <v>1200866</v>
      </c>
      <c r="G86" s="26">
        <f t="shared" si="164"/>
        <v>0.88344117030394209</v>
      </c>
      <c r="H86" s="13">
        <v>102438</v>
      </c>
      <c r="I86" s="26">
        <f t="shared" si="165"/>
        <v>7.5360570291435697E-2</v>
      </c>
      <c r="J86" s="13">
        <f t="shared" si="154"/>
        <v>1359305</v>
      </c>
    </row>
    <row r="87" spans="1:10" s="14" customFormat="1" ht="15" customHeight="1" x14ac:dyDescent="0.25">
      <c r="A87" s="11">
        <v>341001</v>
      </c>
      <c r="B87" s="11">
        <v>341001</v>
      </c>
      <c r="C87" s="12" t="s">
        <v>90</v>
      </c>
      <c r="D87" s="13">
        <v>1154101</v>
      </c>
      <c r="E87" s="26">
        <f t="shared" si="151"/>
        <v>0.11790182538755811</v>
      </c>
      <c r="F87" s="13">
        <v>4387061</v>
      </c>
      <c r="G87" s="26">
        <f t="shared" si="164"/>
        <v>0.4481778457748205</v>
      </c>
      <c r="H87" s="13">
        <v>4247499</v>
      </c>
      <c r="I87" s="26">
        <f t="shared" si="165"/>
        <v>0.43392032883762138</v>
      </c>
      <c r="J87" s="13">
        <f t="shared" si="154"/>
        <v>9788661</v>
      </c>
    </row>
    <row r="88" spans="1:10" s="14" customFormat="1" ht="15" customHeight="1" x14ac:dyDescent="0.25">
      <c r="A88" s="15">
        <v>343001</v>
      </c>
      <c r="B88" s="15">
        <v>343001</v>
      </c>
      <c r="C88" s="16" t="s">
        <v>112</v>
      </c>
      <c r="D88" s="17">
        <v>266086</v>
      </c>
      <c r="E88" s="27">
        <f t="shared" si="151"/>
        <v>5.0485864257789337E-2</v>
      </c>
      <c r="F88" s="17">
        <v>1888277</v>
      </c>
      <c r="G88" s="27">
        <f t="shared" si="164"/>
        <v>0.35827249950431694</v>
      </c>
      <c r="H88" s="17">
        <v>3116142</v>
      </c>
      <c r="I88" s="27">
        <f t="shared" si="165"/>
        <v>0.59124163623789372</v>
      </c>
      <c r="J88" s="17">
        <f t="shared" si="154"/>
        <v>5270505</v>
      </c>
    </row>
    <row r="89" spans="1:10" s="14" customFormat="1" ht="15" customHeight="1" x14ac:dyDescent="0.25">
      <c r="A89" s="11">
        <v>344001</v>
      </c>
      <c r="B89" s="11">
        <v>344001</v>
      </c>
      <c r="C89" s="12" t="s">
        <v>91</v>
      </c>
      <c r="D89" s="13">
        <v>451274</v>
      </c>
      <c r="E89" s="26">
        <f t="shared" si="151"/>
        <v>7.4589079417236151E-2</v>
      </c>
      <c r="F89" s="13">
        <v>2407108</v>
      </c>
      <c r="G89" s="26">
        <f t="shared" si="164"/>
        <v>0.3978602130365686</v>
      </c>
      <c r="H89" s="13">
        <v>3191753</v>
      </c>
      <c r="I89" s="26">
        <f t="shared" si="165"/>
        <v>0.52755070754619526</v>
      </c>
      <c r="J89" s="13">
        <f t="shared" si="154"/>
        <v>6050135</v>
      </c>
    </row>
    <row r="90" spans="1:10" s="14" customFormat="1" ht="15" customHeight="1" x14ac:dyDescent="0.25">
      <c r="A90" s="11">
        <v>345001</v>
      </c>
      <c r="B90" s="11">
        <v>345001</v>
      </c>
      <c r="C90" s="12" t="s">
        <v>13</v>
      </c>
      <c r="D90" s="13">
        <v>1030634</v>
      </c>
      <c r="E90" s="26">
        <f t="shared" si="151"/>
        <v>5.1971089576827285E-2</v>
      </c>
      <c r="F90" s="13">
        <v>9619602</v>
      </c>
      <c r="G90" s="26">
        <f t="shared" si="164"/>
        <v>0.48508121916745123</v>
      </c>
      <c r="H90" s="13">
        <v>9180674</v>
      </c>
      <c r="I90" s="26">
        <f t="shared" si="165"/>
        <v>0.46294769125572149</v>
      </c>
      <c r="J90" s="13">
        <f t="shared" si="154"/>
        <v>19830910</v>
      </c>
    </row>
    <row r="91" spans="1:10" s="14" customFormat="1" ht="15" customHeight="1" x14ac:dyDescent="0.25">
      <c r="A91" s="11">
        <v>346001</v>
      </c>
      <c r="B91" s="11">
        <v>346001</v>
      </c>
      <c r="C91" s="12" t="s">
        <v>92</v>
      </c>
      <c r="D91" s="13">
        <v>1003252</v>
      </c>
      <c r="E91" s="26">
        <f t="shared" si="151"/>
        <v>0.10362761520408531</v>
      </c>
      <c r="F91" s="13">
        <v>4165968</v>
      </c>
      <c r="G91" s="26">
        <f t="shared" si="164"/>
        <v>0.4303099608638038</v>
      </c>
      <c r="H91" s="13">
        <v>4512099</v>
      </c>
      <c r="I91" s="26">
        <f t="shared" si="165"/>
        <v>0.46606242393211089</v>
      </c>
      <c r="J91" s="13">
        <f t="shared" si="154"/>
        <v>9681319</v>
      </c>
    </row>
    <row r="92" spans="1:10" s="14" customFormat="1" ht="15" customHeight="1" x14ac:dyDescent="0.25">
      <c r="A92" s="11">
        <v>347001</v>
      </c>
      <c r="B92" s="11">
        <v>347001</v>
      </c>
      <c r="C92" s="12" t="s">
        <v>93</v>
      </c>
      <c r="D92" s="13">
        <v>155805</v>
      </c>
      <c r="E92" s="26">
        <f t="shared" si="151"/>
        <v>2.0310386982580819E-2</v>
      </c>
      <c r="F92" s="13">
        <v>3026169</v>
      </c>
      <c r="G92" s="26">
        <f t="shared" si="164"/>
        <v>0.39448453813863232</v>
      </c>
      <c r="H92" s="13">
        <v>4489224</v>
      </c>
      <c r="I92" s="26">
        <f t="shared" si="165"/>
        <v>0.58520507487878681</v>
      </c>
      <c r="J92" s="13">
        <f t="shared" si="154"/>
        <v>7671198</v>
      </c>
    </row>
    <row r="93" spans="1:10" s="14" customFormat="1" ht="15" customHeight="1" x14ac:dyDescent="0.25">
      <c r="A93" s="15">
        <v>348001</v>
      </c>
      <c r="B93" s="15">
        <v>348001</v>
      </c>
      <c r="C93" s="16" t="s">
        <v>114</v>
      </c>
      <c r="D93" s="17">
        <v>815924</v>
      </c>
      <c r="E93" s="27">
        <f t="shared" si="151"/>
        <v>0.10045149519850068</v>
      </c>
      <c r="F93" s="17">
        <v>2718082</v>
      </c>
      <c r="G93" s="27">
        <f t="shared" si="164"/>
        <v>0.33463337390753439</v>
      </c>
      <c r="H93" s="17">
        <v>4588561</v>
      </c>
      <c r="I93" s="27">
        <f t="shared" si="165"/>
        <v>0.56491513089396495</v>
      </c>
      <c r="J93" s="17">
        <f t="shared" si="154"/>
        <v>8122567</v>
      </c>
    </row>
    <row r="94" spans="1:10" s="14" customFormat="1" ht="15" customHeight="1" x14ac:dyDescent="0.25">
      <c r="A94" s="11" t="s">
        <v>116</v>
      </c>
      <c r="B94" s="11" t="s">
        <v>116</v>
      </c>
      <c r="C94" s="12" t="s">
        <v>95</v>
      </c>
      <c r="D94" s="13">
        <v>89872</v>
      </c>
      <c r="E94" s="26">
        <f t="shared" si="151"/>
        <v>4.5750472791877397E-2</v>
      </c>
      <c r="F94" s="13">
        <v>839560</v>
      </c>
      <c r="G94" s="26">
        <f t="shared" si="164"/>
        <v>0.42738858528961843</v>
      </c>
      <c r="H94" s="13">
        <v>1034963</v>
      </c>
      <c r="I94" s="26">
        <f t="shared" si="165"/>
        <v>0.52686094191850419</v>
      </c>
      <c r="J94" s="13">
        <f t="shared" si="154"/>
        <v>1964395</v>
      </c>
    </row>
    <row r="95" spans="1:10" s="14" customFormat="1" ht="15" customHeight="1" x14ac:dyDescent="0.25">
      <c r="A95" s="11" t="s">
        <v>125</v>
      </c>
      <c r="B95" s="11" t="s">
        <v>125</v>
      </c>
      <c r="C95" s="12" t="s">
        <v>84</v>
      </c>
      <c r="D95" s="13">
        <v>541518</v>
      </c>
      <c r="E95" s="26">
        <f t="shared" si="151"/>
        <v>9.1424004359843047E-2</v>
      </c>
      <c r="F95" s="13">
        <v>2579346</v>
      </c>
      <c r="G95" s="26">
        <f t="shared" ref="G95" si="166">F95/$J95</f>
        <v>0.43546870085489997</v>
      </c>
      <c r="H95" s="13">
        <v>2802285</v>
      </c>
      <c r="I95" s="26">
        <f t="shared" ref="I95" si="167">H95/$J95</f>
        <v>0.47310729478525698</v>
      </c>
      <c r="J95" s="13">
        <f t="shared" si="154"/>
        <v>5923149</v>
      </c>
    </row>
    <row r="96" spans="1:10" s="14" customFormat="1" ht="15" customHeight="1" x14ac:dyDescent="0.25">
      <c r="A96" s="11" t="s">
        <v>117</v>
      </c>
      <c r="B96" s="11" t="s">
        <v>117</v>
      </c>
      <c r="C96" s="12" t="s">
        <v>96</v>
      </c>
      <c r="D96" s="13">
        <v>1519332</v>
      </c>
      <c r="E96" s="26">
        <f t="shared" si="151"/>
        <v>0.31938177500045722</v>
      </c>
      <c r="F96" s="13">
        <v>1938683</v>
      </c>
      <c r="G96" s="26">
        <f t="shared" ref="G96" si="168">F96/$J96</f>
        <v>0.40753437543816057</v>
      </c>
      <c r="H96" s="13">
        <v>1299088</v>
      </c>
      <c r="I96" s="26">
        <f t="shared" ref="I96" si="169">H96/$J96</f>
        <v>0.27308384956138221</v>
      </c>
      <c r="J96" s="13">
        <f t="shared" si="154"/>
        <v>4757103</v>
      </c>
    </row>
    <row r="97" spans="1:10" s="14" customFormat="1" ht="15" customHeight="1" x14ac:dyDescent="0.25">
      <c r="A97" s="11" t="s">
        <v>126</v>
      </c>
      <c r="B97" s="11" t="s">
        <v>126</v>
      </c>
      <c r="C97" s="12" t="s">
        <v>85</v>
      </c>
      <c r="D97" s="13">
        <v>756396</v>
      </c>
      <c r="E97" s="26">
        <f t="shared" si="151"/>
        <v>0.12545580387923205</v>
      </c>
      <c r="F97" s="13">
        <v>2199301</v>
      </c>
      <c r="G97" s="26">
        <f t="shared" ref="G97" si="170">F97/$J97</f>
        <v>0.36477595720680561</v>
      </c>
      <c r="H97" s="13">
        <v>3073486</v>
      </c>
      <c r="I97" s="26">
        <f t="shared" ref="I97" si="171">H97/$J97</f>
        <v>0.50976823891396228</v>
      </c>
      <c r="J97" s="13">
        <f t="shared" si="154"/>
        <v>6029183</v>
      </c>
    </row>
    <row r="98" spans="1:10" s="22" customFormat="1" ht="15" customHeight="1" x14ac:dyDescent="0.25">
      <c r="A98" s="15" t="s">
        <v>118</v>
      </c>
      <c r="B98" s="15" t="s">
        <v>118</v>
      </c>
      <c r="C98" s="16" t="s">
        <v>97</v>
      </c>
      <c r="D98" s="17">
        <v>770840</v>
      </c>
      <c r="E98" s="27">
        <f t="shared" si="151"/>
        <v>9.6616625745440429E-2</v>
      </c>
      <c r="F98" s="17">
        <v>2685220</v>
      </c>
      <c r="G98" s="27">
        <f t="shared" ref="G98" si="172">F98/$J98</f>
        <v>0.33656387289732181</v>
      </c>
      <c r="H98" s="17">
        <v>4522277</v>
      </c>
      <c r="I98" s="27">
        <f t="shared" ref="I98" si="173">H98/$J98</f>
        <v>0.56681950135723769</v>
      </c>
      <c r="J98" s="17">
        <f t="shared" si="154"/>
        <v>7978337</v>
      </c>
    </row>
    <row r="99" spans="1:10" s="14" customFormat="1" ht="15" customHeight="1" x14ac:dyDescent="0.25">
      <c r="A99" s="11" t="s">
        <v>119</v>
      </c>
      <c r="B99" s="11" t="s">
        <v>119</v>
      </c>
      <c r="C99" s="12" t="s">
        <v>82</v>
      </c>
      <c r="D99" s="13">
        <v>381793</v>
      </c>
      <c r="E99" s="26">
        <f t="shared" si="151"/>
        <v>8.162562398888093E-2</v>
      </c>
      <c r="F99" s="13">
        <v>982928</v>
      </c>
      <c r="G99" s="26">
        <f t="shared" ref="G99" si="174">F99/$J99</f>
        <v>0.21014557976742043</v>
      </c>
      <c r="H99" s="13">
        <v>3312646</v>
      </c>
      <c r="I99" s="26">
        <f t="shared" ref="I99" si="175">H99/$J99</f>
        <v>0.70822879624369861</v>
      </c>
      <c r="J99" s="13">
        <f t="shared" si="154"/>
        <v>4677367</v>
      </c>
    </row>
    <row r="100" spans="1:10" s="23" customFormat="1" ht="15" customHeight="1" x14ac:dyDescent="0.25">
      <c r="A100" s="11" t="s">
        <v>120</v>
      </c>
      <c r="B100" s="11" t="s">
        <v>120</v>
      </c>
      <c r="C100" s="12" t="s">
        <v>98</v>
      </c>
      <c r="D100" s="13">
        <v>258490</v>
      </c>
      <c r="E100" s="26">
        <f t="shared" si="151"/>
        <v>5.9146089628669456E-2</v>
      </c>
      <c r="F100" s="13">
        <v>2710978</v>
      </c>
      <c r="G100" s="26">
        <f t="shared" ref="G100" si="176">F100/$J100</f>
        <v>0.62030928766819249</v>
      </c>
      <c r="H100" s="13">
        <v>1400897</v>
      </c>
      <c r="I100" s="26">
        <f t="shared" ref="I100" si="177">H100/$J100</f>
        <v>0.32054462270313805</v>
      </c>
      <c r="J100" s="13">
        <f t="shared" si="154"/>
        <v>4370365</v>
      </c>
    </row>
    <row r="101" spans="1:10" s="14" customFormat="1" ht="15" customHeight="1" x14ac:dyDescent="0.25">
      <c r="A101" s="11" t="s">
        <v>111</v>
      </c>
      <c r="B101" s="11" t="s">
        <v>111</v>
      </c>
      <c r="C101" s="12" t="s">
        <v>79</v>
      </c>
      <c r="D101" s="13">
        <v>224200</v>
      </c>
      <c r="E101" s="26">
        <f t="shared" si="151"/>
        <v>7.4117956645293012E-2</v>
      </c>
      <c r="F101" s="13">
        <v>1452169</v>
      </c>
      <c r="G101" s="26">
        <f t="shared" ref="G101" si="178">F101/$J101</f>
        <v>0.48007046825886934</v>
      </c>
      <c r="H101" s="13">
        <v>1348539</v>
      </c>
      <c r="I101" s="26">
        <f t="shared" ref="I101" si="179">H101/$J101</f>
        <v>0.44581157509583763</v>
      </c>
      <c r="J101" s="13">
        <f t="shared" si="154"/>
        <v>3024908</v>
      </c>
    </row>
    <row r="102" spans="1:10" s="23" customFormat="1" ht="15" customHeight="1" x14ac:dyDescent="0.25">
      <c r="A102" s="11" t="s">
        <v>127</v>
      </c>
      <c r="B102" s="11" t="s">
        <v>127</v>
      </c>
      <c r="C102" s="12" t="s">
        <v>86</v>
      </c>
      <c r="D102" s="13">
        <v>92947</v>
      </c>
      <c r="E102" s="26">
        <f t="shared" si="151"/>
        <v>5.9717267038923806E-2</v>
      </c>
      <c r="F102" s="13">
        <v>820192</v>
      </c>
      <c r="G102" s="26">
        <f t="shared" ref="G102" si="180">F102/$J102</f>
        <v>0.52696294326001913</v>
      </c>
      <c r="H102" s="13">
        <v>643312</v>
      </c>
      <c r="I102" s="26">
        <f t="shared" ref="I102" si="181">H102/$J102</f>
        <v>0.41331978970105709</v>
      </c>
      <c r="J102" s="13">
        <f t="shared" si="154"/>
        <v>1556451</v>
      </c>
    </row>
    <row r="103" spans="1:10" s="14" customFormat="1" ht="15" customHeight="1" x14ac:dyDescent="0.25">
      <c r="A103" s="15" t="s">
        <v>121</v>
      </c>
      <c r="B103" s="15" t="s">
        <v>121</v>
      </c>
      <c r="C103" s="16" t="s">
        <v>99</v>
      </c>
      <c r="D103" s="17">
        <v>260650</v>
      </c>
      <c r="E103" s="27">
        <f t="shared" si="151"/>
        <v>4.1807515408150579E-2</v>
      </c>
      <c r="F103" s="17">
        <v>3663826</v>
      </c>
      <c r="G103" s="27">
        <f t="shared" ref="G103" si="182">F103/$J103</f>
        <v>0.58766722404673977</v>
      </c>
      <c r="H103" s="17">
        <v>2310049</v>
      </c>
      <c r="I103" s="27">
        <f t="shared" ref="I103" si="183">H103/$J103</f>
        <v>0.3705252605451097</v>
      </c>
      <c r="J103" s="17">
        <f t="shared" si="154"/>
        <v>6234525</v>
      </c>
    </row>
    <row r="104" spans="1:10" s="14" customFormat="1" ht="15" customHeight="1" x14ac:dyDescent="0.25">
      <c r="A104" s="11" t="s">
        <v>128</v>
      </c>
      <c r="B104" s="11" t="s">
        <v>128</v>
      </c>
      <c r="C104" s="12" t="s">
        <v>102</v>
      </c>
      <c r="D104" s="13">
        <v>287007</v>
      </c>
      <c r="E104" s="26">
        <f t="shared" si="151"/>
        <v>3.5836929217173234E-2</v>
      </c>
      <c r="F104" s="13">
        <v>3004781</v>
      </c>
      <c r="G104" s="26">
        <f t="shared" ref="G104" si="184">F104/$J104</f>
        <v>0.37518988738987907</v>
      </c>
      <c r="H104" s="13">
        <v>4716906</v>
      </c>
      <c r="I104" s="26">
        <f t="shared" ref="I104" si="185">H104/$J104</f>
        <v>0.58897318339294769</v>
      </c>
      <c r="J104" s="13">
        <f t="shared" si="154"/>
        <v>8008694</v>
      </c>
    </row>
    <row r="105" spans="1:10" s="14" customFormat="1" ht="15" customHeight="1" x14ac:dyDescent="0.25">
      <c r="A105" s="11" t="s">
        <v>122</v>
      </c>
      <c r="B105" s="11" t="s">
        <v>122</v>
      </c>
      <c r="C105" s="12" t="s">
        <v>100</v>
      </c>
      <c r="D105" s="13">
        <v>231691</v>
      </c>
      <c r="E105" s="26">
        <f t="shared" si="151"/>
        <v>7.044356542810494E-2</v>
      </c>
      <c r="F105" s="13">
        <v>1081537</v>
      </c>
      <c r="G105" s="26">
        <f t="shared" ref="G105" si="186">F105/$J105</f>
        <v>0.32883160080631674</v>
      </c>
      <c r="H105" s="13">
        <v>1975802</v>
      </c>
      <c r="I105" s="26">
        <f t="shared" ref="I105" si="187">H105/$J105</f>
        <v>0.60072483376557828</v>
      </c>
      <c r="J105" s="13">
        <f t="shared" si="154"/>
        <v>3289030</v>
      </c>
    </row>
    <row r="106" spans="1:10" s="23" customFormat="1" ht="15" customHeight="1" x14ac:dyDescent="0.25">
      <c r="A106" s="11" t="s">
        <v>129</v>
      </c>
      <c r="B106" s="11" t="s">
        <v>129</v>
      </c>
      <c r="C106" s="12" t="s">
        <v>103</v>
      </c>
      <c r="D106" s="13">
        <v>536433</v>
      </c>
      <c r="E106" s="26">
        <f t="shared" si="151"/>
        <v>7.5501709240029996E-2</v>
      </c>
      <c r="F106" s="13">
        <v>2812544</v>
      </c>
      <c r="G106" s="26">
        <f t="shared" ref="G106" si="188">F106/$J106</f>
        <v>0.39585909016184861</v>
      </c>
      <c r="H106" s="13">
        <v>3755935</v>
      </c>
      <c r="I106" s="26">
        <f t="shared" ref="I106" si="189">H106/$J106</f>
        <v>0.52863920059812142</v>
      </c>
      <c r="J106" s="13">
        <f t="shared" si="154"/>
        <v>7104912</v>
      </c>
    </row>
    <row r="107" spans="1:10" s="23" customFormat="1" ht="15" customHeight="1" x14ac:dyDescent="0.25">
      <c r="A107" s="11" t="s">
        <v>123</v>
      </c>
      <c r="B107" s="11" t="s">
        <v>123</v>
      </c>
      <c r="C107" s="12" t="s">
        <v>101</v>
      </c>
      <c r="D107" s="13">
        <v>444433</v>
      </c>
      <c r="E107" s="26">
        <f t="shared" si="151"/>
        <v>0.1297372548596043</v>
      </c>
      <c r="F107" s="13">
        <v>1522290</v>
      </c>
      <c r="G107" s="26">
        <f t="shared" ref="G107" si="190">F107/$J107</f>
        <v>0.44438132564464616</v>
      </c>
      <c r="H107" s="13">
        <v>1458916</v>
      </c>
      <c r="I107" s="26">
        <f t="shared" ref="I107" si="191">H107/$J107</f>
        <v>0.42588141949574954</v>
      </c>
      <c r="J107" s="13">
        <f t="shared" si="154"/>
        <v>3425639</v>
      </c>
    </row>
    <row r="108" spans="1:10" s="23" customFormat="1" ht="15" customHeight="1" x14ac:dyDescent="0.25">
      <c r="A108" s="15" t="s">
        <v>124</v>
      </c>
      <c r="B108" s="15" t="s">
        <v>124</v>
      </c>
      <c r="C108" s="16" t="s">
        <v>83</v>
      </c>
      <c r="D108" s="17">
        <v>194268</v>
      </c>
      <c r="E108" s="27">
        <f t="shared" si="151"/>
        <v>8.7439495675015369E-2</v>
      </c>
      <c r="F108" s="17">
        <v>1096261</v>
      </c>
      <c r="G108" s="27">
        <f t="shared" ref="G108" si="192">F108/$J108</f>
        <v>0.49342407894345969</v>
      </c>
      <c r="H108" s="17">
        <v>931213</v>
      </c>
      <c r="I108" s="27">
        <f t="shared" ref="I108" si="193">H108/$J108</f>
        <v>0.41913642538152496</v>
      </c>
      <c r="J108" s="17">
        <f t="shared" si="154"/>
        <v>2221742</v>
      </c>
    </row>
    <row r="109" spans="1:10" s="23" customFormat="1" ht="15" customHeight="1" x14ac:dyDescent="0.25">
      <c r="A109" s="11" t="s">
        <v>113</v>
      </c>
      <c r="B109" s="11" t="s">
        <v>113</v>
      </c>
      <c r="C109" s="12" t="s">
        <v>10</v>
      </c>
      <c r="D109" s="13">
        <v>1040417</v>
      </c>
      <c r="E109" s="26">
        <f t="shared" si="151"/>
        <v>5.784623483263869E-2</v>
      </c>
      <c r="F109" s="13">
        <v>8955538</v>
      </c>
      <c r="G109" s="26">
        <f t="shared" ref="G109:G111" si="194">F109/$J109</f>
        <v>0.49791973237713283</v>
      </c>
      <c r="H109" s="13">
        <v>7989952</v>
      </c>
      <c r="I109" s="26">
        <f t="shared" ref="I109:I111" si="195">H109/$J109</f>
        <v>0.44423403279022849</v>
      </c>
      <c r="J109" s="13">
        <f t="shared" si="154"/>
        <v>17985907</v>
      </c>
    </row>
    <row r="110" spans="1:10" s="23" customFormat="1" ht="15" customHeight="1" x14ac:dyDescent="0.25">
      <c r="A110" s="11" t="s">
        <v>110</v>
      </c>
      <c r="B110" s="11" t="s">
        <v>110</v>
      </c>
      <c r="C110" s="12" t="s">
        <v>89</v>
      </c>
      <c r="D110" s="13">
        <v>1012323</v>
      </c>
      <c r="E110" s="26">
        <f t="shared" si="151"/>
        <v>0.1170074017087339</v>
      </c>
      <c r="F110" s="13">
        <v>3586135</v>
      </c>
      <c r="G110" s="26">
        <f t="shared" si="194"/>
        <v>0.4144964981796822</v>
      </c>
      <c r="H110" s="13">
        <v>4053328</v>
      </c>
      <c r="I110" s="26">
        <f t="shared" si="195"/>
        <v>0.46849610011158388</v>
      </c>
      <c r="J110" s="13">
        <f t="shared" si="154"/>
        <v>8651786</v>
      </c>
    </row>
    <row r="111" spans="1:10" s="23" customFormat="1" ht="15" customHeight="1" x14ac:dyDescent="0.25">
      <c r="A111" s="11" t="s">
        <v>115</v>
      </c>
      <c r="B111" s="11" t="s">
        <v>115</v>
      </c>
      <c r="C111" s="12" t="s">
        <v>94</v>
      </c>
      <c r="D111" s="13">
        <v>595022</v>
      </c>
      <c r="E111" s="26">
        <f t="shared" si="151"/>
        <v>0.19737059021575623</v>
      </c>
      <c r="F111" s="13">
        <v>1647821</v>
      </c>
      <c r="G111" s="26">
        <f t="shared" si="194"/>
        <v>0.54658719062474603</v>
      </c>
      <c r="H111" s="13">
        <v>771902</v>
      </c>
      <c r="I111" s="26">
        <f t="shared" si="195"/>
        <v>0.25604221915949771</v>
      </c>
      <c r="J111" s="13">
        <f t="shared" si="154"/>
        <v>3014745</v>
      </c>
    </row>
    <row r="112" spans="1:10" s="23" customFormat="1" ht="15" customHeight="1" x14ac:dyDescent="0.25">
      <c r="A112" s="11" t="s">
        <v>130</v>
      </c>
      <c r="B112" s="11" t="s">
        <v>130</v>
      </c>
      <c r="C112" s="12" t="s">
        <v>131</v>
      </c>
      <c r="D112" s="13">
        <v>182179</v>
      </c>
      <c r="E112" s="26">
        <f t="shared" si="151"/>
        <v>0.11887653294668993</v>
      </c>
      <c r="F112" s="13">
        <v>1208497</v>
      </c>
      <c r="G112" s="26">
        <f t="shared" ref="G112" si="196">F112/$J112</f>
        <v>0.78857570541322508</v>
      </c>
      <c r="H112" s="13">
        <v>141830</v>
      </c>
      <c r="I112" s="26">
        <f t="shared" ref="I112" si="197">H112/$J112</f>
        <v>9.2547761640084936E-2</v>
      </c>
      <c r="J112" s="13">
        <f t="shared" si="154"/>
        <v>1532506</v>
      </c>
    </row>
    <row r="113" spans="1:10" s="23" customFormat="1" ht="15" customHeight="1" x14ac:dyDescent="0.25">
      <c r="A113" s="15" t="s">
        <v>132</v>
      </c>
      <c r="B113" s="15" t="s">
        <v>132</v>
      </c>
      <c r="C113" s="16" t="s">
        <v>133</v>
      </c>
      <c r="D113" s="17">
        <v>242363</v>
      </c>
      <c r="E113" s="27">
        <f t="shared" si="151"/>
        <v>0.11731940388384574</v>
      </c>
      <c r="F113" s="17">
        <v>684979</v>
      </c>
      <c r="G113" s="27">
        <f t="shared" ref="G113" si="198">F113/$J113</f>
        <v>0.33157424174875194</v>
      </c>
      <c r="H113" s="17">
        <v>1138497</v>
      </c>
      <c r="I113" s="27">
        <f t="shared" ref="I113" si="199">H113/$J113</f>
        <v>0.5511063543674023</v>
      </c>
      <c r="J113" s="17">
        <f t="shared" si="154"/>
        <v>2065839</v>
      </c>
    </row>
    <row r="114" spans="1:10" s="18" customFormat="1" ht="15" customHeight="1" thickBot="1" x14ac:dyDescent="0.3">
      <c r="A114" s="19"/>
      <c r="B114" s="19"/>
      <c r="C114" s="20" t="s">
        <v>6</v>
      </c>
      <c r="D114" s="21">
        <f>SUM(D79:D113)</f>
        <v>21865865</v>
      </c>
      <c r="E114" s="28">
        <f t="shared" si="151"/>
        <v>9.7837041696000951E-2</v>
      </c>
      <c r="F114" s="21">
        <f>SUM(F79:F113)</f>
        <v>117902238</v>
      </c>
      <c r="G114" s="28">
        <f t="shared" ref="G114" si="200">F114/$J114</f>
        <v>0.52754401324886202</v>
      </c>
      <c r="H114" s="21">
        <f>SUM(H79:H113)</f>
        <v>83724601</v>
      </c>
      <c r="I114" s="28">
        <f t="shared" ref="I114" si="201">H114/$J114</f>
        <v>0.37461894505513699</v>
      </c>
      <c r="J114" s="21">
        <f>SUM(J79:J113)</f>
        <v>223492704</v>
      </c>
    </row>
    <row r="115" spans="1:10" s="18" customFormat="1" ht="7.95" customHeight="1" thickTop="1" x14ac:dyDescent="0.25">
      <c r="A115" s="29"/>
      <c r="B115" s="30"/>
      <c r="C115" s="31"/>
      <c r="D115" s="32"/>
      <c r="E115" s="33"/>
      <c r="F115" s="32"/>
      <c r="G115" s="33"/>
      <c r="H115" s="32"/>
      <c r="I115" s="33"/>
      <c r="J115" s="34"/>
    </row>
    <row r="116" spans="1:10" s="23" customFormat="1" ht="15" customHeight="1" x14ac:dyDescent="0.25">
      <c r="A116" s="15" t="s">
        <v>134</v>
      </c>
      <c r="B116" s="15" t="s">
        <v>134</v>
      </c>
      <c r="C116" s="16" t="s">
        <v>141</v>
      </c>
      <c r="D116" s="17">
        <v>1175187</v>
      </c>
      <c r="E116" s="27">
        <f t="shared" si="151"/>
        <v>0.14253709619904958</v>
      </c>
      <c r="F116" s="17">
        <v>3041772</v>
      </c>
      <c r="G116" s="27">
        <f t="shared" ref="G116:G117" si="202">F116/$J116</f>
        <v>0.36893307037907619</v>
      </c>
      <c r="H116" s="17">
        <v>4027821</v>
      </c>
      <c r="I116" s="27">
        <f t="shared" ref="I116:I117" si="203">H116/$J116</f>
        <v>0.48852983342187423</v>
      </c>
      <c r="J116" s="17">
        <f t="shared" ref="J116" si="204">D116+F116+H116</f>
        <v>8244780</v>
      </c>
    </row>
    <row r="117" spans="1:10" s="18" customFormat="1" ht="15" customHeight="1" thickBot="1" x14ac:dyDescent="0.3">
      <c r="A117" s="19"/>
      <c r="B117" s="19"/>
      <c r="C117" s="20" t="s">
        <v>135</v>
      </c>
      <c r="D117" s="21">
        <f>SUM(D116)</f>
        <v>1175187</v>
      </c>
      <c r="E117" s="28">
        <f t="shared" si="151"/>
        <v>0.14253709619904958</v>
      </c>
      <c r="F117" s="21">
        <f>SUM(F116)</f>
        <v>3041772</v>
      </c>
      <c r="G117" s="28">
        <f t="shared" si="202"/>
        <v>0.36893307037907619</v>
      </c>
      <c r="H117" s="21">
        <f>SUM(H116)</f>
        <v>4027821</v>
      </c>
      <c r="I117" s="28">
        <f t="shared" si="203"/>
        <v>0.48852983342187423</v>
      </c>
      <c r="J117" s="21">
        <f>SUM(J116)</f>
        <v>8244780</v>
      </c>
    </row>
    <row r="118" spans="1:10" s="18" customFormat="1" ht="7.95" customHeight="1" thickTop="1" x14ac:dyDescent="0.25">
      <c r="A118" s="29"/>
      <c r="B118" s="30"/>
      <c r="C118" s="31"/>
      <c r="D118" s="32"/>
      <c r="E118" s="33"/>
      <c r="F118" s="32"/>
      <c r="G118" s="33"/>
      <c r="H118" s="32"/>
      <c r="I118" s="33"/>
      <c r="J118" s="34"/>
    </row>
    <row r="119" spans="1:10" s="18" customFormat="1" ht="15" customHeight="1" thickBot="1" x14ac:dyDescent="0.3">
      <c r="A119" s="24"/>
      <c r="B119" s="25"/>
      <c r="C119" s="20" t="s">
        <v>7</v>
      </c>
      <c r="D119" s="21">
        <f>D72+D77+D114+D117</f>
        <v>1110602410</v>
      </c>
      <c r="E119" s="28">
        <f>D119/$J119</f>
        <v>0.12623195167340434</v>
      </c>
      <c r="F119" s="21">
        <f>F72+F77+F114+F117</f>
        <v>3774533478</v>
      </c>
      <c r="G119" s="28">
        <f>F119/$J119</f>
        <v>0.42901647186641956</v>
      </c>
      <c r="H119" s="21">
        <f>H72+H77+H114+H117</f>
        <v>3912972635.849999</v>
      </c>
      <c r="I119" s="28">
        <f>H119/$J119</f>
        <v>0.44475157646017593</v>
      </c>
      <c r="J119" s="21">
        <f>J72+J77+J114+J117</f>
        <v>8798108523.8500004</v>
      </c>
    </row>
    <row r="120" spans="1:10" s="6" customFormat="1" ht="13.2" customHeight="1" thickTop="1" x14ac:dyDescent="0.25">
      <c r="A120" s="8"/>
      <c r="B120" s="8"/>
    </row>
    <row r="121" spans="1:10" ht="13.2" customHeight="1" x14ac:dyDescent="0.25">
      <c r="A121" s="35" t="s">
        <v>12</v>
      </c>
      <c r="B121" s="35"/>
      <c r="C121" s="35"/>
      <c r="D121" s="7"/>
      <c r="E121" s="7"/>
      <c r="F121" s="7"/>
      <c r="G121" s="7"/>
      <c r="H121" s="7"/>
      <c r="I121" s="7"/>
      <c r="J121" s="7"/>
    </row>
    <row r="122" spans="1:10" ht="40.5" customHeight="1" x14ac:dyDescent="0.25">
      <c r="A122" s="35" t="s">
        <v>137</v>
      </c>
      <c r="B122" s="35"/>
      <c r="C122" s="35"/>
      <c r="D122" s="10"/>
      <c r="E122" s="10"/>
      <c r="F122" s="10"/>
      <c r="G122" s="10"/>
      <c r="H122" s="10"/>
      <c r="I122" s="10"/>
      <c r="J122" s="10"/>
    </row>
  </sheetData>
  <mergeCells count="3">
    <mergeCell ref="A121:C121"/>
    <mergeCell ref="A1:C1"/>
    <mergeCell ref="A122:C122"/>
  </mergeCells>
  <phoneticPr fontId="0" type="noConversion"/>
  <printOptions horizontalCentered="1"/>
  <pageMargins left="0.4" right="0.4" top="0.7" bottom="0.45" header="0.3" footer="0.3"/>
  <pageSetup paperSize="5" scale="80" fitToWidth="0" fitToHeight="0" orientation="portrait" r:id="rId1"/>
  <headerFooter alignWithMargins="0">
    <oddHeader>&amp;C&amp;"Arial Narrow,Bold"&amp;18Federal, State and Local Revenue as a Percent of Total Revenue - FY 2015-2016</oddHeader>
  </headerFooter>
  <rowBreaks count="1" manualBreakCount="1">
    <brk id="73" max="9" man="1"/>
  </rowBreaks>
  <ignoredErrors>
    <ignoredError sqref="E119 E114 E117 F78 F73 F118 F114:F115 F1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Revenue</vt:lpstr>
      <vt:lpstr>'Total Revenue'!Print_Area</vt:lpstr>
      <vt:lpstr>'Total Revenue'!Print_Titles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2017-04-11T13:41:43Z</cp:lastPrinted>
  <dcterms:created xsi:type="dcterms:W3CDTF">2003-04-30T18:47:40Z</dcterms:created>
  <dcterms:modified xsi:type="dcterms:W3CDTF">2017-04-11T13:41:59Z</dcterms:modified>
</cp:coreProperties>
</file>