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rotsma\Desktop\"/>
    </mc:Choice>
  </mc:AlternateContent>
  <bookViews>
    <workbookView xWindow="0" yWindow="170" windowWidth="23040" windowHeight="8730" activeTab="1"/>
  </bookViews>
  <sheets>
    <sheet name="Number of Children Served" sheetId="1" r:id="rId1"/>
    <sheet name="Gross Payments Summary 2019 " sheetId="53" r:id="rId2"/>
    <sheet name="2019 Redetermination Summary" sheetId="52" r:id="rId3"/>
    <sheet name="Applications-Jan.19" sheetId="39" r:id="rId4"/>
    <sheet name="Applications-Feb.19" sheetId="40" r:id="rId5"/>
    <sheet name="Applications-Mar.19" sheetId="41" r:id="rId6"/>
    <sheet name="Applications-Apr.19" sheetId="42" r:id="rId7"/>
    <sheet name="Applications-May.19 " sheetId="43" r:id="rId8"/>
    <sheet name="Applications-June.19" sheetId="44" r:id="rId9"/>
    <sheet name="Applications-July.19 " sheetId="45" r:id="rId10"/>
    <sheet name="Applications-Aug.19  " sheetId="47" r:id="rId11"/>
    <sheet name="Applications-Sept.19" sheetId="48" r:id="rId12"/>
    <sheet name="Applications-Oct.19" sheetId="49" r:id="rId13"/>
    <sheet name="Applications-Nov.19 " sheetId="50" r:id="rId14"/>
    <sheet name="Applications-Dec.19 " sheetId="51" r:id="rId15"/>
    <sheet name="Applications-June" sheetId="15" state="hidden" r:id="rId16"/>
  </sheets>
  <definedNames>
    <definedName name="_xlnm._FilterDatabase" localSheetId="2" hidden="1">'2019 Redetermination Summary'!$AE$8:$AF$8</definedName>
    <definedName name="_xlnm.Print_Area" localSheetId="6">'Applications-Apr.19'!$A$1:$H$82</definedName>
    <definedName name="_xlnm.Print_Area" localSheetId="10">'Applications-Aug.19  '!$A$1:$H$82</definedName>
    <definedName name="_xlnm.Print_Area" localSheetId="14">'Applications-Dec.19 '!$A$1:$H$80</definedName>
    <definedName name="_xlnm.Print_Area" localSheetId="4">'Applications-Feb.19'!$A$1:$H$82</definedName>
    <definedName name="_xlnm.Print_Area" localSheetId="3">'Applications-Jan.19'!$A$1:$H$82</definedName>
    <definedName name="_xlnm.Print_Area" localSheetId="9">'Applications-July.19 '!$A$1:$H$82</definedName>
    <definedName name="_xlnm.Print_Area" localSheetId="8">'Applications-June.19'!$A$1:$H$82</definedName>
    <definedName name="_xlnm.Print_Area" localSheetId="5">'Applications-Mar.19'!$A$1:$H$82</definedName>
    <definedName name="_xlnm.Print_Area" localSheetId="7">'Applications-May.19 '!$A$1:$H$82</definedName>
    <definedName name="_xlnm.Print_Area" localSheetId="13">'Applications-Nov.19 '!$A$1:$H$80</definedName>
    <definedName name="_xlnm.Print_Area" localSheetId="12">'Applications-Oct.19'!$A$1:$H$80</definedName>
    <definedName name="_xlnm.Print_Area" localSheetId="11">'Applications-Sept.19'!$A$1:$H$82</definedName>
    <definedName name="_xlnm.Print_Area" localSheetId="0">'Number of Children Served'!$A$52:$R$63</definedName>
    <definedName name="_xlnm.Print_Titles" localSheetId="15">'Applications-June'!$1:$7</definedName>
    <definedName name="_xlnm.Print_Titles" localSheetId="0">'Number of Children Served'!$1:$9</definedName>
  </definedNames>
  <calcPr calcId="162913"/>
</workbook>
</file>

<file path=xl/calcChain.xml><?xml version="1.0" encoding="utf-8"?>
<calcChain xmlns="http://schemas.openxmlformats.org/spreadsheetml/2006/main">
  <c r="M75" i="1" l="1"/>
  <c r="L75" i="1"/>
  <c r="K75" i="1"/>
  <c r="J75" i="1"/>
  <c r="I75" i="1"/>
  <c r="H75" i="1"/>
  <c r="G75" i="1"/>
  <c r="F75" i="1"/>
  <c r="E75" i="1"/>
  <c r="D75" i="1"/>
  <c r="B75" i="1"/>
  <c r="C75" i="1"/>
  <c r="H72" i="51" l="1"/>
  <c r="G70" i="51"/>
  <c r="G61" i="51"/>
  <c r="G45" i="51"/>
  <c r="G37" i="51"/>
  <c r="G18" i="51"/>
  <c r="G19" i="51"/>
  <c r="G11" i="51"/>
  <c r="F70" i="51"/>
  <c r="F61" i="51"/>
  <c r="F45" i="51"/>
  <c r="F37" i="51"/>
  <c r="F18" i="51"/>
  <c r="F19" i="51"/>
  <c r="F11" i="51"/>
  <c r="E72" i="51" l="1"/>
  <c r="G72" i="51" s="1"/>
  <c r="D72" i="51"/>
  <c r="F72" i="51" s="1"/>
  <c r="C72" i="51"/>
  <c r="B72" i="51"/>
  <c r="G71" i="51"/>
  <c r="F71" i="51"/>
  <c r="G68" i="51"/>
  <c r="F68" i="51"/>
  <c r="G67" i="51"/>
  <c r="F67" i="51"/>
  <c r="G66" i="51"/>
  <c r="F66" i="51"/>
  <c r="G65" i="51"/>
  <c r="F65" i="51"/>
  <c r="G64" i="51"/>
  <c r="F64" i="51"/>
  <c r="G63" i="51"/>
  <c r="F63" i="51"/>
  <c r="G62" i="51"/>
  <c r="F62" i="51"/>
  <c r="G60" i="51"/>
  <c r="F60" i="51"/>
  <c r="G59" i="51"/>
  <c r="F59" i="51"/>
  <c r="G58" i="51"/>
  <c r="F58" i="51"/>
  <c r="G57" i="51"/>
  <c r="F57" i="51"/>
  <c r="G56" i="51"/>
  <c r="F56" i="51"/>
  <c r="G55" i="51"/>
  <c r="F55" i="51"/>
  <c r="G54" i="51"/>
  <c r="F54" i="51"/>
  <c r="G53" i="51"/>
  <c r="F53" i="51"/>
  <c r="G52" i="51"/>
  <c r="F52" i="51"/>
  <c r="G51" i="51"/>
  <c r="F51" i="51"/>
  <c r="G50" i="51"/>
  <c r="F50" i="51"/>
  <c r="G49" i="51"/>
  <c r="F49" i="51"/>
  <c r="G47" i="51"/>
  <c r="F47" i="51"/>
  <c r="G46" i="51"/>
  <c r="F46" i="51"/>
  <c r="G44" i="51"/>
  <c r="F44" i="51"/>
  <c r="G43" i="51"/>
  <c r="F43" i="51"/>
  <c r="G42" i="51"/>
  <c r="F42" i="51"/>
  <c r="G41" i="51"/>
  <c r="F41" i="51"/>
  <c r="G40" i="51"/>
  <c r="F40" i="51"/>
  <c r="G39" i="51"/>
  <c r="F39" i="51"/>
  <c r="G38" i="51"/>
  <c r="F38" i="51"/>
  <c r="G36" i="51"/>
  <c r="F36" i="51"/>
  <c r="G35" i="51"/>
  <c r="F35" i="51"/>
  <c r="G34" i="51"/>
  <c r="F34" i="51"/>
  <c r="G33" i="51"/>
  <c r="F33" i="51"/>
  <c r="G32" i="51"/>
  <c r="F32" i="51"/>
  <c r="G31" i="51"/>
  <c r="F31" i="51"/>
  <c r="G30" i="51"/>
  <c r="F30" i="51"/>
  <c r="G29" i="51"/>
  <c r="F29" i="51"/>
  <c r="G28" i="51"/>
  <c r="F28" i="51"/>
  <c r="G27" i="51"/>
  <c r="F27" i="51"/>
  <c r="G26" i="51"/>
  <c r="F26" i="51"/>
  <c r="G25" i="51"/>
  <c r="F25" i="51"/>
  <c r="G24" i="51"/>
  <c r="F24" i="51"/>
  <c r="G23" i="51"/>
  <c r="F23" i="51"/>
  <c r="G22" i="51"/>
  <c r="F22" i="51"/>
  <c r="G17" i="51"/>
  <c r="F17" i="51"/>
  <c r="G16" i="51"/>
  <c r="F16" i="51"/>
  <c r="G15" i="51"/>
  <c r="F15" i="51"/>
  <c r="G14" i="51"/>
  <c r="F14" i="51"/>
  <c r="G13" i="51"/>
  <c r="F13" i="51"/>
  <c r="G12" i="51"/>
  <c r="F12" i="51"/>
  <c r="G10" i="51"/>
  <c r="F10" i="51"/>
  <c r="G9" i="51"/>
  <c r="F9" i="51"/>
  <c r="G8" i="51"/>
  <c r="F8" i="51"/>
  <c r="B63" i="1"/>
  <c r="F49" i="50" l="1"/>
  <c r="B66" i="1" l="1"/>
  <c r="H72" i="50" l="1"/>
  <c r="E72" i="50"/>
  <c r="D72" i="50"/>
  <c r="C72" i="50"/>
  <c r="B72" i="50"/>
  <c r="G71" i="50"/>
  <c r="F71" i="50"/>
  <c r="G68" i="50"/>
  <c r="F68" i="50"/>
  <c r="G67" i="50"/>
  <c r="F67" i="50"/>
  <c r="G66" i="50"/>
  <c r="F66" i="50"/>
  <c r="G65" i="50"/>
  <c r="F65" i="50"/>
  <c r="G64" i="50"/>
  <c r="F64" i="50"/>
  <c r="G63" i="50"/>
  <c r="F63" i="50"/>
  <c r="G62" i="50"/>
  <c r="F62" i="50"/>
  <c r="G60" i="50"/>
  <c r="F60" i="50"/>
  <c r="G59" i="50"/>
  <c r="F59" i="50"/>
  <c r="G58" i="50"/>
  <c r="F58" i="50"/>
  <c r="G57" i="50"/>
  <c r="F57" i="50"/>
  <c r="G56" i="50"/>
  <c r="F56" i="50"/>
  <c r="G55" i="50"/>
  <c r="F55" i="50"/>
  <c r="G54" i="50"/>
  <c r="F54" i="50"/>
  <c r="G53" i="50"/>
  <c r="F53" i="50"/>
  <c r="G52" i="50"/>
  <c r="F52" i="50"/>
  <c r="G51" i="50"/>
  <c r="F51" i="50"/>
  <c r="G50" i="50"/>
  <c r="F50" i="50"/>
  <c r="G49" i="50"/>
  <c r="G47" i="50"/>
  <c r="F47" i="50"/>
  <c r="G46" i="50"/>
  <c r="F46" i="50"/>
  <c r="G44" i="50"/>
  <c r="F44" i="50"/>
  <c r="G43" i="50"/>
  <c r="F43" i="50"/>
  <c r="G42" i="50"/>
  <c r="F42" i="50"/>
  <c r="G41" i="50"/>
  <c r="F41" i="50"/>
  <c r="G40" i="50"/>
  <c r="F40" i="50"/>
  <c r="G39" i="50"/>
  <c r="F39" i="50"/>
  <c r="G38" i="50"/>
  <c r="F38" i="50"/>
  <c r="G36" i="50"/>
  <c r="F36" i="50"/>
  <c r="G35" i="50"/>
  <c r="F35" i="50"/>
  <c r="G34" i="50"/>
  <c r="F34" i="50"/>
  <c r="G33" i="50"/>
  <c r="F33" i="50"/>
  <c r="G32" i="50"/>
  <c r="F32" i="50"/>
  <c r="G31" i="50"/>
  <c r="F31" i="50"/>
  <c r="G30" i="50"/>
  <c r="F30" i="50"/>
  <c r="G29" i="50"/>
  <c r="F29" i="50"/>
  <c r="G28" i="50"/>
  <c r="F28" i="50"/>
  <c r="G27" i="50"/>
  <c r="F27" i="50"/>
  <c r="G26" i="50"/>
  <c r="F26" i="50"/>
  <c r="G25" i="50"/>
  <c r="F25" i="50"/>
  <c r="G24" i="50"/>
  <c r="F24" i="50"/>
  <c r="G23" i="50"/>
  <c r="F23" i="50"/>
  <c r="G22" i="50"/>
  <c r="F22" i="50"/>
  <c r="G17" i="50"/>
  <c r="F17" i="50"/>
  <c r="G16" i="50"/>
  <c r="F16" i="50"/>
  <c r="G15" i="50"/>
  <c r="F15" i="50"/>
  <c r="G14" i="50"/>
  <c r="F14" i="50"/>
  <c r="G13" i="50"/>
  <c r="F13" i="50"/>
  <c r="G12" i="50"/>
  <c r="F12" i="50"/>
  <c r="G10" i="50"/>
  <c r="F10" i="50"/>
  <c r="G9" i="50"/>
  <c r="F9" i="50"/>
  <c r="G8" i="50"/>
  <c r="F8" i="50"/>
  <c r="B57" i="1"/>
  <c r="F72" i="50" l="1"/>
  <c r="G72" i="50"/>
  <c r="G63" i="1"/>
  <c r="F63" i="1"/>
  <c r="H63" i="1"/>
  <c r="E63" i="1"/>
  <c r="D63" i="1"/>
  <c r="C63" i="1"/>
  <c r="H72" i="49" l="1"/>
  <c r="G72" i="49"/>
  <c r="E72" i="49"/>
  <c r="D72" i="49"/>
  <c r="F72" i="49" s="1"/>
  <c r="C72" i="49"/>
  <c r="B72" i="49"/>
  <c r="G71" i="49"/>
  <c r="F71" i="49"/>
  <c r="G70" i="49"/>
  <c r="F70" i="49"/>
  <c r="G69" i="49"/>
  <c r="F69" i="49"/>
  <c r="G68" i="49"/>
  <c r="F68" i="49"/>
  <c r="G67" i="49"/>
  <c r="F67" i="49"/>
  <c r="G66" i="49"/>
  <c r="F66" i="49"/>
  <c r="G65" i="49"/>
  <c r="F65" i="49"/>
  <c r="G64" i="49"/>
  <c r="F64" i="49"/>
  <c r="G63" i="49"/>
  <c r="F63" i="49"/>
  <c r="G62" i="49"/>
  <c r="F62" i="49"/>
  <c r="G61" i="49"/>
  <c r="F61" i="49"/>
  <c r="G60" i="49"/>
  <c r="F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0" i="49"/>
  <c r="F20" i="49"/>
  <c r="G19" i="49"/>
  <c r="F19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C54" i="1" l="1"/>
  <c r="C57" i="1" s="1"/>
  <c r="D57" i="1"/>
  <c r="F69" i="48" l="1"/>
  <c r="H72" i="48" l="1"/>
  <c r="E72" i="48"/>
  <c r="D72" i="48"/>
  <c r="C72" i="48"/>
  <c r="B72" i="48"/>
  <c r="G71" i="48"/>
  <c r="F71" i="48"/>
  <c r="G68" i="48"/>
  <c r="F68" i="48"/>
  <c r="G67" i="48"/>
  <c r="F67" i="48"/>
  <c r="G66" i="48"/>
  <c r="F66" i="48"/>
  <c r="G65" i="48"/>
  <c r="F65" i="48"/>
  <c r="G64" i="48"/>
  <c r="F64" i="48"/>
  <c r="G63" i="48"/>
  <c r="F63" i="48"/>
  <c r="G62" i="48"/>
  <c r="F62" i="48"/>
  <c r="G60" i="48"/>
  <c r="F60" i="48"/>
  <c r="G59" i="48"/>
  <c r="F59" i="48"/>
  <c r="G58" i="48"/>
  <c r="F58" i="48"/>
  <c r="G57" i="48"/>
  <c r="F57" i="48"/>
  <c r="G56" i="48"/>
  <c r="F56" i="48"/>
  <c r="G55" i="48"/>
  <c r="F55" i="48"/>
  <c r="G54" i="48"/>
  <c r="F54" i="48"/>
  <c r="G53" i="48"/>
  <c r="F53" i="48"/>
  <c r="G52" i="48"/>
  <c r="F52" i="48"/>
  <c r="G51" i="48"/>
  <c r="F51" i="48"/>
  <c r="G50" i="48"/>
  <c r="F50" i="48"/>
  <c r="G49" i="48"/>
  <c r="F49" i="48"/>
  <c r="G47" i="48"/>
  <c r="F47" i="48"/>
  <c r="G46" i="48"/>
  <c r="F46" i="48"/>
  <c r="G45" i="48"/>
  <c r="F45" i="48"/>
  <c r="G44" i="48"/>
  <c r="F44" i="48"/>
  <c r="G43" i="48"/>
  <c r="F43" i="48"/>
  <c r="G42" i="48"/>
  <c r="F42" i="48"/>
  <c r="G41" i="48"/>
  <c r="F41" i="48"/>
  <c r="G40" i="48"/>
  <c r="F40" i="48"/>
  <c r="G39" i="48"/>
  <c r="F39" i="48"/>
  <c r="G38" i="48"/>
  <c r="F38" i="48"/>
  <c r="G37" i="48"/>
  <c r="F37" i="48"/>
  <c r="G36" i="48"/>
  <c r="F36" i="48"/>
  <c r="G35" i="48"/>
  <c r="F35" i="48"/>
  <c r="G34" i="48"/>
  <c r="F34" i="48"/>
  <c r="G33" i="48"/>
  <c r="F33" i="48"/>
  <c r="G32" i="48"/>
  <c r="F32" i="48"/>
  <c r="G31" i="48"/>
  <c r="F31" i="48"/>
  <c r="G30" i="48"/>
  <c r="F30" i="48"/>
  <c r="G29" i="48"/>
  <c r="F29" i="48"/>
  <c r="G28" i="48"/>
  <c r="F28" i="48"/>
  <c r="G27" i="48"/>
  <c r="F27" i="48"/>
  <c r="G26" i="48"/>
  <c r="F26" i="48"/>
  <c r="G25" i="48"/>
  <c r="F25" i="48"/>
  <c r="G24" i="48"/>
  <c r="F24" i="48"/>
  <c r="G23" i="48"/>
  <c r="F23" i="48"/>
  <c r="G22" i="48"/>
  <c r="F22" i="48"/>
  <c r="G21" i="48"/>
  <c r="F21" i="48"/>
  <c r="G20" i="48"/>
  <c r="F20" i="48"/>
  <c r="G17" i="48"/>
  <c r="F17" i="48"/>
  <c r="G16" i="48"/>
  <c r="F16" i="48"/>
  <c r="G15" i="48"/>
  <c r="F15" i="48"/>
  <c r="G14" i="48"/>
  <c r="F14" i="48"/>
  <c r="G13" i="48"/>
  <c r="F13" i="48"/>
  <c r="G12" i="48"/>
  <c r="F12" i="48"/>
  <c r="G11" i="48"/>
  <c r="F11" i="48"/>
  <c r="G10" i="48"/>
  <c r="F10" i="48"/>
  <c r="G9" i="48"/>
  <c r="F9" i="48"/>
  <c r="G8" i="48"/>
  <c r="F8" i="48"/>
  <c r="G72" i="48" l="1"/>
  <c r="F72" i="48"/>
  <c r="G57" i="1"/>
  <c r="O57" i="1" l="1"/>
  <c r="N57" i="1"/>
  <c r="L57" i="1"/>
  <c r="I57" i="1"/>
  <c r="J57" i="1"/>
  <c r="K57" i="1"/>
  <c r="M57" i="1"/>
  <c r="H57" i="1"/>
  <c r="I51" i="1"/>
  <c r="E57" i="1"/>
  <c r="F57" i="1"/>
  <c r="B51" i="1"/>
  <c r="H72" i="47" l="1"/>
  <c r="E72" i="47"/>
  <c r="G72" i="47" s="1"/>
  <c r="D72" i="47"/>
  <c r="F72" i="47" s="1"/>
  <c r="C72" i="47"/>
  <c r="B72" i="47"/>
  <c r="G71" i="47"/>
  <c r="F71" i="47"/>
  <c r="G70" i="47"/>
  <c r="F70" i="47"/>
  <c r="G68" i="47"/>
  <c r="F68" i="47"/>
  <c r="G67" i="47"/>
  <c r="F67" i="47"/>
  <c r="G66" i="47"/>
  <c r="F66" i="47"/>
  <c r="G65" i="47"/>
  <c r="F65" i="47"/>
  <c r="G64" i="47"/>
  <c r="F64" i="47"/>
  <c r="G63" i="47"/>
  <c r="F63" i="47"/>
  <c r="G62" i="47"/>
  <c r="F62" i="47"/>
  <c r="G60" i="47"/>
  <c r="F60" i="47"/>
  <c r="G59" i="47"/>
  <c r="F59" i="47"/>
  <c r="G58" i="47"/>
  <c r="F58" i="47"/>
  <c r="G57" i="47"/>
  <c r="F57" i="47"/>
  <c r="G56" i="47"/>
  <c r="F56" i="47"/>
  <c r="G55" i="47"/>
  <c r="F55" i="47"/>
  <c r="G54" i="47"/>
  <c r="F54" i="47"/>
  <c r="G53" i="47"/>
  <c r="F53" i="47"/>
  <c r="G52" i="47"/>
  <c r="F52" i="47"/>
  <c r="G51" i="47"/>
  <c r="F51" i="47"/>
  <c r="G50" i="47"/>
  <c r="F50" i="47"/>
  <c r="G49" i="47"/>
  <c r="F49" i="47"/>
  <c r="G48" i="47"/>
  <c r="F48" i="47"/>
  <c r="G47" i="47"/>
  <c r="F47" i="47"/>
  <c r="G46" i="47"/>
  <c r="F46" i="47"/>
  <c r="G45" i="47"/>
  <c r="F45" i="47"/>
  <c r="G44" i="47"/>
  <c r="F44" i="47"/>
  <c r="G43" i="47"/>
  <c r="F43" i="47"/>
  <c r="G42" i="47"/>
  <c r="F42" i="47"/>
  <c r="G41" i="47"/>
  <c r="F41" i="47"/>
  <c r="G40" i="47"/>
  <c r="F40" i="47"/>
  <c r="G39" i="47"/>
  <c r="F39" i="47"/>
  <c r="G38" i="47"/>
  <c r="F38" i="47"/>
  <c r="G37" i="47"/>
  <c r="F37" i="47"/>
  <c r="G36" i="47"/>
  <c r="F36" i="47"/>
  <c r="G35" i="47"/>
  <c r="F35" i="47"/>
  <c r="G34" i="47"/>
  <c r="F34" i="47"/>
  <c r="G33" i="47"/>
  <c r="F33" i="47"/>
  <c r="G32" i="47"/>
  <c r="F32" i="47"/>
  <c r="G31" i="47"/>
  <c r="F31" i="47"/>
  <c r="G30" i="47"/>
  <c r="F30" i="47"/>
  <c r="G29" i="47"/>
  <c r="F29" i="47"/>
  <c r="G28" i="47"/>
  <c r="F28" i="47"/>
  <c r="G27" i="47"/>
  <c r="F27" i="47"/>
  <c r="G26" i="47"/>
  <c r="F26" i="47"/>
  <c r="G25" i="47"/>
  <c r="F25" i="47"/>
  <c r="G24" i="47"/>
  <c r="F24" i="47"/>
  <c r="G23" i="47"/>
  <c r="F23" i="47"/>
  <c r="G22" i="47"/>
  <c r="F22" i="47"/>
  <c r="G21" i="47"/>
  <c r="F21" i="47"/>
  <c r="G20" i="47"/>
  <c r="F20" i="47"/>
  <c r="G18" i="47"/>
  <c r="F18" i="47"/>
  <c r="G17" i="47"/>
  <c r="F17" i="47"/>
  <c r="G16" i="47"/>
  <c r="F16" i="47"/>
  <c r="G15" i="47"/>
  <c r="F15" i="47"/>
  <c r="G14" i="47"/>
  <c r="F14" i="47"/>
  <c r="G13" i="47"/>
  <c r="F13" i="47"/>
  <c r="G12" i="47"/>
  <c r="F12" i="47"/>
  <c r="G11" i="47"/>
  <c r="F11" i="47"/>
  <c r="G10" i="47"/>
  <c r="F10" i="47"/>
  <c r="G9" i="47"/>
  <c r="F9" i="47"/>
  <c r="G8" i="47"/>
  <c r="F8" i="47"/>
  <c r="E51" i="1" l="1"/>
  <c r="F51" i="1"/>
  <c r="H51" i="1"/>
  <c r="J51" i="1"/>
  <c r="K51" i="1"/>
  <c r="L51" i="1"/>
  <c r="M51" i="1"/>
  <c r="N51" i="1"/>
  <c r="O51" i="1"/>
  <c r="G48" i="1"/>
  <c r="G51" i="1" s="1"/>
  <c r="F48" i="1"/>
  <c r="E48" i="1"/>
  <c r="D48" i="1"/>
  <c r="D51" i="1" s="1"/>
  <c r="C50" i="1"/>
  <c r="C48" i="1" s="1"/>
  <c r="C51" i="1" s="1"/>
  <c r="E42" i="1" l="1"/>
  <c r="D42" i="1"/>
  <c r="D45" i="1" s="1"/>
  <c r="C42" i="1"/>
  <c r="C45" i="1" s="1"/>
  <c r="E45" i="1"/>
  <c r="B42" i="1" l="1"/>
  <c r="B45" i="1" s="1"/>
  <c r="F45" i="1" l="1"/>
  <c r="G45" i="1"/>
  <c r="H45" i="1"/>
  <c r="I45" i="1"/>
  <c r="J45" i="1"/>
  <c r="K45" i="1"/>
  <c r="L45" i="1"/>
  <c r="M45" i="1"/>
  <c r="N45" i="1"/>
  <c r="O45" i="1"/>
  <c r="G69" i="45" l="1"/>
  <c r="G70" i="45"/>
  <c r="G71" i="45"/>
  <c r="G54" i="45"/>
  <c r="F69" i="45"/>
  <c r="F70" i="45"/>
  <c r="F71" i="45"/>
  <c r="F54" i="45"/>
  <c r="F18" i="45" l="1"/>
  <c r="G18" i="45"/>
  <c r="F19" i="45"/>
  <c r="G19" i="45"/>
  <c r="F20" i="45"/>
  <c r="G20" i="45"/>
  <c r="F21" i="45"/>
  <c r="G21" i="45"/>
  <c r="F22" i="45"/>
  <c r="G22" i="45"/>
  <c r="H72" i="45" l="1"/>
  <c r="E72" i="45"/>
  <c r="D72" i="45"/>
  <c r="C72" i="45"/>
  <c r="B72" i="45"/>
  <c r="G68" i="45"/>
  <c r="F68" i="45"/>
  <c r="G67" i="45"/>
  <c r="F67" i="45"/>
  <c r="G66" i="45"/>
  <c r="F66" i="45"/>
  <c r="G65" i="45"/>
  <c r="F65" i="45"/>
  <c r="G64" i="45"/>
  <c r="F64" i="45"/>
  <c r="G63" i="45"/>
  <c r="F63" i="45"/>
  <c r="G62" i="45"/>
  <c r="F62" i="45"/>
  <c r="G60" i="45"/>
  <c r="F60" i="45"/>
  <c r="G59" i="45"/>
  <c r="F59" i="45"/>
  <c r="G58" i="45"/>
  <c r="F58" i="45"/>
  <c r="G57" i="45"/>
  <c r="F57" i="45"/>
  <c r="G56" i="45"/>
  <c r="F56" i="45"/>
  <c r="G55" i="45"/>
  <c r="F55" i="45"/>
  <c r="G53" i="45"/>
  <c r="F53" i="45"/>
  <c r="G52" i="45"/>
  <c r="F52" i="45"/>
  <c r="G51" i="45"/>
  <c r="F51" i="45"/>
  <c r="G50" i="45"/>
  <c r="F50" i="45"/>
  <c r="G49" i="45"/>
  <c r="F49" i="45"/>
  <c r="G48" i="45"/>
  <c r="F48" i="45"/>
  <c r="G47" i="45"/>
  <c r="F47" i="45"/>
  <c r="G46" i="45"/>
  <c r="F46" i="45"/>
  <c r="G45" i="45"/>
  <c r="F45" i="45"/>
  <c r="G44" i="45"/>
  <c r="F44" i="45"/>
  <c r="G43" i="45"/>
  <c r="F43" i="45"/>
  <c r="G42" i="45"/>
  <c r="F42" i="45"/>
  <c r="G41" i="45"/>
  <c r="F41" i="45"/>
  <c r="G40" i="45"/>
  <c r="F40" i="45"/>
  <c r="G39" i="45"/>
  <c r="F39" i="45"/>
  <c r="G38" i="45"/>
  <c r="F38" i="45"/>
  <c r="G36" i="45"/>
  <c r="F36" i="45"/>
  <c r="G35" i="45"/>
  <c r="F35" i="45"/>
  <c r="G34" i="45"/>
  <c r="F34" i="45"/>
  <c r="G33" i="45"/>
  <c r="F33" i="45"/>
  <c r="G32" i="45"/>
  <c r="F32" i="45"/>
  <c r="G31" i="45"/>
  <c r="F31" i="45"/>
  <c r="G30" i="45"/>
  <c r="F30" i="45"/>
  <c r="G29" i="45"/>
  <c r="F29" i="45"/>
  <c r="G28" i="45"/>
  <c r="F28" i="45"/>
  <c r="G27" i="45"/>
  <c r="F27" i="45"/>
  <c r="G26" i="45"/>
  <c r="F26" i="45"/>
  <c r="G25" i="45"/>
  <c r="F25" i="45"/>
  <c r="G24" i="45"/>
  <c r="F24" i="45"/>
  <c r="G23" i="45"/>
  <c r="F23" i="45"/>
  <c r="G17" i="45"/>
  <c r="F17" i="45"/>
  <c r="G16" i="45"/>
  <c r="F16" i="45"/>
  <c r="G15" i="45"/>
  <c r="F15" i="45"/>
  <c r="G14" i="45"/>
  <c r="F14" i="45"/>
  <c r="G13" i="45"/>
  <c r="F13" i="45"/>
  <c r="G12" i="45"/>
  <c r="F12" i="45"/>
  <c r="G11" i="45"/>
  <c r="F11" i="45"/>
  <c r="G10" i="45"/>
  <c r="F10" i="45"/>
  <c r="G9" i="45"/>
  <c r="F9" i="45"/>
  <c r="G8" i="45"/>
  <c r="F8" i="45"/>
  <c r="F72" i="45" l="1"/>
  <c r="G72" i="45"/>
  <c r="G21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5" i="44"/>
  <c r="G56" i="44"/>
  <c r="G57" i="44"/>
  <c r="G58" i="44"/>
  <c r="G59" i="44"/>
  <c r="G60" i="44"/>
  <c r="G62" i="44"/>
  <c r="G63" i="44"/>
  <c r="G64" i="44"/>
  <c r="G65" i="44"/>
  <c r="G66" i="44"/>
  <c r="G67" i="44"/>
  <c r="G68" i="44"/>
  <c r="G19" i="44"/>
  <c r="G14" i="44"/>
  <c r="G9" i="44"/>
  <c r="F48" i="44"/>
  <c r="F37" i="44"/>
  <c r="F32" i="44"/>
  <c r="F21" i="44"/>
  <c r="F19" i="44"/>
  <c r="F14" i="44"/>
  <c r="F9" i="44"/>
  <c r="F68" i="44"/>
  <c r="F67" i="44"/>
  <c r="F66" i="44"/>
  <c r="F65" i="44"/>
  <c r="F64" i="44"/>
  <c r="F63" i="44"/>
  <c r="F62" i="44"/>
  <c r="F60" i="44"/>
  <c r="F59" i="44"/>
  <c r="F58" i="44"/>
  <c r="F57" i="44"/>
  <c r="F56" i="44"/>
  <c r="F55" i="44"/>
  <c r="F53" i="44"/>
  <c r="F52" i="44"/>
  <c r="F51" i="44"/>
  <c r="F50" i="44"/>
  <c r="F49" i="44"/>
  <c r="F47" i="44"/>
  <c r="F46" i="44"/>
  <c r="F45" i="44"/>
  <c r="F44" i="44"/>
  <c r="F43" i="44"/>
  <c r="F42" i="44"/>
  <c r="F41" i="44"/>
  <c r="F40" i="44"/>
  <c r="F39" i="44"/>
  <c r="F38" i="44"/>
  <c r="F36" i="44"/>
  <c r="F35" i="44"/>
  <c r="F34" i="44"/>
  <c r="F33" i="44"/>
  <c r="F31" i="44"/>
  <c r="F30" i="44"/>
  <c r="F29" i="44"/>
  <c r="F28" i="44"/>
  <c r="F27" i="44"/>
  <c r="F26" i="44"/>
  <c r="F25" i="44"/>
  <c r="F24" i="44"/>
  <c r="F23" i="44"/>
  <c r="G17" i="44"/>
  <c r="F17" i="44"/>
  <c r="G16" i="44"/>
  <c r="F16" i="44"/>
  <c r="G15" i="44"/>
  <c r="F15" i="44"/>
  <c r="G13" i="44"/>
  <c r="F13" i="44"/>
  <c r="G12" i="44"/>
  <c r="F12" i="44"/>
  <c r="G11" i="44"/>
  <c r="F11" i="44"/>
  <c r="G10" i="44"/>
  <c r="F10" i="44"/>
  <c r="G8" i="44"/>
  <c r="F8" i="44"/>
  <c r="D72" i="44"/>
  <c r="B72" i="44"/>
  <c r="E39" i="1" l="1"/>
  <c r="F39" i="1"/>
  <c r="G39" i="1"/>
  <c r="H39" i="1"/>
  <c r="I39" i="1"/>
  <c r="J39" i="1"/>
  <c r="K39" i="1"/>
  <c r="L39" i="1"/>
  <c r="M39" i="1"/>
  <c r="N39" i="1"/>
  <c r="D39" i="1"/>
  <c r="C39" i="1"/>
  <c r="B39" i="1"/>
  <c r="H72" i="44" l="1"/>
  <c r="E72" i="44"/>
  <c r="C72" i="44"/>
  <c r="G72" i="44" l="1"/>
  <c r="F72" i="44"/>
  <c r="G54" i="43"/>
  <c r="G22" i="43"/>
  <c r="G20" i="43"/>
  <c r="G18" i="43"/>
  <c r="F54" i="43"/>
  <c r="F22" i="43"/>
  <c r="F18" i="43"/>
  <c r="B72" i="43"/>
  <c r="D34" i="1" l="1"/>
  <c r="E34" i="1"/>
  <c r="F34" i="1"/>
  <c r="G34" i="1"/>
  <c r="H34" i="1"/>
  <c r="I34" i="1"/>
  <c r="J34" i="1"/>
  <c r="K34" i="1"/>
  <c r="L34" i="1"/>
  <c r="M34" i="1"/>
  <c r="C34" i="1"/>
  <c r="B34" i="1"/>
  <c r="H72" i="43" l="1"/>
  <c r="E72" i="43"/>
  <c r="D72" i="43"/>
  <c r="C72" i="43"/>
  <c r="G70" i="43"/>
  <c r="F70" i="43"/>
  <c r="G68" i="43"/>
  <c r="F68" i="43"/>
  <c r="G67" i="43"/>
  <c r="F67" i="43"/>
  <c r="G66" i="43"/>
  <c r="F66" i="43"/>
  <c r="G65" i="43"/>
  <c r="F65" i="43"/>
  <c r="G64" i="43"/>
  <c r="F64" i="43"/>
  <c r="G63" i="43"/>
  <c r="F63" i="43"/>
  <c r="G62" i="43"/>
  <c r="F62" i="43"/>
  <c r="G60" i="43"/>
  <c r="F60" i="43"/>
  <c r="G59" i="43"/>
  <c r="F59" i="43"/>
  <c r="G58" i="43"/>
  <c r="F58" i="43"/>
  <c r="G57" i="43"/>
  <c r="F57" i="43"/>
  <c r="G56" i="43"/>
  <c r="F56" i="43"/>
  <c r="G55" i="43"/>
  <c r="F55" i="43"/>
  <c r="G53" i="43"/>
  <c r="F53" i="43"/>
  <c r="G52" i="43"/>
  <c r="F52" i="43"/>
  <c r="G51" i="43"/>
  <c r="F51" i="43"/>
  <c r="G50" i="43"/>
  <c r="F50" i="43"/>
  <c r="G49" i="43"/>
  <c r="F49" i="43"/>
  <c r="G47" i="43"/>
  <c r="F47" i="43"/>
  <c r="G46" i="43"/>
  <c r="F46" i="43"/>
  <c r="G45" i="43"/>
  <c r="F45" i="43"/>
  <c r="G44" i="43"/>
  <c r="F44" i="43"/>
  <c r="G43" i="43"/>
  <c r="F43" i="43"/>
  <c r="G42" i="43"/>
  <c r="F42" i="43"/>
  <c r="G41" i="43"/>
  <c r="F41" i="43"/>
  <c r="G40" i="43"/>
  <c r="F40" i="43"/>
  <c r="G39" i="43"/>
  <c r="F39" i="43"/>
  <c r="G38" i="43"/>
  <c r="F38" i="43"/>
  <c r="G36" i="43"/>
  <c r="F36" i="43"/>
  <c r="G35" i="43"/>
  <c r="F35" i="43"/>
  <c r="G34" i="43"/>
  <c r="F34" i="43"/>
  <c r="G33" i="43"/>
  <c r="F33" i="43"/>
  <c r="G31" i="43"/>
  <c r="F31" i="43"/>
  <c r="G30" i="43"/>
  <c r="F30" i="43"/>
  <c r="G29" i="43"/>
  <c r="F29" i="43"/>
  <c r="G28" i="43"/>
  <c r="F28" i="43"/>
  <c r="G27" i="43"/>
  <c r="F27" i="43"/>
  <c r="G26" i="43"/>
  <c r="F26" i="43"/>
  <c r="G25" i="43"/>
  <c r="F25" i="43"/>
  <c r="G24" i="43"/>
  <c r="F24" i="43"/>
  <c r="G23" i="43"/>
  <c r="F23" i="43"/>
  <c r="F20" i="43"/>
  <c r="G17" i="43"/>
  <c r="F17" i="43"/>
  <c r="G16" i="43"/>
  <c r="F16" i="43"/>
  <c r="G15" i="43"/>
  <c r="F15" i="43"/>
  <c r="G13" i="43"/>
  <c r="F13" i="43"/>
  <c r="G12" i="43"/>
  <c r="F12" i="43"/>
  <c r="G11" i="43"/>
  <c r="F11" i="43"/>
  <c r="G10" i="43"/>
  <c r="F10" i="43"/>
  <c r="G8" i="43"/>
  <c r="F8" i="43"/>
  <c r="F72" i="43" l="1"/>
  <c r="G72" i="43"/>
  <c r="G40" i="42"/>
  <c r="G34" i="42"/>
  <c r="F40" i="42"/>
  <c r="F39" i="42"/>
  <c r="F34" i="42"/>
  <c r="F20" i="42"/>
  <c r="F21" i="42"/>
  <c r="G70" i="42"/>
  <c r="F70" i="42"/>
  <c r="G68" i="42"/>
  <c r="F68" i="42"/>
  <c r="G67" i="42"/>
  <c r="F67" i="42"/>
  <c r="G66" i="42"/>
  <c r="F66" i="42"/>
  <c r="G65" i="42"/>
  <c r="F65" i="42"/>
  <c r="G64" i="42"/>
  <c r="F64" i="42"/>
  <c r="G63" i="42"/>
  <c r="F63" i="42"/>
  <c r="G62" i="42"/>
  <c r="F62" i="42"/>
  <c r="G60" i="42"/>
  <c r="F60" i="42"/>
  <c r="G59" i="42"/>
  <c r="F59" i="42"/>
  <c r="G58" i="42"/>
  <c r="F58" i="42"/>
  <c r="G57" i="42"/>
  <c r="F57" i="42"/>
  <c r="G56" i="42"/>
  <c r="F56" i="42"/>
  <c r="G55" i="42"/>
  <c r="F55" i="42"/>
  <c r="G53" i="42"/>
  <c r="F53" i="42"/>
  <c r="G52" i="42"/>
  <c r="F52" i="42"/>
  <c r="G51" i="42"/>
  <c r="F51" i="42"/>
  <c r="G50" i="42"/>
  <c r="F50" i="42"/>
  <c r="G49" i="42"/>
  <c r="F49" i="42"/>
  <c r="G47" i="42"/>
  <c r="F47" i="42"/>
  <c r="G46" i="42"/>
  <c r="F46" i="42"/>
  <c r="G45" i="42"/>
  <c r="F45" i="42"/>
  <c r="G44" i="42"/>
  <c r="F44" i="42"/>
  <c r="G43" i="42"/>
  <c r="F43" i="42"/>
  <c r="G42" i="42"/>
  <c r="F42" i="42"/>
  <c r="G41" i="42"/>
  <c r="F41" i="42"/>
  <c r="G39" i="42"/>
  <c r="G38" i="42"/>
  <c r="F38" i="42"/>
  <c r="G36" i="42"/>
  <c r="F36" i="42"/>
  <c r="G35" i="42"/>
  <c r="F35" i="42"/>
  <c r="G33" i="42"/>
  <c r="F33" i="42"/>
  <c r="G32" i="42"/>
  <c r="F32" i="42"/>
  <c r="G31" i="42"/>
  <c r="F31" i="42"/>
  <c r="G30" i="42"/>
  <c r="F30" i="42"/>
  <c r="G29" i="42"/>
  <c r="F29" i="42"/>
  <c r="G28" i="42"/>
  <c r="F28" i="42"/>
  <c r="G27" i="42"/>
  <c r="F27" i="42"/>
  <c r="G26" i="42"/>
  <c r="F26" i="42"/>
  <c r="G25" i="42"/>
  <c r="F25" i="42"/>
  <c r="G24" i="42"/>
  <c r="F24" i="42"/>
  <c r="G23" i="42"/>
  <c r="F23" i="42"/>
  <c r="G19" i="42"/>
  <c r="F19" i="42"/>
  <c r="G17" i="42"/>
  <c r="F17" i="42"/>
  <c r="G16" i="42"/>
  <c r="F16" i="42"/>
  <c r="G15" i="42"/>
  <c r="F15" i="42"/>
  <c r="G14" i="42"/>
  <c r="F14" i="42"/>
  <c r="G13" i="42"/>
  <c r="F13" i="42"/>
  <c r="G12" i="42"/>
  <c r="F12" i="42"/>
  <c r="G11" i="42"/>
  <c r="F11" i="42"/>
  <c r="G10" i="42"/>
  <c r="F10" i="42"/>
  <c r="G9" i="42"/>
  <c r="F9" i="42"/>
  <c r="G8" i="42"/>
  <c r="F8" i="42"/>
  <c r="B29" i="1" l="1"/>
  <c r="D29" i="1"/>
  <c r="E29" i="1"/>
  <c r="F29" i="1"/>
  <c r="G29" i="1"/>
  <c r="H29" i="1"/>
  <c r="I29" i="1"/>
  <c r="J29" i="1"/>
  <c r="K29" i="1"/>
  <c r="L29" i="1"/>
  <c r="M29" i="1"/>
  <c r="C29" i="1"/>
  <c r="H72" i="42"/>
  <c r="E72" i="42"/>
  <c r="D72" i="42"/>
  <c r="C72" i="42"/>
  <c r="B72" i="42"/>
  <c r="F72" i="42" l="1"/>
  <c r="G72" i="42"/>
  <c r="D72" i="40"/>
  <c r="G69" i="41" l="1"/>
  <c r="G48" i="41"/>
  <c r="G37" i="41"/>
  <c r="G19" i="41"/>
  <c r="G18" i="41"/>
  <c r="F69" i="41"/>
  <c r="F48" i="41"/>
  <c r="F37" i="41"/>
  <c r="F19" i="41"/>
  <c r="F18" i="41"/>
  <c r="B24" i="1"/>
  <c r="M24" i="1"/>
  <c r="L24" i="1"/>
  <c r="K24" i="1"/>
  <c r="J24" i="1"/>
  <c r="I24" i="1"/>
  <c r="H24" i="1"/>
  <c r="G24" i="1"/>
  <c r="F24" i="1"/>
  <c r="E24" i="1"/>
  <c r="D24" i="1"/>
  <c r="C24" i="1"/>
  <c r="G61" i="40" l="1"/>
  <c r="G48" i="40"/>
  <c r="G19" i="40"/>
  <c r="G18" i="40"/>
  <c r="F61" i="40"/>
  <c r="F48" i="40"/>
  <c r="F19" i="40"/>
  <c r="F18" i="40"/>
  <c r="B19" i="1" l="1"/>
  <c r="M19" i="1"/>
  <c r="L19" i="1"/>
  <c r="K19" i="1"/>
  <c r="J19" i="1"/>
  <c r="I19" i="1"/>
  <c r="H19" i="1"/>
  <c r="G19" i="1"/>
  <c r="F19" i="1"/>
  <c r="E19" i="1"/>
  <c r="D19" i="1"/>
  <c r="C19" i="1"/>
  <c r="H72" i="41" l="1"/>
  <c r="E72" i="41"/>
  <c r="D72" i="41"/>
  <c r="C72" i="41"/>
  <c r="B72" i="41"/>
  <c r="G71" i="41"/>
  <c r="F71" i="41"/>
  <c r="G70" i="41"/>
  <c r="F70" i="41"/>
  <c r="G68" i="41"/>
  <c r="F68" i="41"/>
  <c r="G67" i="41"/>
  <c r="F67" i="41"/>
  <c r="G66" i="41"/>
  <c r="F66" i="41"/>
  <c r="G65" i="41"/>
  <c r="F65" i="41"/>
  <c r="G64" i="41"/>
  <c r="F64" i="41"/>
  <c r="G63" i="41"/>
  <c r="F63" i="41"/>
  <c r="G62" i="41"/>
  <c r="F62" i="41"/>
  <c r="G60" i="41"/>
  <c r="F60" i="41"/>
  <c r="G59" i="41"/>
  <c r="F59" i="41"/>
  <c r="G58" i="41"/>
  <c r="F58" i="41"/>
  <c r="G57" i="41"/>
  <c r="F57" i="41"/>
  <c r="G56" i="41"/>
  <c r="F56" i="41"/>
  <c r="G55" i="41"/>
  <c r="F55" i="41"/>
  <c r="G54" i="41"/>
  <c r="F54" i="41"/>
  <c r="G53" i="41"/>
  <c r="F53" i="41"/>
  <c r="G52" i="41"/>
  <c r="F52" i="41"/>
  <c r="G51" i="41"/>
  <c r="F51" i="41"/>
  <c r="G50" i="41"/>
  <c r="F50" i="41"/>
  <c r="G49" i="41"/>
  <c r="F49" i="41"/>
  <c r="G47" i="41"/>
  <c r="F47" i="41"/>
  <c r="G46" i="41"/>
  <c r="F46" i="41"/>
  <c r="G45" i="41"/>
  <c r="F45" i="41"/>
  <c r="G44" i="41"/>
  <c r="F44" i="41"/>
  <c r="G43" i="41"/>
  <c r="F43" i="41"/>
  <c r="G42" i="41"/>
  <c r="F42" i="41"/>
  <c r="G41" i="41"/>
  <c r="F41" i="41"/>
  <c r="G39" i="41"/>
  <c r="F39" i="41"/>
  <c r="G38" i="41"/>
  <c r="F38" i="41"/>
  <c r="G36" i="41"/>
  <c r="F36" i="41"/>
  <c r="G35" i="41"/>
  <c r="F35" i="41"/>
  <c r="G33" i="41"/>
  <c r="F33" i="41"/>
  <c r="G32" i="41"/>
  <c r="F32" i="41"/>
  <c r="G31" i="41"/>
  <c r="F31" i="41"/>
  <c r="G30" i="41"/>
  <c r="F30" i="41"/>
  <c r="G29" i="41"/>
  <c r="F29" i="41"/>
  <c r="G28" i="41"/>
  <c r="F28" i="41"/>
  <c r="G27" i="41"/>
  <c r="F27" i="41"/>
  <c r="G26" i="41"/>
  <c r="F26" i="41"/>
  <c r="G25" i="41"/>
  <c r="F25" i="41"/>
  <c r="G24" i="41"/>
  <c r="F24" i="41"/>
  <c r="G23" i="41"/>
  <c r="F23" i="41"/>
  <c r="G22" i="41"/>
  <c r="F22" i="41"/>
  <c r="G17" i="41"/>
  <c r="F17" i="41"/>
  <c r="G16" i="41"/>
  <c r="F16" i="41"/>
  <c r="G15" i="41"/>
  <c r="F15" i="41"/>
  <c r="G14" i="41"/>
  <c r="F14" i="41"/>
  <c r="G13" i="41"/>
  <c r="F13" i="41"/>
  <c r="G12" i="41"/>
  <c r="F12" i="41"/>
  <c r="G11" i="41"/>
  <c r="F11" i="41"/>
  <c r="G10" i="41"/>
  <c r="F10" i="41"/>
  <c r="G9" i="41"/>
  <c r="F9" i="41"/>
  <c r="G8" i="41"/>
  <c r="F8" i="41"/>
  <c r="F72" i="41" l="1"/>
  <c r="G72" i="41"/>
  <c r="H72" i="40"/>
  <c r="E72" i="40"/>
  <c r="C72" i="40"/>
  <c r="B72" i="40"/>
  <c r="G71" i="40"/>
  <c r="F71" i="40"/>
  <c r="G68" i="40"/>
  <c r="F68" i="40"/>
  <c r="G67" i="40"/>
  <c r="F67" i="40"/>
  <c r="G66" i="40"/>
  <c r="F66" i="40"/>
  <c r="G65" i="40"/>
  <c r="F65" i="40"/>
  <c r="G64" i="40"/>
  <c r="F64" i="40"/>
  <c r="G63" i="40"/>
  <c r="F63" i="40"/>
  <c r="G62" i="40"/>
  <c r="F62" i="40"/>
  <c r="G60" i="40"/>
  <c r="F60" i="40"/>
  <c r="G59" i="40"/>
  <c r="F59" i="40"/>
  <c r="G58" i="40"/>
  <c r="F58" i="40"/>
  <c r="G57" i="40"/>
  <c r="F57" i="40"/>
  <c r="G56" i="40"/>
  <c r="F56" i="40"/>
  <c r="G55" i="40"/>
  <c r="F55" i="40"/>
  <c r="G54" i="40"/>
  <c r="F54" i="40"/>
  <c r="G53" i="40"/>
  <c r="F53" i="40"/>
  <c r="G52" i="40"/>
  <c r="F52" i="40"/>
  <c r="G51" i="40"/>
  <c r="F51" i="40"/>
  <c r="G49" i="40"/>
  <c r="F49" i="40"/>
  <c r="G47" i="40"/>
  <c r="F47" i="40"/>
  <c r="G46" i="40"/>
  <c r="F46" i="40"/>
  <c r="G45" i="40"/>
  <c r="F45" i="40"/>
  <c r="G44" i="40"/>
  <c r="F44" i="40"/>
  <c r="G43" i="40"/>
  <c r="F43" i="40"/>
  <c r="G42" i="40"/>
  <c r="F42" i="40"/>
  <c r="G41" i="40"/>
  <c r="F41" i="40"/>
  <c r="G40" i="40"/>
  <c r="F40" i="40"/>
  <c r="G39" i="40"/>
  <c r="F39" i="40"/>
  <c r="G38" i="40"/>
  <c r="F38" i="40"/>
  <c r="G36" i="40"/>
  <c r="F36" i="40"/>
  <c r="G35" i="40"/>
  <c r="F35" i="40"/>
  <c r="G34" i="40"/>
  <c r="F34" i="40"/>
  <c r="G33" i="40"/>
  <c r="F33" i="40"/>
  <c r="G32" i="40"/>
  <c r="F32" i="40"/>
  <c r="G31" i="40"/>
  <c r="F31" i="40"/>
  <c r="G30" i="40"/>
  <c r="F30" i="40"/>
  <c r="G29" i="40"/>
  <c r="F29" i="40"/>
  <c r="G28" i="40"/>
  <c r="F28" i="40"/>
  <c r="G27" i="40"/>
  <c r="F27" i="40"/>
  <c r="G26" i="40"/>
  <c r="F26" i="40"/>
  <c r="G24" i="40"/>
  <c r="F24" i="40"/>
  <c r="G23" i="40"/>
  <c r="F23" i="40"/>
  <c r="G22" i="40"/>
  <c r="F22" i="40"/>
  <c r="G21" i="40"/>
  <c r="F21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F11" i="40"/>
  <c r="G10" i="40"/>
  <c r="F10" i="40"/>
  <c r="G9" i="40"/>
  <c r="F9" i="40"/>
  <c r="G8" i="40"/>
  <c r="F8" i="40"/>
  <c r="F72" i="40" l="1"/>
  <c r="G72" i="40"/>
  <c r="L14" i="1"/>
  <c r="M14" i="1"/>
  <c r="K14" i="1"/>
  <c r="G11" i="39"/>
  <c r="F11" i="39"/>
  <c r="D72" i="39"/>
  <c r="J14" i="1" l="1"/>
  <c r="I14" i="1"/>
  <c r="H14" i="1"/>
  <c r="G14" i="1"/>
  <c r="F14" i="1"/>
  <c r="E14" i="1"/>
  <c r="D14" i="1"/>
  <c r="C14" i="1"/>
  <c r="B14" i="1"/>
  <c r="F17" i="39"/>
  <c r="B72" i="39"/>
  <c r="G71" i="39"/>
  <c r="G70" i="39"/>
  <c r="G68" i="39"/>
  <c r="G67" i="39"/>
  <c r="G66" i="39"/>
  <c r="G65" i="39"/>
  <c r="G64" i="39"/>
  <c r="G63" i="39"/>
  <c r="G62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7" i="39"/>
  <c r="G46" i="39"/>
  <c r="G45" i="39"/>
  <c r="G44" i="39"/>
  <c r="G43" i="39"/>
  <c r="G42" i="39"/>
  <c r="G41" i="39"/>
  <c r="G40" i="39"/>
  <c r="G39" i="39"/>
  <c r="G38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7" i="39"/>
  <c r="G16" i="39"/>
  <c r="G15" i="39"/>
  <c r="G14" i="39"/>
  <c r="G13" i="39"/>
  <c r="G12" i="39"/>
  <c r="G10" i="39"/>
  <c r="G9" i="39"/>
  <c r="G8" i="39"/>
  <c r="F71" i="39"/>
  <c r="F70" i="39"/>
  <c r="F68" i="39"/>
  <c r="F67" i="39"/>
  <c r="F66" i="39"/>
  <c r="F65" i="39"/>
  <c r="F64" i="39"/>
  <c r="F63" i="39"/>
  <c r="F62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7" i="39"/>
  <c r="F46" i="39"/>
  <c r="F45" i="39"/>
  <c r="F44" i="39"/>
  <c r="F43" i="39"/>
  <c r="F42" i="39"/>
  <c r="F41" i="39"/>
  <c r="F40" i="39"/>
  <c r="F39" i="39"/>
  <c r="F38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6" i="39"/>
  <c r="F15" i="39"/>
  <c r="F14" i="39"/>
  <c r="F13" i="39"/>
  <c r="F12" i="39"/>
  <c r="F10" i="39"/>
  <c r="F9" i="39"/>
  <c r="F8" i="39"/>
  <c r="H72" i="39"/>
  <c r="E72" i="39"/>
  <c r="C72" i="39"/>
  <c r="C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G71" i="15" s="1"/>
  <c r="D71" i="15"/>
  <c r="F71" i="15" s="1"/>
  <c r="B71" i="15"/>
  <c r="F72" i="39" l="1"/>
  <c r="G72" i="39"/>
</calcChain>
</file>

<file path=xl/sharedStrings.xml><?xml version="1.0" encoding="utf-8"?>
<sst xmlns="http://schemas.openxmlformats.org/spreadsheetml/2006/main" count="2950" uniqueCount="317">
  <si>
    <t xml:space="preserve">
CCAP GROSS PAYMENT</t>
  </si>
  <si>
    <t xml:space="preserve">
TOTAL CCAP CHILDREN</t>
  </si>
  <si>
    <t xml:space="preserve">
1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</si>
  <si>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</si>
  <si>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</si>
  <si>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</si>
  <si>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</si>
  <si>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</si>
  <si>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</si>
  <si>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</si>
  <si>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</si>
  <si>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</si>
  <si>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11</t>
  </si>
  <si>
    <t xml:space="preserve">
12</t>
  </si>
  <si>
    <t xml:space="preserve">
OLDER THAN 12</t>
  </si>
  <si>
    <t xml:space="preserve">PLAQUEMINES      </t>
  </si>
  <si>
    <t xml:space="preserve">ST. BERNARD      </t>
  </si>
  <si>
    <t xml:space="preserve">IBERVILLE        </t>
  </si>
  <si>
    <t xml:space="preserve">POINTE COUPEE    </t>
  </si>
  <si>
    <t>WEST BATON ROUGE</t>
  </si>
  <si>
    <t>EAST BATON ROUGE</t>
  </si>
  <si>
    <t xml:space="preserve">ST. LANDRY       </t>
  </si>
  <si>
    <t xml:space="preserve">ST. MARTIN       </t>
  </si>
  <si>
    <t xml:space="preserve">NATCHITOCHES </t>
  </si>
  <si>
    <t xml:space="preserve">RED RIVER        </t>
  </si>
  <si>
    <t xml:space="preserve">CALDWELL         </t>
  </si>
  <si>
    <t xml:space="preserve">EAST CARROLL    </t>
  </si>
  <si>
    <t xml:space="preserve">FRANKLIN         </t>
  </si>
  <si>
    <t xml:space="preserve">WEST FELICIANA   </t>
  </si>
  <si>
    <t xml:space="preserve">TANGIPAHOA       </t>
  </si>
  <si>
    <t xml:space="preserve">ST. JOHN  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</si>
  <si>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</si>
  <si>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</si>
  <si>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</si>
  <si>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</si>
  <si>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RAPIDES          </t>
  </si>
  <si>
    <t xml:space="preserve">OUACHITA         </t>
  </si>
  <si>
    <t xml:space="preserve">EVANGELINE       </t>
  </si>
  <si>
    <t xml:space="preserve">EAST FELICIANA   </t>
  </si>
  <si>
    <t xml:space="preserve">CALCASIEU        </t>
  </si>
  <si>
    <t>BEAUREGARD</t>
  </si>
  <si>
    <t>BIENVILLE</t>
  </si>
  <si>
    <t>BOSSIER</t>
  </si>
  <si>
    <t>CALDWELL</t>
  </si>
  <si>
    <t>CONCORDIA</t>
  </si>
  <si>
    <t>DESOTO</t>
  </si>
  <si>
    <t>JEFFERSON DAVIS</t>
  </si>
  <si>
    <t>LAFOURCHE</t>
  </si>
  <si>
    <t>MADISON</t>
  </si>
  <si>
    <t>RAPIDES</t>
  </si>
  <si>
    <t>RED RIVER</t>
  </si>
  <si>
    <t>ST. BERNARD</t>
  </si>
  <si>
    <t>ST. LANDRY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</si>
  <si>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</si>
  <si>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</si>
  <si>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</si>
  <si>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</si>
  <si>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</si>
  <si>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</si>
  <si>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</si>
  <si>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</si>
  <si>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</si>
  <si>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</si>
  <si>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</si>
  <si>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</si>
  <si>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</si>
  <si>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</si>
  <si>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</si>
  <si>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</si>
  <si>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</si>
  <si>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</si>
  <si>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</si>
  <si>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</si>
  <si>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</si>
  <si>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</si>
  <si>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</si>
  <si>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</si>
  <si>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</si>
  <si>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</si>
  <si>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</si>
  <si>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</si>
  <si>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</si>
  <si>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</si>
  <si>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</si>
  <si>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</si>
  <si>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</si>
  <si>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</si>
  <si>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</si>
  <si>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</si>
  <si>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</si>
  <si>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</si>
  <si>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>AGE
LESS THAN 1</t>
  </si>
  <si>
    <t>CCAP Children Served</t>
  </si>
  <si>
    <t>ORLEANS</t>
  </si>
  <si>
    <t xml:space="preserve">ASSUMPTION 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</si>
  <si>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</si>
  <si>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</si>
  <si>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</si>
  <si>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</si>
  <si>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</si>
  <si>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Child Care Assistance Program (CCAP) Statistics:  Children Served, Gross Payments, and Number of Providers Paid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</si>
  <si>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</si>
  <si>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</si>
  <si>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</si>
  <si>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t>NOTES</t>
  </si>
  <si>
    <t>TOTAL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</si>
  <si>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</si>
  <si>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</si>
  <si>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</si>
  <si>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</si>
  <si>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</si>
  <si>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</si>
  <si>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</si>
  <si>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</si>
  <si>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</si>
  <si>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</si>
  <si>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</si>
  <si>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</si>
  <si>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June 2015</t>
  </si>
  <si>
    <t>NUMBER OF CHILDREN SERVED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</si>
  <si>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</si>
  <si>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</si>
  <si>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</si>
  <si>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</si>
  <si>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</si>
  <si>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</si>
  <si>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</si>
  <si>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</si>
  <si>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</si>
  <si>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</si>
  <si>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</si>
  <si>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</si>
  <si>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</si>
  <si>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</si>
  <si>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</si>
  <si>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</si>
  <si>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IBERIA   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</si>
  <si>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</si>
  <si>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</si>
  <si>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</si>
  <si>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</si>
  <si>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</si>
  <si>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</si>
  <si>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</si>
  <si>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</si>
  <si>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</si>
  <si>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</si>
  <si>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</si>
  <si>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</si>
  <si>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ST. TAMMANY      </t>
  </si>
  <si>
    <t xml:space="preserve">TERREBONNE       </t>
  </si>
  <si>
    <t xml:space="preserve">VERNON           </t>
  </si>
  <si>
    <t xml:space="preserve">WASHINGTON       </t>
  </si>
  <si>
    <t xml:space="preserve">WEBSTER          </t>
  </si>
  <si>
    <t xml:space="preserve">WEST CARROLL     </t>
  </si>
  <si>
    <t xml:space="preserve">WINN             </t>
  </si>
  <si>
    <t>&lt;10</t>
  </si>
  <si>
    <t xml:space="preserve">1. Parishes with no applications for the month reported are indicated with zero across all cells.  </t>
  </si>
  <si>
    <t xml:space="preserve">WEST BATON ROUGE  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</si>
  <si>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</si>
  <si>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</si>
  <si>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</si>
  <si>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</si>
  <si>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</si>
  <si>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</si>
  <si>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</si>
  <si>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</si>
  <si>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</si>
  <si>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</si>
  <si>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</si>
  <si>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</si>
  <si>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Child Care Assistance Program (CCAP) Statistics:  Applications
January 2019</t>
  </si>
  <si>
    <t>Child Care Assistance Program (CCAP) Statistics:  Applications
February 2019</t>
  </si>
  <si>
    <t>Child Care Assistance Program (CCAP) Statistics:  Applications
March 2019</t>
  </si>
  <si>
    <t>&lt;314</t>
  </si>
  <si>
    <t>&lt;206</t>
  </si>
  <si>
    <t>&lt;117</t>
  </si>
  <si>
    <t>&lt;22</t>
  </si>
  <si>
    <t>&lt;274</t>
  </si>
  <si>
    <t>&lt;197</t>
  </si>
  <si>
    <t>&lt;112</t>
  </si>
  <si>
    <t>&lt;24</t>
  </si>
  <si>
    <t>&lt;278</t>
  </si>
  <si>
    <t>&lt;210</t>
  </si>
  <si>
    <t>&lt;118</t>
  </si>
  <si>
    <t>Child Care Assistance Program (CCAP) Statistics:  Applications
April 2019</t>
  </si>
  <si>
    <t>&lt;300</t>
  </si>
  <si>
    <t>&lt;212</t>
  </si>
  <si>
    <t>&lt;119</t>
  </si>
  <si>
    <t>&lt;28</t>
  </si>
  <si>
    <t>Child Care Assistance Program (CCAP) Statistics:  Applications
May 2019</t>
  </si>
  <si>
    <t>&lt;285</t>
  </si>
  <si>
    <t>&lt;205</t>
  </si>
  <si>
    <t>Child Care Assistance Program (CCAP) Statistics:  Applications
June 2019</t>
  </si>
  <si>
    <t>&lt;215</t>
  </si>
  <si>
    <t>Child Care Assistance Program (CCAP) Statistics:  Applications
July 2019</t>
  </si>
  <si>
    <t>&lt;23</t>
  </si>
  <si>
    <t>&lt;33</t>
  </si>
  <si>
    <t>&lt;26</t>
  </si>
  <si>
    <t>Waitlist Children Served (HB105)</t>
  </si>
  <si>
    <t>Waitlist Children Served (HB 105)</t>
  </si>
  <si>
    <t>&lt;123</t>
  </si>
  <si>
    <t>Child Care Assistance Program (CCAP) Statistics:  Applications
August 2019</t>
  </si>
  <si>
    <t>Child Care Assistance Program (CCAP) Statistics:  Applications
September 2019</t>
  </si>
  <si>
    <t>&lt;279</t>
  </si>
  <si>
    <t>Child Care Assistance Program (CCAP) Statistics:  Applications
October 2019</t>
  </si>
  <si>
    <t>Child Care Assistance Program (CCAP) Statistics:  Applications
November 2019</t>
  </si>
  <si>
    <t>&lt;36</t>
  </si>
  <si>
    <t>&lt;106</t>
  </si>
  <si>
    <t>&lt;101</t>
  </si>
  <si>
    <t>&lt;191</t>
  </si>
  <si>
    <t>&lt;40</t>
  </si>
  <si>
    <t>&lt;272</t>
  </si>
  <si>
    <t>&lt;179</t>
  </si>
  <si>
    <t>&lt;99</t>
  </si>
  <si>
    <t>&lt;49</t>
  </si>
  <si>
    <t>&lt;305</t>
  </si>
  <si>
    <t>Child Care Assistance Program (CCAP) Statistics:  Applications
December 2019</t>
  </si>
  <si>
    <t>January 2019 Redeterminations</t>
  </si>
  <si>
    <t>February 2019 Redeterminations</t>
  </si>
  <si>
    <t>March 2019 Redeterminations</t>
  </si>
  <si>
    <t>April 2019 Redeterminations</t>
  </si>
  <si>
    <t>May 2019 Redeterminations</t>
  </si>
  <si>
    <t>June 2019 Redeterminations</t>
  </si>
  <si>
    <t>July 2019 Redeterminations</t>
  </si>
  <si>
    <t>August 2019 Redeterminations</t>
  </si>
  <si>
    <t>September 2019 Redeterminations</t>
  </si>
  <si>
    <t>October 2019 Redeterminations</t>
  </si>
  <si>
    <t>November 2019 Redeterminations</t>
  </si>
  <si>
    <t>December 2019 Redeterminations</t>
  </si>
  <si>
    <t>Parish</t>
  </si>
  <si>
    <t>Redeterminations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</si>
  <si>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</si>
  <si>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</si>
  <si>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</si>
  <si>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</si>
  <si>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</si>
  <si>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</si>
  <si>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</si>
  <si>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</si>
  <si>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</si>
  <si>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</si>
  <si>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</si>
  <si>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</si>
  <si>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</si>
  <si>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</si>
  <si>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</si>
  <si>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</si>
  <si>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</si>
  <si>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</si>
  <si>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</si>
  <si>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</si>
  <si>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</si>
  <si>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</si>
  <si>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</si>
  <si>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</si>
  <si>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</si>
  <si>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 (W. Bank)</t>
  </si>
  <si>
    <t>Jefferson Davis</t>
  </si>
  <si>
    <t>Lafayette</t>
  </si>
  <si>
    <t>LaFourche</t>
  </si>
  <si>
    <t>La Salle</t>
  </si>
  <si>
    <t>Lincoln</t>
  </si>
  <si>
    <t>Livingston</t>
  </si>
  <si>
    <t>Madison</t>
  </si>
  <si>
    <t>Morehouse</t>
  </si>
  <si>
    <t>Natchitoches</t>
  </si>
  <si>
    <t>Orleans 
Midtown</t>
  </si>
  <si>
    <t>Ouachita</t>
  </si>
  <si>
    <t>Plaquemines</t>
  </si>
  <si>
    <t>Point Coupee</t>
  </si>
  <si>
    <t>Rapides</t>
  </si>
  <si>
    <t>Red River</t>
  </si>
  <si>
    <t>Richland</t>
  </si>
  <si>
    <t>Sabine 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</si>
  <si>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</si>
  <si>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</si>
  <si>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</si>
  <si>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</si>
  <si>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</si>
  <si>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</si>
  <si>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</si>
  <si>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</si>
  <si>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</si>
  <si>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</si>
  <si>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</si>
  <si>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</si>
  <si>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</si>
  <si>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Vermillion</t>
  </si>
  <si>
    <t>Vernon</t>
  </si>
  <si>
    <t>Washington</t>
  </si>
  <si>
    <t xml:space="preserve">Webster </t>
  </si>
  <si>
    <t>West 
Baton Rouge</t>
  </si>
  <si>
    <t>West Carroll</t>
  </si>
  <si>
    <t>W. Feliciana</t>
  </si>
  <si>
    <t>Winn</t>
  </si>
  <si>
    <t xml:space="preserve">Jefferson (E. Bank) </t>
  </si>
  <si>
    <t>Orleans Algiers</t>
  </si>
  <si>
    <t>Sabine (Zwolle)</t>
  </si>
  <si>
    <t>Grand Total</t>
  </si>
  <si>
    <t>CCAP Children</t>
  </si>
  <si>
    <t>Foster Children</t>
  </si>
  <si>
    <t>Foster Children Served</t>
  </si>
  <si>
    <t>Total Gross Payments</t>
  </si>
  <si>
    <t>Total Children Served</t>
  </si>
  <si>
    <t>De Soto</t>
  </si>
  <si>
    <t>Jefferson</t>
  </si>
  <si>
    <t>Lafourche</t>
  </si>
  <si>
    <t>Orleans</t>
  </si>
  <si>
    <t>Pointe Coupee</t>
  </si>
  <si>
    <t>Sabine(Many)</t>
  </si>
  <si>
    <t>Vermilion</t>
  </si>
  <si>
    <t>Webster</t>
  </si>
  <si>
    <t>West Baton Rouge</t>
  </si>
  <si>
    <t>West Feliciana</t>
  </si>
  <si>
    <t>Child Care Assistance Program (CCAP) Statistics: Gross Payment Summary
2019</t>
  </si>
  <si>
    <t>Child Care Assistance Program (CCAP) Statistics: 
Redeterminations Approved Summary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</si>
</sst>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.00"/>
    <numFmt numFmtId="166" formatCode="##,##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0" fontId="0" fillId="0" borderId="0" xfId="0" applyFont="1"/>
    <xf numFmtId="0" fontId="29" fillId="36" borderId="20" xfId="42" applyFont="1" applyFill="1" applyBorder="1" applyAlignment="1">
      <alignment horizontal="center" wrapText="1"/>
    </xf>
    <xf numFmtId="0" fontId="16" fillId="0" borderId="0" xfId="0" applyFont="1" applyFill="1" applyBorder="1"/>
    <xf numFmtId="1" fontId="28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5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5" borderId="10" xfId="0" applyFont="1" applyFill="1" applyBorder="1" applyAlignment="1">
      <alignment horizontal="left"/>
    </xf>
    <xf numFmtId="9" fontId="16" fillId="35" borderId="10" xfId="48" applyFont="1" applyFill="1" applyBorder="1"/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9" fontId="0" fillId="0" borderId="23" xfId="48" applyFont="1" applyBorder="1"/>
    <xf numFmtId="0" fontId="16" fillId="33" borderId="22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9" fontId="0" fillId="0" borderId="15" xfId="48" applyNumberFormat="1" applyFont="1" applyBorder="1"/>
    <xf numFmtId="9" fontId="0" fillId="0" borderId="12" xfId="48" applyNumberFormat="1" applyFont="1" applyBorder="1"/>
    <xf numFmtId="9" fontId="16" fillId="35" borderId="12" xfId="48" applyNumberFormat="1" applyFont="1" applyFill="1" applyBorder="1"/>
    <xf numFmtId="0" fontId="16" fillId="33" borderId="2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36" fillId="0" borderId="10" xfId="57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48" applyFont="1" applyBorder="1" applyAlignment="1">
      <alignment horizontal="center"/>
    </xf>
    <xf numFmtId="9" fontId="0" fillId="0" borderId="12" xfId="48" applyNumberFormat="1" applyFont="1" applyBorder="1" applyAlignment="1">
      <alignment horizontal="center"/>
    </xf>
    <xf numFmtId="9" fontId="16" fillId="35" borderId="12" xfId="48" applyNumberFormat="1" applyFont="1" applyFill="1" applyBorder="1" applyAlignment="1">
      <alignment horizontal="center"/>
    </xf>
    <xf numFmtId="9" fontId="16" fillId="35" borderId="10" xfId="48" applyFont="1" applyFill="1" applyBorder="1" applyAlignment="1">
      <alignment horizontal="center"/>
    </xf>
    <xf numFmtId="0" fontId="16" fillId="35" borderId="11" xfId="0" applyFont="1" applyFill="1" applyBorder="1" applyAlignment="1">
      <alignment horizontal="left"/>
    </xf>
    <xf numFmtId="0" fontId="0" fillId="0" borderId="0" xfId="0"/>
    <xf numFmtId="0" fontId="35" fillId="0" borderId="10" xfId="57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/>
    <xf numFmtId="0" fontId="16" fillId="35" borderId="11" xfId="0" applyFont="1" applyFill="1" applyBorder="1"/>
    <xf numFmtId="0" fontId="29" fillId="36" borderId="30" xfId="42" applyFont="1" applyFill="1" applyBorder="1" applyAlignment="1">
      <alignment horizontal="center" wrapText="1"/>
    </xf>
    <xf numFmtId="0" fontId="28" fillId="33" borderId="31" xfId="42" applyFont="1" applyFill="1" applyBorder="1" applyAlignment="1">
      <alignment horizontal="center" wrapText="1"/>
    </xf>
    <xf numFmtId="0" fontId="28" fillId="33" borderId="32" xfId="42" applyFont="1" applyFill="1" applyBorder="1" applyAlignment="1">
      <alignment horizontal="center" wrapText="1"/>
    </xf>
    <xf numFmtId="0" fontId="28" fillId="33" borderId="33" xfId="42" applyFont="1" applyFill="1" applyBorder="1" applyAlignment="1">
      <alignment horizontal="center" wrapText="1"/>
    </xf>
    <xf numFmtId="165" fontId="29" fillId="35" borderId="34" xfId="42" applyNumberFormat="1" applyFont="1" applyFill="1" applyBorder="1" applyAlignment="1">
      <alignment horizontal="center"/>
    </xf>
    <xf numFmtId="0" fontId="29" fillId="35" borderId="35" xfId="42" applyNumberFormat="1" applyFont="1" applyFill="1" applyBorder="1" applyAlignment="1">
      <alignment horizontal="center"/>
    </xf>
    <xf numFmtId="165" fontId="29" fillId="35" borderId="25" xfId="42" applyNumberFormat="1" applyFont="1" applyFill="1" applyBorder="1" applyAlignment="1">
      <alignment horizontal="center"/>
    </xf>
    <xf numFmtId="0" fontId="29" fillId="35" borderId="22" xfId="42" applyNumberFormat="1" applyFont="1" applyFill="1" applyBorder="1" applyAlignment="1">
      <alignment horizontal="center"/>
    </xf>
    <xf numFmtId="1" fontId="29" fillId="35" borderId="22" xfId="42" applyNumberFormat="1" applyFont="1" applyFill="1" applyBorder="1" applyAlignment="1">
      <alignment horizontal="center"/>
    </xf>
    <xf numFmtId="0" fontId="29" fillId="35" borderId="26" xfId="42" applyNumberFormat="1" applyFont="1" applyFill="1" applyBorder="1" applyAlignment="1">
      <alignment horizontal="center"/>
    </xf>
    <xf numFmtId="0" fontId="35" fillId="0" borderId="10" xfId="42" applyFont="1" applyBorder="1" applyAlignment="1">
      <alignment horizontal="center"/>
    </xf>
    <xf numFmtId="165" fontId="35" fillId="0" borderId="28" xfId="42" applyNumberFormat="1" applyFont="1" applyBorder="1" applyAlignment="1">
      <alignment horizontal="center"/>
    </xf>
    <xf numFmtId="0" fontId="35" fillId="0" borderId="29" xfId="42" applyFont="1" applyBorder="1" applyAlignment="1">
      <alignment horizontal="center"/>
    </xf>
    <xf numFmtId="44" fontId="29" fillId="35" borderId="25" xfId="42" applyNumberFormat="1" applyFont="1" applyFill="1" applyBorder="1" applyAlignment="1">
      <alignment horizontal="center"/>
    </xf>
    <xf numFmtId="165" fontId="36" fillId="0" borderId="28" xfId="57" applyNumberFormat="1" applyFont="1" applyBorder="1" applyAlignment="1">
      <alignment horizontal="right"/>
    </xf>
    <xf numFmtId="165" fontId="35" fillId="0" borderId="28" xfId="42" applyNumberFormat="1" applyFont="1" applyBorder="1" applyAlignment="1">
      <alignment horizontal="right"/>
    </xf>
    <xf numFmtId="0" fontId="35" fillId="0" borderId="29" xfId="57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165" fontId="35" fillId="0" borderId="28" xfId="0" applyNumberFormat="1" applyFont="1" applyBorder="1" applyAlignment="1">
      <alignment horizontal="center"/>
    </xf>
    <xf numFmtId="44" fontId="28" fillId="0" borderId="28" xfId="42" applyNumberFormat="1" applyFont="1" applyBorder="1" applyAlignment="1">
      <alignment horizontal="center"/>
    </xf>
    <xf numFmtId="165" fontId="36" fillId="0" borderId="28" xfId="57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0" fillId="0" borderId="10" xfId="48" applyFont="1" applyFill="1" applyBorder="1" applyAlignment="1">
      <alignment horizontal="center"/>
    </xf>
    <xf numFmtId="9" fontId="0" fillId="0" borderId="10" xfId="48" applyNumberFormat="1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166" fontId="39" fillId="0" borderId="10" xfId="0" applyNumberFormat="1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9" fontId="0" fillId="0" borderId="12" xfId="48" applyNumberFormat="1" applyFont="1" applyFill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 wrapText="1"/>
    </xf>
    <xf numFmtId="0" fontId="0" fillId="0" borderId="0" xfId="0" applyFont="1" applyFill="1"/>
    <xf numFmtId="165" fontId="39" fillId="0" borderId="28" xfId="0" applyNumberFormat="1" applyFont="1" applyBorder="1" applyAlignment="1">
      <alignment horizontal="right"/>
    </xf>
    <xf numFmtId="0" fontId="38" fillId="35" borderId="22" xfId="57" applyFont="1" applyFill="1" applyBorder="1" applyAlignment="1">
      <alignment horizontal="center"/>
    </xf>
    <xf numFmtId="166" fontId="35" fillId="0" borderId="10" xfId="0" applyNumberFormat="1" applyFont="1" applyBorder="1" applyAlignment="1">
      <alignment horizontal="center" wrapText="1"/>
    </xf>
    <xf numFmtId="0" fontId="36" fillId="0" borderId="29" xfId="57" applyFont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165" fontId="41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43" xfId="0" applyFont="1" applyBorder="1"/>
    <xf numFmtId="0" fontId="35" fillId="0" borderId="18" xfId="0" applyFont="1" applyBorder="1" applyAlignment="1">
      <alignment horizontal="center"/>
    </xf>
    <xf numFmtId="0" fontId="35" fillId="0" borderId="18" xfId="57" applyFont="1" applyBorder="1" applyAlignment="1">
      <alignment horizontal="center"/>
    </xf>
    <xf numFmtId="0" fontId="35" fillId="0" borderId="46" xfId="57" applyFont="1" applyBorder="1" applyAlignment="1">
      <alignment horizontal="center"/>
    </xf>
    <xf numFmtId="0" fontId="16" fillId="35" borderId="41" xfId="0" applyFont="1" applyFill="1" applyBorder="1"/>
    <xf numFmtId="0" fontId="28" fillId="37" borderId="10" xfId="42" applyNumberFormat="1" applyFont="1" applyFill="1" applyBorder="1" applyAlignment="1">
      <alignment horizontal="center"/>
    </xf>
    <xf numFmtId="0" fontId="28" fillId="37" borderId="11" xfId="42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5" fontId="35" fillId="37" borderId="28" xfId="0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165" fontId="35" fillId="37" borderId="44" xfId="0" applyNumberFormat="1" applyFont="1" applyFill="1" applyBorder="1" applyAlignment="1">
      <alignment horizontal="center"/>
    </xf>
    <xf numFmtId="0" fontId="35" fillId="37" borderId="18" xfId="0" applyFont="1" applyFill="1" applyBorder="1" applyAlignment="1">
      <alignment horizontal="center"/>
    </xf>
    <xf numFmtId="0" fontId="0" fillId="37" borderId="11" xfId="0" applyFont="1" applyFill="1" applyBorder="1"/>
    <xf numFmtId="0" fontId="29" fillId="35" borderId="47" xfId="42" applyNumberFormat="1" applyFont="1" applyFill="1" applyBorder="1" applyAlignment="1">
      <alignment horizontal="center"/>
    </xf>
    <xf numFmtId="0" fontId="35" fillId="38" borderId="0" xfId="0" applyFont="1" applyFill="1" applyBorder="1" applyAlignment="1">
      <alignment horizontal="center"/>
    </xf>
    <xf numFmtId="0" fontId="35" fillId="38" borderId="0" xfId="57" applyFont="1" applyFill="1" applyBorder="1" applyAlignment="1">
      <alignment horizontal="center"/>
    </xf>
    <xf numFmtId="0" fontId="29" fillId="38" borderId="0" xfId="42" applyNumberFormat="1" applyFont="1" applyFill="1" applyBorder="1" applyAlignment="1">
      <alignment horizontal="center"/>
    </xf>
    <xf numFmtId="0" fontId="38" fillId="38" borderId="0" xfId="57" applyFont="1" applyFill="1" applyBorder="1" applyAlignment="1">
      <alignment horizontal="center"/>
    </xf>
    <xf numFmtId="0" fontId="38" fillId="38" borderId="45" xfId="57" applyFont="1" applyFill="1" applyBorder="1" applyAlignment="1">
      <alignment horizontal="center"/>
    </xf>
    <xf numFmtId="165" fontId="35" fillId="0" borderId="10" xfId="0" applyNumberFormat="1" applyFont="1" applyBorder="1" applyAlignment="1">
      <alignment horizontal="center"/>
    </xf>
    <xf numFmtId="0" fontId="29" fillId="35" borderId="10" xfId="42" applyNumberFormat="1" applyFont="1" applyFill="1" applyBorder="1" applyAlignment="1">
      <alignment horizontal="center"/>
    </xf>
    <xf numFmtId="0" fontId="35" fillId="38" borderId="30" xfId="57" applyFont="1" applyFill="1" applyBorder="1" applyAlignment="1">
      <alignment horizontal="center"/>
    </xf>
    <xf numFmtId="165" fontId="29" fillId="35" borderId="23" xfId="42" applyNumberFormat="1" applyFont="1" applyFill="1" applyBorder="1" applyAlignment="1">
      <alignment horizontal="center"/>
    </xf>
    <xf numFmtId="0" fontId="29" fillId="35" borderId="23" xfId="42" applyNumberFormat="1" applyFont="1" applyFill="1" applyBorder="1" applyAlignment="1">
      <alignment horizontal="center"/>
    </xf>
    <xf numFmtId="165" fontId="28" fillId="37" borderId="28" xfId="42" applyNumberFormat="1" applyFont="1" applyFill="1" applyBorder="1" applyAlignment="1">
      <alignment horizontal="center"/>
    </xf>
    <xf numFmtId="165" fontId="35" fillId="0" borderId="10" xfId="60" applyNumberFormat="1" applyFont="1" applyBorder="1" applyAlignment="1">
      <alignment horizontal="center"/>
    </xf>
    <xf numFmtId="165" fontId="0" fillId="37" borderId="10" xfId="0" applyNumberFormat="1" applyFill="1" applyBorder="1" applyAlignment="1">
      <alignment horizontal="center"/>
    </xf>
    <xf numFmtId="0" fontId="35" fillId="0" borderId="10" xfId="0" applyFont="1" applyFill="1" applyBorder="1" applyAlignment="1">
      <alignment horizontal="center" wrapText="1"/>
    </xf>
    <xf numFmtId="166" fontId="35" fillId="0" borderId="10" xfId="0" applyNumberFormat="1" applyFont="1" applyFill="1" applyBorder="1" applyAlignment="1">
      <alignment horizontal="center" wrapText="1"/>
    </xf>
    <xf numFmtId="165" fontId="35" fillId="0" borderId="44" xfId="0" applyNumberFormat="1" applyFont="1" applyBorder="1" applyAlignment="1">
      <alignment horizontal="center"/>
    </xf>
    <xf numFmtId="165" fontId="39" fillId="0" borderId="44" xfId="0" applyNumberFormat="1" applyFont="1" applyBorder="1" applyAlignment="1">
      <alignment horizontal="right"/>
    </xf>
    <xf numFmtId="165" fontId="18" fillId="0" borderId="4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5" fillId="38" borderId="11" xfId="0" applyFont="1" applyFill="1" applyBorder="1" applyAlignment="1">
      <alignment horizontal="center"/>
    </xf>
    <xf numFmtId="0" fontId="35" fillId="38" borderId="48" xfId="0" applyFont="1" applyFill="1" applyBorder="1" applyAlignment="1">
      <alignment horizontal="center"/>
    </xf>
    <xf numFmtId="0" fontId="35" fillId="38" borderId="48" xfId="57" applyFont="1" applyFill="1" applyBorder="1" applyAlignment="1">
      <alignment horizontal="center"/>
    </xf>
    <xf numFmtId="0" fontId="35" fillId="38" borderId="49" xfId="57" applyFont="1" applyFill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65" fontId="1" fillId="0" borderId="0" xfId="0" applyNumberFormat="1" applyFont="1"/>
    <xf numFmtId="165" fontId="35" fillId="0" borderId="28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0" xfId="57" applyFont="1" applyFill="1" applyBorder="1" applyAlignment="1">
      <alignment horizontal="center"/>
    </xf>
    <xf numFmtId="165" fontId="35" fillId="0" borderId="44" xfId="0" applyNumberFormat="1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165" fontId="42" fillId="35" borderId="25" xfId="42" applyNumberFormat="1" applyFont="1" applyFill="1" applyBorder="1" applyAlignment="1">
      <alignment horizontal="center"/>
    </xf>
    <xf numFmtId="0" fontId="42" fillId="35" borderId="22" xfId="42" applyNumberFormat="1" applyFont="1" applyFill="1" applyBorder="1" applyAlignment="1">
      <alignment horizontal="center"/>
    </xf>
    <xf numFmtId="0" fontId="0" fillId="0" borderId="0" xfId="0" applyBorder="1"/>
    <xf numFmtId="0" fontId="43" fillId="34" borderId="39" xfId="0" applyFont="1" applyFill="1" applyBorder="1"/>
    <xf numFmtId="0" fontId="17" fillId="34" borderId="16" xfId="0" applyFont="1" applyFill="1" applyBorder="1"/>
    <xf numFmtId="0" fontId="0" fillId="0" borderId="16" xfId="0" applyFill="1" applyBorder="1"/>
    <xf numFmtId="0" fontId="43" fillId="34" borderId="16" xfId="0" applyFont="1" applyFill="1" applyBorder="1"/>
    <xf numFmtId="0" fontId="17" fillId="34" borderId="50" xfId="0" applyFont="1" applyFill="1" applyBorder="1"/>
    <xf numFmtId="0" fontId="43" fillId="34" borderId="51" xfId="0" applyFont="1" applyFill="1" applyBorder="1"/>
    <xf numFmtId="0" fontId="17" fillId="34" borderId="52" xfId="0" applyFont="1" applyFill="1" applyBorder="1"/>
    <xf numFmtId="0" fontId="17" fillId="0" borderId="16" xfId="0" applyFont="1" applyFill="1" applyBorder="1"/>
    <xf numFmtId="0" fontId="43" fillId="34" borderId="53" xfId="0" applyFont="1" applyFill="1" applyBorder="1"/>
    <xf numFmtId="0" fontId="0" fillId="0" borderId="16" xfId="0" applyBorder="1"/>
    <xf numFmtId="0" fontId="17" fillId="34" borderId="40" xfId="0" applyFont="1" applyFill="1" applyBorder="1"/>
    <xf numFmtId="0" fontId="16" fillId="39" borderId="54" xfId="0" applyFont="1" applyFill="1" applyBorder="1"/>
    <xf numFmtId="0" fontId="16" fillId="39" borderId="55" xfId="0" applyFont="1" applyFill="1" applyBorder="1"/>
    <xf numFmtId="0" fontId="0" fillId="0" borderId="0" xfId="0" applyFill="1" applyBorder="1"/>
    <xf numFmtId="0" fontId="16" fillId="39" borderId="24" xfId="0" applyFont="1" applyFill="1" applyBorder="1"/>
    <xf numFmtId="0" fontId="16" fillId="39" borderId="56" xfId="0" applyFont="1" applyFill="1" applyBorder="1"/>
    <xf numFmtId="49" fontId="0" fillId="0" borderId="21" xfId="0" applyNumberFormat="1" applyBorder="1"/>
    <xf numFmtId="0" fontId="0" fillId="0" borderId="23" xfId="0" applyBorder="1"/>
    <xf numFmtId="49" fontId="0" fillId="0" borderId="10" xfId="0" applyNumberFormat="1" applyBorder="1"/>
    <xf numFmtId="0" fontId="0" fillId="0" borderId="10" xfId="0" applyBorder="1"/>
    <xf numFmtId="49" fontId="0" fillId="0" borderId="10" xfId="0" applyNumberFormat="1" applyFont="1" applyBorder="1"/>
    <xf numFmtId="0" fontId="0" fillId="0" borderId="57" xfId="0" applyFont="1" applyBorder="1"/>
    <xf numFmtId="0" fontId="0" fillId="0" borderId="0" xfId="0" applyFont="1" applyFill="1" applyBorder="1"/>
    <xf numFmtId="0" fontId="0" fillId="0" borderId="29" xfId="0" applyBorder="1"/>
    <xf numFmtId="0" fontId="0" fillId="0" borderId="10" xfId="0" applyFont="1" applyBorder="1"/>
    <xf numFmtId="49" fontId="0" fillId="0" borderId="28" xfId="0" applyNumberFormat="1" applyBorder="1"/>
    <xf numFmtId="0" fontId="30" fillId="0" borderId="0" xfId="0" applyFont="1" applyFill="1" applyBorder="1"/>
    <xf numFmtId="0" fontId="16" fillId="40" borderId="25" xfId="0" applyFont="1" applyFill="1" applyBorder="1"/>
    <xf numFmtId="0" fontId="16" fillId="40" borderId="22" xfId="0" applyFont="1" applyFill="1" applyBorder="1"/>
    <xf numFmtId="0" fontId="0" fillId="0" borderId="17" xfId="0" applyFill="1" applyBorder="1"/>
    <xf numFmtId="0" fontId="16" fillId="0" borderId="17" xfId="0" applyFont="1" applyFill="1" applyBorder="1"/>
    <xf numFmtId="0" fontId="0" fillId="0" borderId="17" xfId="0" applyBorder="1"/>
    <xf numFmtId="0" fontId="16" fillId="40" borderId="26" xfId="0" applyFont="1" applyFill="1" applyBorder="1"/>
    <xf numFmtId="49" fontId="0" fillId="0" borderId="0" xfId="0" applyNumberFormat="1" applyFill="1" applyBorder="1"/>
    <xf numFmtId="49" fontId="0" fillId="0" borderId="0" xfId="0" applyNumberFormat="1" applyFont="1" applyFill="1" applyBorder="1"/>
    <xf numFmtId="49" fontId="44" fillId="0" borderId="0" xfId="0" applyNumberFormat="1" applyFont="1"/>
    <xf numFmtId="0" fontId="18" fillId="0" borderId="0" xfId="0" applyFont="1"/>
    <xf numFmtId="0" fontId="45" fillId="0" borderId="0" xfId="0" applyFont="1"/>
    <xf numFmtId="0" fontId="46" fillId="39" borderId="58" xfId="0" applyFont="1" applyFill="1" applyBorder="1"/>
    <xf numFmtId="3" fontId="18" fillId="37" borderId="0" xfId="0" applyNumberFormat="1" applyFont="1" applyFill="1"/>
    <xf numFmtId="165" fontId="18" fillId="37" borderId="0" xfId="0" applyNumberFormat="1" applyFont="1" applyFill="1" applyBorder="1"/>
    <xf numFmtId="3" fontId="46" fillId="39" borderId="59" xfId="0" applyNumberFormat="1" applyFont="1" applyFill="1" applyBorder="1"/>
    <xf numFmtId="165" fontId="46" fillId="39" borderId="59" xfId="0" applyNumberFormat="1" applyFont="1" applyFill="1" applyBorder="1"/>
    <xf numFmtId="0" fontId="47" fillId="0" borderId="0" xfId="0" applyFont="1"/>
    <xf numFmtId="3" fontId="0" fillId="37" borderId="0" xfId="0" applyNumberFormat="1" applyFill="1"/>
    <xf numFmtId="3" fontId="49" fillId="37" borderId="0" xfId="0" applyNumberFormat="1" applyFont="1" applyFill="1"/>
    <xf numFmtId="3" fontId="46" fillId="0" borderId="0" xfId="0" applyNumberFormat="1" applyFont="1" applyFill="1" applyBorder="1"/>
    <xf numFmtId="165" fontId="46" fillId="0" borderId="0" xfId="0" applyNumberFormat="1" applyFont="1" applyFill="1" applyBorder="1"/>
    <xf numFmtId="0" fontId="26" fillId="0" borderId="0" xfId="42" applyFont="1" applyFill="1" applyAlignment="1">
      <alignment horizontal="left"/>
    </xf>
    <xf numFmtId="49" fontId="13" fillId="34" borderId="13" xfId="0" applyNumberFormat="1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24" fillId="0" borderId="0" xfId="42" applyNumberFormat="1" applyFont="1" applyFill="1" applyAlignment="1">
      <alignment horizontal="left"/>
    </xf>
    <xf numFmtId="0" fontId="30" fillId="0" borderId="19" xfId="0" applyFont="1" applyBorder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0" fillId="0" borderId="39" xfId="0" applyFont="1" applyBorder="1" applyAlignment="1">
      <alignment horizontal="center" wrapText="1"/>
    </xf>
    <xf numFmtId="0" fontId="30" fillId="0" borderId="4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48" fillId="37" borderId="58" xfId="0" applyFont="1" applyFill="1" applyBorder="1"/>
    <xf numFmtId="3" fontId="50" fillId="37" borderId="59" xfId="0" applyNumberFormat="1" applyFont="1" applyFill="1" applyBorder="1"/>
    <xf numFmtId="0" fontId="46" fillId="37" borderId="58" xfId="0" applyFont="1" applyFill="1" applyBorder="1"/>
    <xf numFmtId="165" fontId="46" fillId="37" borderId="59" xfId="0" applyNumberFormat="1" applyFont="1" applyFill="1" applyBorder="1"/>
    <xf numFmtId="3" fontId="46" fillId="37" borderId="59" xfId="0" applyNumberFormat="1" applyFont="1" applyFill="1" applyBorder="1"/>
    <xf numFmtId="3" fontId="18" fillId="37" borderId="0" xfId="0" applyNumberFormat="1" applyFont="1" applyFill="1" applyBorder="1"/>
  </cellXfs>
  <cellStyles count="6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60" builtinId="4"/>
    <cellStyle name="Explanatory Text" xfId="16" builtinId="53" customBuiltin="1"/>
    <cellStyle name="Followed Hyperlink" xfId="45" builtinId="9" customBuiltin="1"/>
    <cellStyle name="Followed Hyperlink 2" xfId="47"/>
    <cellStyle name="Followed Hyperlink 2 2" xfId="63"/>
    <cellStyle name="Followed Hyperlink 3" xfId="59"/>
    <cellStyle name="Followed Hyperlink 3 2" xfId="66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2 2" xfId="62"/>
    <cellStyle name="Hyperlink 3" xfId="58"/>
    <cellStyle name="Hyperlink 3 2" xfId="6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3 3" xfId="61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rmal 9 2" xfId="64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72279</xdr:rowOff>
    </xdr:from>
    <xdr:to>
      <xdr:col>0</xdr:col>
      <xdr:colOff>1770530</xdr:colOff>
      <xdr:row>3</xdr:row>
      <xdr:rowOff>74029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72279"/>
          <a:ext cx="1725706" cy="573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19050</xdr:colOff>
      <xdr:row>4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33650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28575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24125" cy="771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5"/>
  <sheetViews>
    <sheetView topLeftCell="A67" zoomScaleNormal="100" workbookViewId="0">
      <selection activeCell="Q76" sqref="Q76"/>
    </sheetView>
  </sheetViews>
  <sheetFormatPr defaultColWidth="9.1796875" defaultRowHeight="14.5" x14ac:dyDescent="0.35"/>
  <cols>
    <col min="1" max="1" width="33.81640625" style="4" bestFit="1" customWidth="1"/>
    <col min="2" max="2" width="14.26953125" style="5" bestFit="1" customWidth="1"/>
    <col min="3" max="3" width="11.7265625" style="5" bestFit="1" customWidth="1"/>
    <col min="4" max="4" width="7.54296875" style="5" bestFit="1" customWidth="1"/>
    <col min="5" max="9" width="5.1796875" style="5" bestFit="1" customWidth="1"/>
    <col min="10" max="13" width="4.1796875" style="5" bestFit="1" customWidth="1"/>
    <col min="14" max="16" width="5.1796875" style="5" bestFit="1" customWidth="1"/>
    <col min="17" max="17" width="8.54296875" style="5" bestFit="1" customWidth="1"/>
    <col min="18" max="18" width="32.453125" style="4" bestFit="1" customWidth="1"/>
    <col min="19" max="22" width="9.1796875" style="4"/>
    <col min="23" max="23" width="12.453125" style="4" customWidth="1"/>
    <col min="24" max="16384" width="9.1796875" style="4"/>
  </cols>
  <sheetData>
    <row r="1" spans="1:24" s="3" customFormat="1" x14ac:dyDescent="0.35">
      <c r="B1" s="190" t="s">
        <v>97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6"/>
      <c r="U1" s="6"/>
      <c r="V1" s="6"/>
      <c r="W1" s="6"/>
      <c r="X1" s="6"/>
    </row>
    <row r="2" spans="1:24" s="3" customFormat="1" x14ac:dyDescent="0.35">
      <c r="B2" s="199" t="s">
        <v>98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6"/>
      <c r="T2" s="6"/>
      <c r="U2" s="6"/>
      <c r="V2" s="6"/>
      <c r="W2" s="6"/>
      <c r="X2" s="6"/>
    </row>
    <row r="3" spans="1:24" s="3" customFormat="1" x14ac:dyDescent="0.35">
      <c r="B3" s="199" t="s">
        <v>103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6"/>
      <c r="T3" s="6"/>
      <c r="U3" s="6"/>
      <c r="V3" s="6"/>
      <c r="W3" s="6"/>
      <c r="X3" s="6"/>
    </row>
    <row r="4" spans="1:24" s="3" customFormat="1" x14ac:dyDescent="0.35">
      <c r="B4" s="199" t="s">
        <v>99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6"/>
      <c r="T4" s="6"/>
      <c r="U4" s="6"/>
      <c r="V4" s="6"/>
      <c r="W4" s="6"/>
      <c r="X4" s="6"/>
    </row>
    <row r="5" spans="1:24" s="3" customFormat="1" x14ac:dyDescent="0.35">
      <c r="B5" s="199" t="s">
        <v>95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6"/>
      <c r="S5" s="6"/>
      <c r="T5" s="6"/>
      <c r="U5" s="6"/>
      <c r="V5" s="6"/>
      <c r="W5" s="6"/>
      <c r="X5" s="6"/>
    </row>
    <row r="6" spans="1:24" s="3" customFormat="1" x14ac:dyDescent="0.35">
      <c r="B6" s="199" t="s">
        <v>96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6"/>
      <c r="S6" s="6"/>
      <c r="T6" s="6"/>
      <c r="U6" s="6"/>
      <c r="V6" s="6"/>
      <c r="W6" s="6"/>
      <c r="X6" s="6"/>
    </row>
    <row r="7" spans="1:24" ht="15" thickBot="1" x14ac:dyDescent="0.4"/>
    <row r="8" spans="1:24" ht="16" thickBot="1" x14ac:dyDescent="0.4">
      <c r="A8" s="200" t="s">
        <v>100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10" spans="1:24" ht="15" thickBot="1" x14ac:dyDescent="0.4">
      <c r="B10" s="191" t="s">
        <v>159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</row>
    <row r="11" spans="1:24" ht="44" thickBot="1" x14ac:dyDescent="0.4">
      <c r="B11" s="52" t="s">
        <v>0</v>
      </c>
      <c r="C11" s="53" t="s">
        <v>1</v>
      </c>
      <c r="D11" s="53" t="s">
        <v>91</v>
      </c>
      <c r="E11" s="53" t="s">
        <v>2</v>
      </c>
      <c r="F11" s="53" t="s">
        <v>3</v>
      </c>
      <c r="G11" s="53" t="s">
        <v>4</v>
      </c>
      <c r="H11" s="53" t="s">
        <v>5</v>
      </c>
      <c r="I11" s="53" t="s">
        <v>6</v>
      </c>
      <c r="J11" s="53" t="s">
        <v>7</v>
      </c>
      <c r="K11" s="53" t="s">
        <v>8</v>
      </c>
      <c r="L11" s="53" t="s">
        <v>9</v>
      </c>
      <c r="M11" s="53" t="s">
        <v>10</v>
      </c>
      <c r="N11" s="53" t="s">
        <v>11</v>
      </c>
      <c r="O11" s="53" t="s">
        <v>12</v>
      </c>
      <c r="P11" s="53" t="s">
        <v>13</v>
      </c>
      <c r="Q11" s="54" t="s">
        <v>14</v>
      </c>
      <c r="R11" s="8" t="s">
        <v>101</v>
      </c>
    </row>
    <row r="12" spans="1:24" x14ac:dyDescent="0.35">
      <c r="A12" s="49" t="s">
        <v>92</v>
      </c>
      <c r="B12" s="70">
        <v>5060632.3899999997</v>
      </c>
      <c r="C12" s="10">
        <v>13963</v>
      </c>
      <c r="D12" s="38">
        <v>756</v>
      </c>
      <c r="E12" s="38">
        <v>1813</v>
      </c>
      <c r="F12" s="38">
        <v>2804</v>
      </c>
      <c r="G12" s="38">
        <v>2841</v>
      </c>
      <c r="H12" s="38">
        <v>1966</v>
      </c>
      <c r="I12" s="38">
        <v>1078</v>
      </c>
      <c r="J12" s="38">
        <v>724</v>
      </c>
      <c r="K12" s="38">
        <v>560</v>
      </c>
      <c r="L12" s="38">
        <v>436</v>
      </c>
      <c r="M12" s="38">
        <v>366</v>
      </c>
      <c r="N12" s="46">
        <v>304</v>
      </c>
      <c r="O12" s="46">
        <v>196</v>
      </c>
      <c r="P12" s="46">
        <v>107</v>
      </c>
      <c r="Q12" s="67">
        <v>12</v>
      </c>
      <c r="R12" s="196">
        <v>837</v>
      </c>
    </row>
    <row r="13" spans="1:24" ht="15" customHeight="1" x14ac:dyDescent="0.35">
      <c r="A13" s="49" t="s">
        <v>102</v>
      </c>
      <c r="B13" s="71">
        <v>305345.65999999997</v>
      </c>
      <c r="C13" s="38">
        <v>941</v>
      </c>
      <c r="D13" s="38">
        <v>138</v>
      </c>
      <c r="E13" s="38">
        <v>206</v>
      </c>
      <c r="F13" s="38">
        <v>182</v>
      </c>
      <c r="G13" s="38">
        <v>145</v>
      </c>
      <c r="H13" s="38">
        <v>95</v>
      </c>
      <c r="I13" s="38">
        <v>61</v>
      </c>
      <c r="J13" s="38">
        <v>26</v>
      </c>
      <c r="K13" s="38">
        <v>25</v>
      </c>
      <c r="L13" s="46">
        <v>27</v>
      </c>
      <c r="M13" s="46">
        <v>16</v>
      </c>
      <c r="N13" s="46" t="s">
        <v>156</v>
      </c>
      <c r="O13" s="46" t="s">
        <v>156</v>
      </c>
      <c r="P13" s="46" t="s">
        <v>156</v>
      </c>
      <c r="Q13" s="46" t="s">
        <v>156</v>
      </c>
      <c r="R13" s="197"/>
    </row>
    <row r="14" spans="1:24" ht="15" thickBot="1" x14ac:dyDescent="0.4">
      <c r="A14" s="50" t="s">
        <v>105</v>
      </c>
      <c r="B14" s="64">
        <f t="shared" ref="B14:J14" si="0">SUM(B12:B13)</f>
        <v>5365978.05</v>
      </c>
      <c r="C14" s="59">
        <f t="shared" si="0"/>
        <v>14904</v>
      </c>
      <c r="D14" s="58">
        <f t="shared" si="0"/>
        <v>894</v>
      </c>
      <c r="E14" s="58">
        <f t="shared" si="0"/>
        <v>2019</v>
      </c>
      <c r="F14" s="58">
        <f t="shared" si="0"/>
        <v>2986</v>
      </c>
      <c r="G14" s="58">
        <f t="shared" si="0"/>
        <v>2986</v>
      </c>
      <c r="H14" s="58">
        <f t="shared" si="0"/>
        <v>2061</v>
      </c>
      <c r="I14" s="58">
        <f t="shared" si="0"/>
        <v>1139</v>
      </c>
      <c r="J14" s="58">
        <f t="shared" si="0"/>
        <v>750</v>
      </c>
      <c r="K14" s="58">
        <f>SUM(K12:K13)</f>
        <v>585</v>
      </c>
      <c r="L14" s="58">
        <f>SUM(L12:L13)</f>
        <v>463</v>
      </c>
      <c r="M14" s="58">
        <f>SUM(M12:M13)</f>
        <v>382</v>
      </c>
      <c r="N14" s="58" t="s">
        <v>174</v>
      </c>
      <c r="O14" s="58" t="s">
        <v>175</v>
      </c>
      <c r="P14" s="58" t="s">
        <v>176</v>
      </c>
      <c r="Q14" s="58" t="s">
        <v>177</v>
      </c>
      <c r="R14" s="198"/>
    </row>
    <row r="15" spans="1:24" ht="15" thickBot="1" x14ac:dyDescent="0.4">
      <c r="B15" s="191" t="s">
        <v>160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</row>
    <row r="16" spans="1:24" ht="44" thickBot="1" x14ac:dyDescent="0.4">
      <c r="B16" s="52" t="s">
        <v>0</v>
      </c>
      <c r="C16" s="53" t="s">
        <v>1</v>
      </c>
      <c r="D16" s="53" t="s">
        <v>91</v>
      </c>
      <c r="E16" s="53" t="s">
        <v>2</v>
      </c>
      <c r="F16" s="53" t="s">
        <v>3</v>
      </c>
      <c r="G16" s="53" t="s">
        <v>4</v>
      </c>
      <c r="H16" s="53" t="s">
        <v>5</v>
      </c>
      <c r="I16" s="53" t="s">
        <v>6</v>
      </c>
      <c r="J16" s="53" t="s">
        <v>7</v>
      </c>
      <c r="K16" s="53" t="s">
        <v>8</v>
      </c>
      <c r="L16" s="53" t="s">
        <v>9</v>
      </c>
      <c r="M16" s="53" t="s">
        <v>10</v>
      </c>
      <c r="N16" s="53" t="s">
        <v>11</v>
      </c>
      <c r="O16" s="53" t="s">
        <v>12</v>
      </c>
      <c r="P16" s="53" t="s">
        <v>13</v>
      </c>
      <c r="Q16" s="54" t="s">
        <v>14</v>
      </c>
      <c r="R16" s="51" t="s">
        <v>101</v>
      </c>
    </row>
    <row r="17" spans="1:18" x14ac:dyDescent="0.35">
      <c r="A17" s="49" t="s">
        <v>92</v>
      </c>
      <c r="B17" s="62">
        <v>4452254.88</v>
      </c>
      <c r="C17" s="61">
        <v>13706</v>
      </c>
      <c r="D17" s="61">
        <v>726</v>
      </c>
      <c r="E17" s="61">
        <v>1764</v>
      </c>
      <c r="F17" s="61">
        <v>2784</v>
      </c>
      <c r="G17" s="61">
        <v>2872</v>
      </c>
      <c r="H17" s="61">
        <v>2015</v>
      </c>
      <c r="I17" s="61">
        <v>1024</v>
      </c>
      <c r="J17" s="61">
        <v>690</v>
      </c>
      <c r="K17" s="61">
        <v>506</v>
      </c>
      <c r="L17" s="61">
        <v>414</v>
      </c>
      <c r="M17" s="61">
        <v>344</v>
      </c>
      <c r="N17" s="61">
        <v>264</v>
      </c>
      <c r="O17" s="61">
        <v>187</v>
      </c>
      <c r="P17" s="61">
        <v>102</v>
      </c>
      <c r="Q17" s="63">
        <v>14</v>
      </c>
      <c r="R17" s="196">
        <v>837</v>
      </c>
    </row>
    <row r="18" spans="1:18" x14ac:dyDescent="0.35">
      <c r="A18" s="49" t="s">
        <v>102</v>
      </c>
      <c r="B18" s="62">
        <v>329183.53000000003</v>
      </c>
      <c r="C18" s="61">
        <v>932</v>
      </c>
      <c r="D18" s="61">
        <v>134</v>
      </c>
      <c r="E18" s="61">
        <v>203</v>
      </c>
      <c r="F18" s="61">
        <v>196</v>
      </c>
      <c r="G18" s="61">
        <v>150</v>
      </c>
      <c r="H18" s="61">
        <v>95</v>
      </c>
      <c r="I18" s="61">
        <v>60</v>
      </c>
      <c r="J18" s="61">
        <v>22</v>
      </c>
      <c r="K18" s="61">
        <v>20</v>
      </c>
      <c r="L18" s="46">
        <v>24</v>
      </c>
      <c r="M18" s="46">
        <v>15</v>
      </c>
      <c r="N18" s="46" t="s">
        <v>156</v>
      </c>
      <c r="O18" s="46" t="s">
        <v>156</v>
      </c>
      <c r="P18" s="46" t="s">
        <v>156</v>
      </c>
      <c r="Q18" s="46" t="s">
        <v>156</v>
      </c>
      <c r="R18" s="197"/>
    </row>
    <row r="19" spans="1:18" ht="15" thickBot="1" x14ac:dyDescent="0.4">
      <c r="A19" s="50" t="s">
        <v>105</v>
      </c>
      <c r="B19" s="57">
        <f>SUM(B17:B18)</f>
        <v>4781438.41</v>
      </c>
      <c r="C19" s="59">
        <f>SUM(C17:C18)</f>
        <v>14638</v>
      </c>
      <c r="D19" s="58">
        <f t="shared" ref="D19:M19" si="1">SUM(D17:D18)</f>
        <v>860</v>
      </c>
      <c r="E19" s="58">
        <f t="shared" si="1"/>
        <v>1967</v>
      </c>
      <c r="F19" s="58">
        <f t="shared" si="1"/>
        <v>2980</v>
      </c>
      <c r="G19" s="58">
        <f t="shared" si="1"/>
        <v>3022</v>
      </c>
      <c r="H19" s="58">
        <f t="shared" si="1"/>
        <v>2110</v>
      </c>
      <c r="I19" s="58">
        <f t="shared" si="1"/>
        <v>1084</v>
      </c>
      <c r="J19" s="58">
        <f t="shared" si="1"/>
        <v>712</v>
      </c>
      <c r="K19" s="58">
        <f t="shared" si="1"/>
        <v>526</v>
      </c>
      <c r="L19" s="84">
        <f t="shared" si="1"/>
        <v>438</v>
      </c>
      <c r="M19" s="58">
        <f t="shared" si="1"/>
        <v>359</v>
      </c>
      <c r="N19" s="58" t="s">
        <v>178</v>
      </c>
      <c r="O19" s="58" t="s">
        <v>179</v>
      </c>
      <c r="P19" s="58" t="s">
        <v>180</v>
      </c>
      <c r="Q19" s="58" t="s">
        <v>181</v>
      </c>
      <c r="R19" s="198"/>
    </row>
    <row r="20" spans="1:18" ht="15" thickBot="1" x14ac:dyDescent="0.4">
      <c r="B20" s="191" t="s">
        <v>161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</row>
    <row r="21" spans="1:18" ht="44" thickBot="1" x14ac:dyDescent="0.4">
      <c r="B21" s="52" t="s">
        <v>0</v>
      </c>
      <c r="C21" s="53" t="s">
        <v>1</v>
      </c>
      <c r="D21" s="53" t="s">
        <v>91</v>
      </c>
      <c r="E21" s="53" t="s">
        <v>2</v>
      </c>
      <c r="F21" s="53" t="s">
        <v>3</v>
      </c>
      <c r="G21" s="53" t="s">
        <v>4</v>
      </c>
      <c r="H21" s="53" t="s">
        <v>5</v>
      </c>
      <c r="I21" s="53" t="s">
        <v>6</v>
      </c>
      <c r="J21" s="53" t="s">
        <v>7</v>
      </c>
      <c r="K21" s="53" t="s">
        <v>8</v>
      </c>
      <c r="L21" s="53" t="s">
        <v>9</v>
      </c>
      <c r="M21" s="53" t="s">
        <v>10</v>
      </c>
      <c r="N21" s="53" t="s">
        <v>11</v>
      </c>
      <c r="O21" s="53" t="s">
        <v>12</v>
      </c>
      <c r="P21" s="53" t="s">
        <v>13</v>
      </c>
      <c r="Q21" s="54" t="s">
        <v>14</v>
      </c>
      <c r="R21" s="51" t="s">
        <v>101</v>
      </c>
    </row>
    <row r="22" spans="1:18" x14ac:dyDescent="0.35">
      <c r="A22" s="49" t="s">
        <v>92</v>
      </c>
      <c r="B22" s="65">
        <v>4473911.0599999996</v>
      </c>
      <c r="C22" s="61">
        <v>13703</v>
      </c>
      <c r="D22" s="38">
        <v>704</v>
      </c>
      <c r="E22" s="38">
        <v>1694</v>
      </c>
      <c r="F22" s="38">
        <v>2722</v>
      </c>
      <c r="G22" s="38">
        <v>2843</v>
      </c>
      <c r="H22" s="38">
        <v>2074</v>
      </c>
      <c r="I22" s="38">
        <v>1096</v>
      </c>
      <c r="J22" s="38">
        <v>685</v>
      </c>
      <c r="K22" s="38">
        <v>509</v>
      </c>
      <c r="L22" s="46">
        <v>433</v>
      </c>
      <c r="M22" s="38">
        <v>355</v>
      </c>
      <c r="N22" s="38">
        <v>268</v>
      </c>
      <c r="O22" s="46">
        <v>200</v>
      </c>
      <c r="P22" s="46">
        <v>108</v>
      </c>
      <c r="Q22" s="67">
        <v>12</v>
      </c>
      <c r="R22" s="196">
        <v>828</v>
      </c>
    </row>
    <row r="23" spans="1:18" x14ac:dyDescent="0.35">
      <c r="A23" s="49" t="s">
        <v>102</v>
      </c>
      <c r="B23" s="66">
        <v>345235.89</v>
      </c>
      <c r="C23" s="61">
        <v>953</v>
      </c>
      <c r="D23" s="38">
        <v>142</v>
      </c>
      <c r="E23" s="38">
        <v>206</v>
      </c>
      <c r="F23" s="38">
        <v>197</v>
      </c>
      <c r="G23" s="38">
        <v>150</v>
      </c>
      <c r="H23" s="38">
        <v>106</v>
      </c>
      <c r="I23" s="46">
        <v>54</v>
      </c>
      <c r="J23" s="46">
        <v>20</v>
      </c>
      <c r="K23" s="46">
        <v>23</v>
      </c>
      <c r="L23" s="46">
        <v>24</v>
      </c>
      <c r="M23" s="46">
        <v>14</v>
      </c>
      <c r="N23" s="46" t="s">
        <v>156</v>
      </c>
      <c r="O23" s="46" t="s">
        <v>156</v>
      </c>
      <c r="P23" s="46" t="s">
        <v>156</v>
      </c>
      <c r="Q23" s="46" t="s">
        <v>156</v>
      </c>
      <c r="R23" s="197"/>
    </row>
    <row r="24" spans="1:18" ht="15" thickBot="1" x14ac:dyDescent="0.4">
      <c r="A24" s="50" t="s">
        <v>105</v>
      </c>
      <c r="B24" s="57">
        <f>SUM(B22:B23)</f>
        <v>4819146.9499999993</v>
      </c>
      <c r="C24" s="59">
        <f>SUM(C22:C23)</f>
        <v>14656</v>
      </c>
      <c r="D24" s="59">
        <f t="shared" ref="D24:M24" si="2">SUM(D22:D23)</f>
        <v>846</v>
      </c>
      <c r="E24" s="59">
        <f t="shared" si="2"/>
        <v>1900</v>
      </c>
      <c r="F24" s="59">
        <f t="shared" si="2"/>
        <v>2919</v>
      </c>
      <c r="G24" s="59">
        <f t="shared" si="2"/>
        <v>2993</v>
      </c>
      <c r="H24" s="59">
        <f t="shared" si="2"/>
        <v>2180</v>
      </c>
      <c r="I24" s="59">
        <f t="shared" si="2"/>
        <v>1150</v>
      </c>
      <c r="J24" s="59">
        <f t="shared" si="2"/>
        <v>705</v>
      </c>
      <c r="K24" s="59">
        <f t="shared" si="2"/>
        <v>532</v>
      </c>
      <c r="L24" s="59">
        <f t="shared" si="2"/>
        <v>457</v>
      </c>
      <c r="M24" s="59">
        <f t="shared" si="2"/>
        <v>369</v>
      </c>
      <c r="N24" s="59" t="s">
        <v>182</v>
      </c>
      <c r="O24" s="58" t="s">
        <v>183</v>
      </c>
      <c r="P24" s="58" t="s">
        <v>184</v>
      </c>
      <c r="Q24" s="60" t="s">
        <v>177</v>
      </c>
      <c r="R24" s="198"/>
    </row>
    <row r="25" spans="1:18" ht="15" thickBot="1" x14ac:dyDescent="0.4">
      <c r="B25" s="191" t="s">
        <v>162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</row>
    <row r="26" spans="1:18" ht="44" thickBot="1" x14ac:dyDescent="0.4">
      <c r="B26" s="52" t="s">
        <v>0</v>
      </c>
      <c r="C26" s="53" t="s">
        <v>1</v>
      </c>
      <c r="D26" s="53" t="s">
        <v>91</v>
      </c>
      <c r="E26" s="53" t="s">
        <v>2</v>
      </c>
      <c r="F26" s="53" t="s">
        <v>3</v>
      </c>
      <c r="G26" s="53" t="s">
        <v>4</v>
      </c>
      <c r="H26" s="53" t="s">
        <v>5</v>
      </c>
      <c r="I26" s="53" t="s">
        <v>6</v>
      </c>
      <c r="J26" s="53" t="s">
        <v>7</v>
      </c>
      <c r="K26" s="53" t="s">
        <v>8</v>
      </c>
      <c r="L26" s="53" t="s">
        <v>9</v>
      </c>
      <c r="M26" s="53" t="s">
        <v>10</v>
      </c>
      <c r="N26" s="53" t="s">
        <v>11</v>
      </c>
      <c r="O26" s="53" t="s">
        <v>12</v>
      </c>
      <c r="P26" s="53" t="s">
        <v>13</v>
      </c>
      <c r="Q26" s="54" t="s">
        <v>14</v>
      </c>
      <c r="R26" s="51" t="s">
        <v>101</v>
      </c>
    </row>
    <row r="27" spans="1:18" x14ac:dyDescent="0.35">
      <c r="A27" s="49" t="s">
        <v>92</v>
      </c>
      <c r="B27" s="65">
        <v>5601388.7699999996</v>
      </c>
      <c r="C27" s="61">
        <v>13815</v>
      </c>
      <c r="D27" s="38">
        <v>713</v>
      </c>
      <c r="E27" s="38">
        <v>1631</v>
      </c>
      <c r="F27" s="38">
        <v>2709</v>
      </c>
      <c r="G27" s="38">
        <v>2844</v>
      </c>
      <c r="H27" s="38">
        <v>2147</v>
      </c>
      <c r="I27" s="38">
        <v>1118</v>
      </c>
      <c r="J27" s="38">
        <v>699</v>
      </c>
      <c r="K27" s="38">
        <v>535</v>
      </c>
      <c r="L27" s="46">
        <v>443</v>
      </c>
      <c r="M27" s="38">
        <v>357</v>
      </c>
      <c r="N27" s="38">
        <v>290</v>
      </c>
      <c r="O27" s="46">
        <v>202</v>
      </c>
      <c r="P27" s="46">
        <v>109</v>
      </c>
      <c r="Q27" s="38">
        <v>18</v>
      </c>
      <c r="R27" s="196">
        <v>827</v>
      </c>
    </row>
    <row r="28" spans="1:18" x14ac:dyDescent="0.35">
      <c r="A28" s="49" t="s">
        <v>102</v>
      </c>
      <c r="B28" s="66">
        <v>411753.81</v>
      </c>
      <c r="C28" s="61">
        <v>1016</v>
      </c>
      <c r="D28" s="38">
        <v>156</v>
      </c>
      <c r="E28" s="38">
        <v>214</v>
      </c>
      <c r="F28" s="38">
        <v>200</v>
      </c>
      <c r="G28" s="38">
        <v>169</v>
      </c>
      <c r="H28" s="38">
        <v>110</v>
      </c>
      <c r="I28" s="38">
        <v>59</v>
      </c>
      <c r="J28" s="38">
        <v>27</v>
      </c>
      <c r="K28" s="38">
        <v>24</v>
      </c>
      <c r="L28" s="38">
        <v>27</v>
      </c>
      <c r="M28" s="38">
        <v>15</v>
      </c>
      <c r="N28" s="46" t="s">
        <v>156</v>
      </c>
      <c r="O28" s="46" t="s">
        <v>156</v>
      </c>
      <c r="P28" s="46" t="s">
        <v>156</v>
      </c>
      <c r="Q28" s="38" t="s">
        <v>156</v>
      </c>
      <c r="R28" s="197"/>
    </row>
    <row r="29" spans="1:18" ht="15" thickBot="1" x14ac:dyDescent="0.4">
      <c r="A29" s="50" t="s">
        <v>105</v>
      </c>
      <c r="B29" s="57">
        <f>SUM(B27,B28)</f>
        <v>6013142.5799999991</v>
      </c>
      <c r="C29" s="58">
        <f>SUM(C27,C28)</f>
        <v>14831</v>
      </c>
      <c r="D29" s="58">
        <f t="shared" ref="D29:M29" si="3">SUM(D27,D28)</f>
        <v>869</v>
      </c>
      <c r="E29" s="58">
        <f t="shared" si="3"/>
        <v>1845</v>
      </c>
      <c r="F29" s="58">
        <f t="shared" si="3"/>
        <v>2909</v>
      </c>
      <c r="G29" s="58">
        <f t="shared" si="3"/>
        <v>3013</v>
      </c>
      <c r="H29" s="58">
        <f t="shared" si="3"/>
        <v>2257</v>
      </c>
      <c r="I29" s="58">
        <f t="shared" si="3"/>
        <v>1177</v>
      </c>
      <c r="J29" s="58">
        <f t="shared" si="3"/>
        <v>726</v>
      </c>
      <c r="K29" s="58">
        <f t="shared" si="3"/>
        <v>559</v>
      </c>
      <c r="L29" s="58">
        <f t="shared" si="3"/>
        <v>470</v>
      </c>
      <c r="M29" s="58">
        <f t="shared" si="3"/>
        <v>372</v>
      </c>
      <c r="N29" s="58" t="s">
        <v>186</v>
      </c>
      <c r="O29" s="58" t="s">
        <v>187</v>
      </c>
      <c r="P29" s="58" t="s">
        <v>188</v>
      </c>
      <c r="Q29" s="58" t="s">
        <v>189</v>
      </c>
      <c r="R29" s="198"/>
    </row>
    <row r="30" spans="1:18" ht="15" thickBot="1" x14ac:dyDescent="0.4">
      <c r="B30" s="191" t="s">
        <v>163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18" ht="44" thickBot="1" x14ac:dyDescent="0.4">
      <c r="B31" s="52" t="s">
        <v>0</v>
      </c>
      <c r="C31" s="53" t="s">
        <v>1</v>
      </c>
      <c r="D31" s="53" t="s">
        <v>91</v>
      </c>
      <c r="E31" s="53" t="s">
        <v>2</v>
      </c>
      <c r="F31" s="53" t="s">
        <v>3</v>
      </c>
      <c r="G31" s="53" t="s">
        <v>4</v>
      </c>
      <c r="H31" s="53" t="s">
        <v>5</v>
      </c>
      <c r="I31" s="53" t="s">
        <v>6</v>
      </c>
      <c r="J31" s="53" t="s">
        <v>7</v>
      </c>
      <c r="K31" s="53" t="s">
        <v>8</v>
      </c>
      <c r="L31" s="53" t="s">
        <v>9</v>
      </c>
      <c r="M31" s="53" t="s">
        <v>10</v>
      </c>
      <c r="N31" s="53" t="s">
        <v>11</v>
      </c>
      <c r="O31" s="53" t="s">
        <v>12</v>
      </c>
      <c r="P31" s="53" t="s">
        <v>13</v>
      </c>
      <c r="Q31" s="54" t="s">
        <v>14</v>
      </c>
      <c r="R31" s="51" t="s">
        <v>101</v>
      </c>
    </row>
    <row r="32" spans="1:18" x14ac:dyDescent="0.35">
      <c r="A32" s="49" t="s">
        <v>92</v>
      </c>
      <c r="B32" s="87">
        <v>4564140.32</v>
      </c>
      <c r="C32" s="48">
        <v>13592</v>
      </c>
      <c r="D32" s="48">
        <v>716</v>
      </c>
      <c r="E32" s="48">
        <v>1540</v>
      </c>
      <c r="F32" s="48">
        <v>2661</v>
      </c>
      <c r="G32" s="48">
        <v>2765</v>
      </c>
      <c r="H32" s="48">
        <v>2194</v>
      </c>
      <c r="I32" s="48">
        <v>1130</v>
      </c>
      <c r="J32" s="48">
        <v>711</v>
      </c>
      <c r="K32" s="48">
        <v>523</v>
      </c>
      <c r="L32" s="48">
        <v>429</v>
      </c>
      <c r="M32" s="48">
        <v>332</v>
      </c>
      <c r="N32" s="48">
        <v>278</v>
      </c>
      <c r="O32" s="46">
        <v>198</v>
      </c>
      <c r="P32" s="46">
        <v>102</v>
      </c>
      <c r="Q32" s="86">
        <v>13</v>
      </c>
      <c r="R32" s="196">
        <v>823</v>
      </c>
    </row>
    <row r="33" spans="1:18" x14ac:dyDescent="0.35">
      <c r="A33" s="49" t="s">
        <v>102</v>
      </c>
      <c r="B33" s="88">
        <v>343537.6</v>
      </c>
      <c r="C33" s="89">
        <v>958</v>
      </c>
      <c r="D33" s="48">
        <v>147</v>
      </c>
      <c r="E33" s="48">
        <v>206</v>
      </c>
      <c r="F33" s="48">
        <v>199</v>
      </c>
      <c r="G33" s="48">
        <v>153</v>
      </c>
      <c r="H33" s="48">
        <v>111</v>
      </c>
      <c r="I33" s="48">
        <v>53</v>
      </c>
      <c r="J33" s="48">
        <v>26</v>
      </c>
      <c r="K33" s="48">
        <v>20</v>
      </c>
      <c r="L33" s="48">
        <v>21</v>
      </c>
      <c r="M33" s="38">
        <v>11</v>
      </c>
      <c r="N33" s="46" t="s">
        <v>156</v>
      </c>
      <c r="O33" s="46" t="s">
        <v>156</v>
      </c>
      <c r="P33" s="46" t="s">
        <v>156</v>
      </c>
      <c r="Q33" s="38" t="s">
        <v>156</v>
      </c>
      <c r="R33" s="197"/>
    </row>
    <row r="34" spans="1:18" ht="15" thickBot="1" x14ac:dyDescent="0.4">
      <c r="A34" s="50" t="s">
        <v>105</v>
      </c>
      <c r="B34" s="57">
        <f>SUM(B32:B33)</f>
        <v>4907677.92</v>
      </c>
      <c r="C34" s="58">
        <f>SUM(C32:C33)</f>
        <v>14550</v>
      </c>
      <c r="D34" s="58">
        <f t="shared" ref="D34:M34" si="4">SUM(D32:D33)</f>
        <v>863</v>
      </c>
      <c r="E34" s="58">
        <f t="shared" si="4"/>
        <v>1746</v>
      </c>
      <c r="F34" s="58">
        <f t="shared" si="4"/>
        <v>2860</v>
      </c>
      <c r="G34" s="58">
        <f t="shared" si="4"/>
        <v>2918</v>
      </c>
      <c r="H34" s="58">
        <f t="shared" si="4"/>
        <v>2305</v>
      </c>
      <c r="I34" s="58">
        <f t="shared" si="4"/>
        <v>1183</v>
      </c>
      <c r="J34" s="58">
        <f t="shared" si="4"/>
        <v>737</v>
      </c>
      <c r="K34" s="58">
        <f t="shared" si="4"/>
        <v>543</v>
      </c>
      <c r="L34" s="58">
        <f t="shared" si="4"/>
        <v>450</v>
      </c>
      <c r="M34" s="58">
        <f t="shared" si="4"/>
        <v>343</v>
      </c>
      <c r="N34" s="58" t="s">
        <v>191</v>
      </c>
      <c r="O34" s="58" t="s">
        <v>192</v>
      </c>
      <c r="P34" s="58" t="s">
        <v>180</v>
      </c>
      <c r="Q34" s="58" t="s">
        <v>196</v>
      </c>
      <c r="R34" s="198"/>
    </row>
    <row r="35" spans="1:18" ht="15" thickBot="1" x14ac:dyDescent="0.4">
      <c r="B35" s="191" t="s">
        <v>164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6" spans="1:18" ht="44" thickBot="1" x14ac:dyDescent="0.4">
      <c r="B36" s="52" t="s">
        <v>0</v>
      </c>
      <c r="C36" s="53" t="s">
        <v>1</v>
      </c>
      <c r="D36" s="53" t="s">
        <v>91</v>
      </c>
      <c r="E36" s="53" t="s">
        <v>2</v>
      </c>
      <c r="F36" s="53" t="s">
        <v>3</v>
      </c>
      <c r="G36" s="53" t="s">
        <v>4</v>
      </c>
      <c r="H36" s="53" t="s">
        <v>5</v>
      </c>
      <c r="I36" s="53" t="s">
        <v>6</v>
      </c>
      <c r="J36" s="53" t="s">
        <v>7</v>
      </c>
      <c r="K36" s="53" t="s">
        <v>8</v>
      </c>
      <c r="L36" s="53" t="s">
        <v>9</v>
      </c>
      <c r="M36" s="53" t="s">
        <v>10</v>
      </c>
      <c r="N36" s="53" t="s">
        <v>11</v>
      </c>
      <c r="O36" s="53" t="s">
        <v>12</v>
      </c>
      <c r="P36" s="53" t="s">
        <v>13</v>
      </c>
      <c r="Q36" s="54" t="s">
        <v>14</v>
      </c>
      <c r="R36" s="51" t="s">
        <v>101</v>
      </c>
    </row>
    <row r="37" spans="1:18" x14ac:dyDescent="0.35">
      <c r="A37" s="49" t="s">
        <v>92</v>
      </c>
      <c r="B37" s="69">
        <v>3397390.1</v>
      </c>
      <c r="C37" s="47">
        <v>13429</v>
      </c>
      <c r="D37" s="47">
        <v>660</v>
      </c>
      <c r="E37" s="47">
        <v>1401</v>
      </c>
      <c r="F37" s="47">
        <v>2446</v>
      </c>
      <c r="G37" s="47">
        <v>2720</v>
      </c>
      <c r="H37" s="47">
        <v>2226</v>
      </c>
      <c r="I37" s="47">
        <v>1188</v>
      </c>
      <c r="J37" s="47">
        <v>772</v>
      </c>
      <c r="K37" s="47">
        <v>572</v>
      </c>
      <c r="L37" s="47">
        <v>457</v>
      </c>
      <c r="M37" s="47">
        <v>351</v>
      </c>
      <c r="N37" s="47">
        <v>309</v>
      </c>
      <c r="O37" s="47">
        <v>203</v>
      </c>
      <c r="P37" s="46">
        <v>108</v>
      </c>
      <c r="Q37" s="38">
        <v>16</v>
      </c>
      <c r="R37" s="196">
        <v>810</v>
      </c>
    </row>
    <row r="38" spans="1:18" x14ac:dyDescent="0.35">
      <c r="A38" s="49" t="s">
        <v>102</v>
      </c>
      <c r="B38" s="69">
        <v>349019.85</v>
      </c>
      <c r="C38" s="47">
        <v>1066</v>
      </c>
      <c r="D38" s="47">
        <v>148</v>
      </c>
      <c r="E38" s="47">
        <v>216</v>
      </c>
      <c r="F38" s="47">
        <v>200</v>
      </c>
      <c r="G38" s="47">
        <v>156</v>
      </c>
      <c r="H38" s="47">
        <v>134</v>
      </c>
      <c r="I38" s="47">
        <v>65</v>
      </c>
      <c r="J38" s="47">
        <v>40</v>
      </c>
      <c r="K38" s="47">
        <v>33</v>
      </c>
      <c r="L38" s="47">
        <v>29</v>
      </c>
      <c r="M38" s="47">
        <v>17</v>
      </c>
      <c r="N38" s="47">
        <v>11</v>
      </c>
      <c r="O38" s="46" t="s">
        <v>156</v>
      </c>
      <c r="P38" s="46" t="s">
        <v>156</v>
      </c>
      <c r="Q38" s="72" t="s">
        <v>156</v>
      </c>
      <c r="R38" s="197"/>
    </row>
    <row r="39" spans="1:18" ht="15" thickBot="1" x14ac:dyDescent="0.4">
      <c r="A39" s="50" t="s">
        <v>105</v>
      </c>
      <c r="B39" s="57">
        <f>SUM(B37,B38)</f>
        <v>3746409.95</v>
      </c>
      <c r="C39" s="58">
        <f>SUM(C37:C38)</f>
        <v>14495</v>
      </c>
      <c r="D39" s="58">
        <f>SUM(D37:D38)</f>
        <v>808</v>
      </c>
      <c r="E39" s="58">
        <f t="shared" ref="E39:N39" si="5">SUM(E37:E38)</f>
        <v>1617</v>
      </c>
      <c r="F39" s="58">
        <f t="shared" si="5"/>
        <v>2646</v>
      </c>
      <c r="G39" s="58">
        <f t="shared" si="5"/>
        <v>2876</v>
      </c>
      <c r="H39" s="58">
        <f t="shared" si="5"/>
        <v>2360</v>
      </c>
      <c r="I39" s="58">
        <f t="shared" si="5"/>
        <v>1253</v>
      </c>
      <c r="J39" s="58">
        <f t="shared" si="5"/>
        <v>812</v>
      </c>
      <c r="K39" s="58">
        <f t="shared" si="5"/>
        <v>605</v>
      </c>
      <c r="L39" s="58">
        <f t="shared" si="5"/>
        <v>486</v>
      </c>
      <c r="M39" s="58">
        <f t="shared" si="5"/>
        <v>368</v>
      </c>
      <c r="N39" s="58">
        <f t="shared" si="5"/>
        <v>320</v>
      </c>
      <c r="O39" s="58" t="s">
        <v>194</v>
      </c>
      <c r="P39" s="58" t="s">
        <v>184</v>
      </c>
      <c r="Q39" s="58" t="s">
        <v>198</v>
      </c>
      <c r="R39" s="198"/>
    </row>
    <row r="40" spans="1:18" ht="15" thickBot="1" x14ac:dyDescent="0.4">
      <c r="B40" s="191" t="s">
        <v>165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</row>
    <row r="41" spans="1:18" ht="44" thickBot="1" x14ac:dyDescent="0.4">
      <c r="B41" s="52" t="s">
        <v>0</v>
      </c>
      <c r="C41" s="53" t="s">
        <v>1</v>
      </c>
      <c r="D41" s="53" t="s">
        <v>91</v>
      </c>
      <c r="E41" s="53" t="s">
        <v>2</v>
      </c>
      <c r="F41" s="53" t="s">
        <v>3</v>
      </c>
      <c r="G41" s="53" t="s">
        <v>4</v>
      </c>
      <c r="H41" s="53" t="s">
        <v>5</v>
      </c>
      <c r="I41" s="53" t="s">
        <v>6</v>
      </c>
      <c r="J41" s="53" t="s">
        <v>7</v>
      </c>
      <c r="K41" s="53" t="s">
        <v>8</v>
      </c>
      <c r="L41" s="53" t="s">
        <v>9</v>
      </c>
      <c r="M41" s="53" t="s">
        <v>10</v>
      </c>
      <c r="N41" s="53" t="s">
        <v>11</v>
      </c>
      <c r="O41" s="53" t="s">
        <v>12</v>
      </c>
      <c r="P41" s="53" t="s">
        <v>13</v>
      </c>
      <c r="Q41" s="54" t="s">
        <v>14</v>
      </c>
      <c r="R41" s="51" t="s">
        <v>101</v>
      </c>
    </row>
    <row r="42" spans="1:18" x14ac:dyDescent="0.35">
      <c r="A42" s="49" t="s">
        <v>92</v>
      </c>
      <c r="B42" s="99">
        <f>6823716.88-B44</f>
        <v>6793700.3799999999</v>
      </c>
      <c r="C42" s="100">
        <f>13534-50</f>
        <v>13484</v>
      </c>
      <c r="D42" s="100">
        <f>683-D44</f>
        <v>643</v>
      </c>
      <c r="E42" s="100">
        <f>1411-10</f>
        <v>1401</v>
      </c>
      <c r="F42" s="100">
        <v>2378</v>
      </c>
      <c r="G42" s="98">
        <v>2673</v>
      </c>
      <c r="H42" s="47">
        <v>2254</v>
      </c>
      <c r="I42" s="47">
        <v>1245</v>
      </c>
      <c r="J42" s="47">
        <v>788</v>
      </c>
      <c r="K42" s="47">
        <v>609</v>
      </c>
      <c r="L42" s="47">
        <v>468</v>
      </c>
      <c r="M42" s="47">
        <v>365</v>
      </c>
      <c r="N42" s="47">
        <v>307</v>
      </c>
      <c r="O42" s="47">
        <v>223</v>
      </c>
      <c r="P42" s="46">
        <v>107</v>
      </c>
      <c r="Q42" s="67">
        <v>23</v>
      </c>
      <c r="R42" s="193">
        <v>808</v>
      </c>
    </row>
    <row r="43" spans="1:18" x14ac:dyDescent="0.35">
      <c r="A43" s="91" t="s">
        <v>102</v>
      </c>
      <c r="B43" s="101">
        <v>433826.11</v>
      </c>
      <c r="C43" s="102">
        <v>1043</v>
      </c>
      <c r="D43" s="102">
        <v>142</v>
      </c>
      <c r="E43" s="102">
        <v>205</v>
      </c>
      <c r="F43" s="102">
        <v>194</v>
      </c>
      <c r="G43" s="92">
        <v>154</v>
      </c>
      <c r="H43" s="92">
        <v>119</v>
      </c>
      <c r="I43" s="92">
        <v>60</v>
      </c>
      <c r="J43" s="92">
        <v>49</v>
      </c>
      <c r="K43" s="92">
        <v>33</v>
      </c>
      <c r="L43" s="92">
        <v>34</v>
      </c>
      <c r="M43" s="92">
        <v>18</v>
      </c>
      <c r="N43" s="93">
        <v>15</v>
      </c>
      <c r="O43" s="93">
        <v>11</v>
      </c>
      <c r="P43" s="93" t="s">
        <v>156</v>
      </c>
      <c r="Q43" s="94" t="s">
        <v>156</v>
      </c>
      <c r="R43" s="194"/>
    </row>
    <row r="44" spans="1:18" x14ac:dyDescent="0.35">
      <c r="A44" s="103" t="s">
        <v>200</v>
      </c>
      <c r="B44" s="115">
        <v>30016.5</v>
      </c>
      <c r="C44" s="96">
        <v>333</v>
      </c>
      <c r="D44" s="96">
        <v>40</v>
      </c>
      <c r="E44" s="96">
        <v>131</v>
      </c>
      <c r="F44" s="96">
        <v>102</v>
      </c>
      <c r="G44" s="97">
        <v>60</v>
      </c>
      <c r="H44" s="107"/>
      <c r="I44" s="107"/>
      <c r="J44" s="107"/>
      <c r="K44" s="107"/>
      <c r="L44" s="107"/>
      <c r="M44" s="108"/>
      <c r="N44" s="108"/>
      <c r="O44" s="108"/>
      <c r="P44" s="108"/>
      <c r="Q44" s="109"/>
      <c r="R44" s="194"/>
    </row>
    <row r="45" spans="1:18" ht="15" thickBot="1" x14ac:dyDescent="0.4">
      <c r="A45" s="95" t="s">
        <v>105</v>
      </c>
      <c r="B45" s="55">
        <f>SUM(B42:B44)</f>
        <v>7257542.9900000002</v>
      </c>
      <c r="C45" s="56">
        <f>SUM(C42:C44)</f>
        <v>14860</v>
      </c>
      <c r="D45" s="56">
        <f>SUM(D42:D44)</f>
        <v>825</v>
      </c>
      <c r="E45" s="56">
        <f>SUM(E42:E44)</f>
        <v>1737</v>
      </c>
      <c r="F45" s="56">
        <f t="shared" ref="F45:O45" si="6">SUM(F42:F44)</f>
        <v>2674</v>
      </c>
      <c r="G45" s="56">
        <f t="shared" si="6"/>
        <v>2887</v>
      </c>
      <c r="H45" s="56">
        <f t="shared" si="6"/>
        <v>2373</v>
      </c>
      <c r="I45" s="56">
        <f t="shared" si="6"/>
        <v>1305</v>
      </c>
      <c r="J45" s="56">
        <f t="shared" si="6"/>
        <v>837</v>
      </c>
      <c r="K45" s="56">
        <f t="shared" si="6"/>
        <v>642</v>
      </c>
      <c r="L45" s="56">
        <f t="shared" si="6"/>
        <v>502</v>
      </c>
      <c r="M45" s="56">
        <f t="shared" si="6"/>
        <v>383</v>
      </c>
      <c r="N45" s="56">
        <f t="shared" si="6"/>
        <v>322</v>
      </c>
      <c r="O45" s="56">
        <f t="shared" si="6"/>
        <v>234</v>
      </c>
      <c r="P45" s="56" t="s">
        <v>176</v>
      </c>
      <c r="Q45" s="104" t="s">
        <v>197</v>
      </c>
      <c r="R45" s="195"/>
    </row>
    <row r="46" spans="1:18" ht="15" thickBot="1" x14ac:dyDescent="0.4">
      <c r="B46" s="191" t="s">
        <v>166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</row>
    <row r="47" spans="1:18" ht="44" thickBot="1" x14ac:dyDescent="0.4">
      <c r="B47" s="52" t="s">
        <v>0</v>
      </c>
      <c r="C47" s="53" t="s">
        <v>1</v>
      </c>
      <c r="D47" s="53" t="s">
        <v>91</v>
      </c>
      <c r="E47" s="53" t="s">
        <v>2</v>
      </c>
      <c r="F47" s="53" t="s">
        <v>3</v>
      </c>
      <c r="G47" s="53" t="s">
        <v>4</v>
      </c>
      <c r="H47" s="53" t="s">
        <v>5</v>
      </c>
      <c r="I47" s="53" t="s">
        <v>6</v>
      </c>
      <c r="J47" s="53" t="s">
        <v>7</v>
      </c>
      <c r="K47" s="53" t="s">
        <v>8</v>
      </c>
      <c r="L47" s="53" t="s">
        <v>9</v>
      </c>
      <c r="M47" s="53" t="s">
        <v>10</v>
      </c>
      <c r="N47" s="53" t="s">
        <v>11</v>
      </c>
      <c r="O47" s="53" t="s">
        <v>12</v>
      </c>
      <c r="P47" s="53" t="s">
        <v>13</v>
      </c>
      <c r="Q47" s="54" t="s">
        <v>14</v>
      </c>
      <c r="R47" s="51" t="s">
        <v>101</v>
      </c>
    </row>
    <row r="48" spans="1:18" x14ac:dyDescent="0.35">
      <c r="A48" s="49" t="s">
        <v>92</v>
      </c>
      <c r="B48" s="116">
        <v>4601356.6900000004</v>
      </c>
      <c r="C48" s="47">
        <f>13930-C50</f>
        <v>13296</v>
      </c>
      <c r="D48" s="47">
        <f>702-D50</f>
        <v>625</v>
      </c>
      <c r="E48" s="47">
        <f>1540-E50</f>
        <v>1319</v>
      </c>
      <c r="F48" s="47">
        <f>2520-F50</f>
        <v>2322</v>
      </c>
      <c r="G48" s="47">
        <f>2729-G50</f>
        <v>2591</v>
      </c>
      <c r="H48" s="47">
        <v>2262</v>
      </c>
      <c r="I48" s="47">
        <v>1245</v>
      </c>
      <c r="J48" s="47">
        <v>817</v>
      </c>
      <c r="K48" s="47">
        <v>610</v>
      </c>
      <c r="L48" s="47">
        <v>466</v>
      </c>
      <c r="M48" s="47">
        <v>367</v>
      </c>
      <c r="N48" s="47">
        <v>308</v>
      </c>
      <c r="O48" s="47">
        <v>225</v>
      </c>
      <c r="P48" s="46">
        <v>113</v>
      </c>
      <c r="Q48" s="46">
        <v>26</v>
      </c>
      <c r="R48" s="193">
        <v>806</v>
      </c>
    </row>
    <row r="49" spans="1:18" x14ac:dyDescent="0.35">
      <c r="A49" s="49" t="s">
        <v>102</v>
      </c>
      <c r="B49" s="110">
        <v>376003.79</v>
      </c>
      <c r="C49" s="47">
        <v>1065</v>
      </c>
      <c r="D49" s="47">
        <v>150</v>
      </c>
      <c r="E49" s="47">
        <v>206</v>
      </c>
      <c r="F49" s="47">
        <v>203</v>
      </c>
      <c r="G49" s="47">
        <v>153</v>
      </c>
      <c r="H49" s="92">
        <v>118</v>
      </c>
      <c r="I49" s="92">
        <v>64</v>
      </c>
      <c r="J49" s="92">
        <v>46</v>
      </c>
      <c r="K49" s="92">
        <v>33</v>
      </c>
      <c r="L49" s="92">
        <v>38</v>
      </c>
      <c r="M49" s="92">
        <v>21</v>
      </c>
      <c r="N49" s="92">
        <v>13</v>
      </c>
      <c r="O49" s="93">
        <v>13</v>
      </c>
      <c r="P49" s="93" t="s">
        <v>156</v>
      </c>
      <c r="Q49" s="93" t="s">
        <v>156</v>
      </c>
      <c r="R49" s="194"/>
    </row>
    <row r="50" spans="1:18" x14ac:dyDescent="0.35">
      <c r="A50" s="49" t="s">
        <v>199</v>
      </c>
      <c r="B50" s="117">
        <v>243180.74</v>
      </c>
      <c r="C50" s="47">
        <f>SUM(D50:G50)</f>
        <v>634</v>
      </c>
      <c r="D50" s="47">
        <v>77</v>
      </c>
      <c r="E50" s="47">
        <v>221</v>
      </c>
      <c r="F50" s="47">
        <v>198</v>
      </c>
      <c r="G50" s="47">
        <v>138</v>
      </c>
      <c r="H50" s="105"/>
      <c r="I50" s="105"/>
      <c r="J50" s="105"/>
      <c r="K50" s="105"/>
      <c r="L50" s="105"/>
      <c r="M50" s="105"/>
      <c r="N50" s="105"/>
      <c r="O50" s="106"/>
      <c r="P50" s="106"/>
      <c r="Q50" s="112"/>
      <c r="R50" s="194"/>
    </row>
    <row r="51" spans="1:18" ht="15" thickBot="1" x14ac:dyDescent="0.4">
      <c r="A51" s="50" t="s">
        <v>105</v>
      </c>
      <c r="B51" s="113">
        <f>SUM(B48:B50)</f>
        <v>5220541.2200000007</v>
      </c>
      <c r="C51" s="111">
        <f>SUM(C48:C50)</f>
        <v>14995</v>
      </c>
      <c r="D51" s="111">
        <f>SUM(D48:D50)</f>
        <v>852</v>
      </c>
      <c r="E51" s="114">
        <f t="shared" ref="E51:O51" si="7">SUM(E48:E50)</f>
        <v>1746</v>
      </c>
      <c r="F51" s="114">
        <f t="shared" si="7"/>
        <v>2723</v>
      </c>
      <c r="G51" s="114">
        <f>SUM(G48:G50)</f>
        <v>2882</v>
      </c>
      <c r="H51" s="114">
        <f t="shared" si="7"/>
        <v>2380</v>
      </c>
      <c r="I51" s="114">
        <f>SUM(I48:I50)</f>
        <v>1309</v>
      </c>
      <c r="J51" s="114">
        <f t="shared" si="7"/>
        <v>863</v>
      </c>
      <c r="K51" s="114">
        <f t="shared" si="7"/>
        <v>643</v>
      </c>
      <c r="L51" s="114">
        <f t="shared" si="7"/>
        <v>504</v>
      </c>
      <c r="M51" s="114">
        <f t="shared" si="7"/>
        <v>388</v>
      </c>
      <c r="N51" s="114">
        <f t="shared" si="7"/>
        <v>321</v>
      </c>
      <c r="O51" s="114">
        <f t="shared" si="7"/>
        <v>238</v>
      </c>
      <c r="P51" s="114" t="s">
        <v>201</v>
      </c>
      <c r="Q51" s="114" t="s">
        <v>207</v>
      </c>
      <c r="R51" s="195"/>
    </row>
    <row r="52" spans="1:18" ht="15" thickBot="1" x14ac:dyDescent="0.4">
      <c r="B52" s="191" t="s">
        <v>167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1:18" ht="44" thickBot="1" x14ac:dyDescent="0.4">
      <c r="B53" s="52" t="s">
        <v>0</v>
      </c>
      <c r="C53" s="53" t="s">
        <v>1</v>
      </c>
      <c r="D53" s="53" t="s">
        <v>91</v>
      </c>
      <c r="E53" s="53" t="s">
        <v>2</v>
      </c>
      <c r="F53" s="53" t="s">
        <v>3</v>
      </c>
      <c r="G53" s="53" t="s">
        <v>4</v>
      </c>
      <c r="H53" s="53" t="s">
        <v>5</v>
      </c>
      <c r="I53" s="53" t="s">
        <v>6</v>
      </c>
      <c r="J53" s="53" t="s">
        <v>7</v>
      </c>
      <c r="K53" s="53" t="s">
        <v>8</v>
      </c>
      <c r="L53" s="53" t="s">
        <v>9</v>
      </c>
      <c r="M53" s="53" t="s">
        <v>10</v>
      </c>
      <c r="N53" s="53" t="s">
        <v>11</v>
      </c>
      <c r="O53" s="53" t="s">
        <v>12</v>
      </c>
      <c r="P53" s="53" t="s">
        <v>13</v>
      </c>
      <c r="Q53" s="54" t="s">
        <v>14</v>
      </c>
      <c r="R53" s="51" t="s">
        <v>101</v>
      </c>
    </row>
    <row r="54" spans="1:18" x14ac:dyDescent="0.35">
      <c r="A54" s="49" t="s">
        <v>92</v>
      </c>
      <c r="B54" s="69">
        <v>3562011.57</v>
      </c>
      <c r="C54" s="47">
        <f>SUM(D54:Q54)</f>
        <v>12545</v>
      </c>
      <c r="D54" s="47">
        <v>606</v>
      </c>
      <c r="E54" s="47">
        <v>1285</v>
      </c>
      <c r="F54" s="47">
        <v>2214</v>
      </c>
      <c r="G54" s="47">
        <v>2516</v>
      </c>
      <c r="H54" s="47">
        <v>2150</v>
      </c>
      <c r="I54" s="47">
        <v>1120</v>
      </c>
      <c r="J54" s="47">
        <v>718</v>
      </c>
      <c r="K54" s="47">
        <v>533</v>
      </c>
      <c r="L54" s="47">
        <v>444</v>
      </c>
      <c r="M54" s="47">
        <v>334</v>
      </c>
      <c r="N54" s="47">
        <v>295</v>
      </c>
      <c r="O54" s="47">
        <v>208</v>
      </c>
      <c r="P54" s="46">
        <v>96</v>
      </c>
      <c r="Q54" s="68">
        <v>26</v>
      </c>
      <c r="R54" s="196">
        <v>804</v>
      </c>
    </row>
    <row r="55" spans="1:18" x14ac:dyDescent="0.35">
      <c r="A55" s="49" t="s">
        <v>102</v>
      </c>
      <c r="B55" s="69">
        <v>377818</v>
      </c>
      <c r="C55" s="47">
        <v>1060</v>
      </c>
      <c r="D55" s="47">
        <v>164</v>
      </c>
      <c r="E55" s="47">
        <v>207</v>
      </c>
      <c r="F55" s="47">
        <v>217</v>
      </c>
      <c r="G55" s="47">
        <v>165</v>
      </c>
      <c r="H55" s="47">
        <v>98</v>
      </c>
      <c r="I55" s="47">
        <v>57</v>
      </c>
      <c r="J55" s="47">
        <v>39</v>
      </c>
      <c r="K55" s="47">
        <v>31</v>
      </c>
      <c r="L55" s="47">
        <v>33</v>
      </c>
      <c r="M55" s="47">
        <v>17</v>
      </c>
      <c r="N55" s="46">
        <v>10</v>
      </c>
      <c r="O55" s="46">
        <v>13</v>
      </c>
      <c r="P55" s="46" t="s">
        <v>156</v>
      </c>
      <c r="Q55" s="68" t="s">
        <v>156</v>
      </c>
      <c r="R55" s="197"/>
    </row>
    <row r="56" spans="1:18" x14ac:dyDescent="0.35">
      <c r="A56" s="49" t="s">
        <v>199</v>
      </c>
      <c r="B56" s="122">
        <v>294392.63</v>
      </c>
      <c r="C56" s="123">
        <v>1002</v>
      </c>
      <c r="D56" s="123">
        <v>102</v>
      </c>
      <c r="E56" s="123">
        <v>344</v>
      </c>
      <c r="F56" s="123">
        <v>338</v>
      </c>
      <c r="G56" s="124">
        <v>218</v>
      </c>
      <c r="H56" s="105"/>
      <c r="I56" s="105"/>
      <c r="J56" s="105"/>
      <c r="K56" s="105"/>
      <c r="L56" s="105"/>
      <c r="M56" s="105"/>
      <c r="N56" s="105"/>
      <c r="O56" s="106"/>
      <c r="P56" s="106"/>
      <c r="Q56" s="112"/>
      <c r="R56" s="197"/>
    </row>
    <row r="57" spans="1:18" ht="15" thickBot="1" x14ac:dyDescent="0.4">
      <c r="A57" s="50" t="s">
        <v>105</v>
      </c>
      <c r="B57" s="57">
        <f>SUM(B54:B56)</f>
        <v>4234222.2</v>
      </c>
      <c r="C57" s="58">
        <f>SUM(C54:C56)</f>
        <v>14607</v>
      </c>
      <c r="D57" s="58">
        <f>SUM(D54:D56)</f>
        <v>872</v>
      </c>
      <c r="E57" s="58">
        <f t="shared" ref="E57:G57" si="8">SUM(E54:E56)</f>
        <v>1836</v>
      </c>
      <c r="F57" s="58">
        <f t="shared" si="8"/>
        <v>2769</v>
      </c>
      <c r="G57" s="58">
        <f t="shared" si="8"/>
        <v>2899</v>
      </c>
      <c r="H57" s="58">
        <f>SUM(H54:H55)</f>
        <v>2248</v>
      </c>
      <c r="I57" s="58">
        <f>SUM(I54:I55)</f>
        <v>1177</v>
      </c>
      <c r="J57" s="58">
        <f t="shared" ref="J57:M57" si="9">SUM(J54:J55)</f>
        <v>757</v>
      </c>
      <c r="K57" s="58">
        <f t="shared" si="9"/>
        <v>564</v>
      </c>
      <c r="L57" s="58">
        <f>SUM(L54:L55)</f>
        <v>477</v>
      </c>
      <c r="M57" s="58">
        <f t="shared" si="9"/>
        <v>351</v>
      </c>
      <c r="N57" s="58">
        <f>SUM(N54:N55)</f>
        <v>305</v>
      </c>
      <c r="O57" s="58">
        <f>SUM(O54:O55)</f>
        <v>221</v>
      </c>
      <c r="P57" s="58" t="s">
        <v>208</v>
      </c>
      <c r="Q57" s="58" t="s">
        <v>207</v>
      </c>
      <c r="R57" s="198"/>
    </row>
    <row r="58" spans="1:18" ht="15" thickBot="1" x14ac:dyDescent="0.4">
      <c r="B58" s="191" t="s">
        <v>168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</row>
    <row r="59" spans="1:18" ht="44" thickBot="1" x14ac:dyDescent="0.4">
      <c r="B59" s="52" t="s">
        <v>0</v>
      </c>
      <c r="C59" s="53" t="s">
        <v>1</v>
      </c>
      <c r="D59" s="53" t="s">
        <v>91</v>
      </c>
      <c r="E59" s="53" t="s">
        <v>2</v>
      </c>
      <c r="F59" s="53" t="s">
        <v>3</v>
      </c>
      <c r="G59" s="53" t="s">
        <v>4</v>
      </c>
      <c r="H59" s="53" t="s">
        <v>5</v>
      </c>
      <c r="I59" s="53" t="s">
        <v>6</v>
      </c>
      <c r="J59" s="53" t="s">
        <v>7</v>
      </c>
      <c r="K59" s="53" t="s">
        <v>8</v>
      </c>
      <c r="L59" s="53" t="s">
        <v>9</v>
      </c>
      <c r="M59" s="53" t="s">
        <v>10</v>
      </c>
      <c r="N59" s="53" t="s">
        <v>11</v>
      </c>
      <c r="O59" s="53" t="s">
        <v>12</v>
      </c>
      <c r="P59" s="53" t="s">
        <v>13</v>
      </c>
      <c r="Q59" s="54" t="s">
        <v>14</v>
      </c>
      <c r="R59" s="51" t="s">
        <v>101</v>
      </c>
    </row>
    <row r="60" spans="1:18" x14ac:dyDescent="0.35">
      <c r="A60" s="49" t="s">
        <v>92</v>
      </c>
      <c r="B60" s="69">
        <v>4269667.71</v>
      </c>
      <c r="C60" s="47">
        <v>11028</v>
      </c>
      <c r="D60" s="47">
        <v>587</v>
      </c>
      <c r="E60" s="47">
        <v>1209</v>
      </c>
      <c r="F60" s="47">
        <v>2043</v>
      </c>
      <c r="G60" s="47">
        <v>2332</v>
      </c>
      <c r="H60" s="47">
        <v>1655</v>
      </c>
      <c r="I60" s="47">
        <v>798</v>
      </c>
      <c r="J60" s="47">
        <v>642</v>
      </c>
      <c r="K60" s="47">
        <v>487</v>
      </c>
      <c r="L60" s="47">
        <v>389</v>
      </c>
      <c r="M60" s="47">
        <v>315</v>
      </c>
      <c r="N60" s="47">
        <v>269</v>
      </c>
      <c r="O60" s="47">
        <v>181</v>
      </c>
      <c r="P60" s="46">
        <v>91</v>
      </c>
      <c r="Q60" s="68">
        <v>30</v>
      </c>
      <c r="R60" s="193">
        <v>804</v>
      </c>
    </row>
    <row r="61" spans="1:18" x14ac:dyDescent="0.35">
      <c r="A61" s="49" t="s">
        <v>102</v>
      </c>
      <c r="B61" s="69">
        <v>335434.71999999997</v>
      </c>
      <c r="C61" s="47">
        <v>937</v>
      </c>
      <c r="D61" s="47">
        <v>157</v>
      </c>
      <c r="E61" s="47">
        <v>194</v>
      </c>
      <c r="F61" s="47">
        <v>205</v>
      </c>
      <c r="G61" s="47">
        <v>165</v>
      </c>
      <c r="H61" s="92">
        <v>79</v>
      </c>
      <c r="I61" s="92">
        <v>29</v>
      </c>
      <c r="J61" s="92">
        <v>29</v>
      </c>
      <c r="K61" s="92">
        <v>23</v>
      </c>
      <c r="L61" s="92">
        <v>22</v>
      </c>
      <c r="M61" s="92">
        <v>14</v>
      </c>
      <c r="N61" s="92" t="s">
        <v>156</v>
      </c>
      <c r="O61" s="93" t="s">
        <v>156</v>
      </c>
      <c r="P61" s="93" t="s">
        <v>156</v>
      </c>
      <c r="Q61" s="126" t="s">
        <v>156</v>
      </c>
      <c r="R61" s="194"/>
    </row>
    <row r="62" spans="1:18" x14ac:dyDescent="0.35">
      <c r="A62" s="49" t="s">
        <v>199</v>
      </c>
      <c r="B62" s="120">
        <v>613895.03</v>
      </c>
      <c r="C62" s="92">
        <v>1235</v>
      </c>
      <c r="D62" s="92">
        <v>120</v>
      </c>
      <c r="E62" s="92">
        <v>414</v>
      </c>
      <c r="F62" s="92">
        <v>408</v>
      </c>
      <c r="G62" s="125">
        <v>293</v>
      </c>
      <c r="H62" s="127"/>
      <c r="I62" s="128"/>
      <c r="J62" s="128"/>
      <c r="K62" s="128"/>
      <c r="L62" s="128"/>
      <c r="M62" s="128"/>
      <c r="N62" s="128"/>
      <c r="O62" s="129"/>
      <c r="P62" s="129"/>
      <c r="Q62" s="130"/>
      <c r="R62" s="194"/>
    </row>
    <row r="63" spans="1:18" ht="15" thickBot="1" x14ac:dyDescent="0.4">
      <c r="A63" s="50" t="s">
        <v>105</v>
      </c>
      <c r="B63" s="57">
        <f>SUM(B60:B62)</f>
        <v>5218997.46</v>
      </c>
      <c r="C63" s="58">
        <f>SUM(C60:C62)</f>
        <v>13200</v>
      </c>
      <c r="D63" s="58">
        <f>SUM(D60:D62)</f>
        <v>864</v>
      </c>
      <c r="E63" s="58">
        <f t="shared" ref="E63" si="10">SUM(E60:E62)</f>
        <v>1817</v>
      </c>
      <c r="F63" s="58">
        <f>SUM(F60:F62)</f>
        <v>2656</v>
      </c>
      <c r="G63" s="58">
        <f>SUM(G60:G62)</f>
        <v>2790</v>
      </c>
      <c r="H63" s="56">
        <f>SUM(H60:H62)</f>
        <v>1734</v>
      </c>
      <c r="I63" s="56">
        <v>827</v>
      </c>
      <c r="J63" s="56">
        <v>671</v>
      </c>
      <c r="K63" s="56">
        <v>510</v>
      </c>
      <c r="L63" s="56">
        <v>411</v>
      </c>
      <c r="M63" s="56">
        <v>329</v>
      </c>
      <c r="N63" s="56" t="s">
        <v>204</v>
      </c>
      <c r="O63" s="56" t="s">
        <v>210</v>
      </c>
      <c r="P63" s="56" t="s">
        <v>209</v>
      </c>
      <c r="Q63" s="104" t="s">
        <v>211</v>
      </c>
      <c r="R63" s="195"/>
    </row>
    <row r="64" spans="1:18" ht="15" thickBot="1" x14ac:dyDescent="0.4">
      <c r="B64" s="191" t="s">
        <v>169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</row>
    <row r="65" spans="1:23" ht="44" thickBot="1" x14ac:dyDescent="0.4">
      <c r="B65" s="52" t="s">
        <v>0</v>
      </c>
      <c r="C65" s="53" t="s">
        <v>1</v>
      </c>
      <c r="D65" s="53" t="s">
        <v>91</v>
      </c>
      <c r="E65" s="53" t="s">
        <v>2</v>
      </c>
      <c r="F65" s="53" t="s">
        <v>3</v>
      </c>
      <c r="G65" s="53" t="s">
        <v>4</v>
      </c>
      <c r="H65" s="53" t="s">
        <v>5</v>
      </c>
      <c r="I65" s="53" t="s">
        <v>6</v>
      </c>
      <c r="J65" s="53" t="s">
        <v>7</v>
      </c>
      <c r="K65" s="53" t="s">
        <v>8</v>
      </c>
      <c r="L65" s="53" t="s">
        <v>9</v>
      </c>
      <c r="M65" s="53" t="s">
        <v>10</v>
      </c>
      <c r="N65" s="53" t="s">
        <v>11</v>
      </c>
      <c r="O65" s="53" t="s">
        <v>12</v>
      </c>
      <c r="P65" s="53" t="s">
        <v>13</v>
      </c>
      <c r="Q65" s="54" t="s">
        <v>14</v>
      </c>
      <c r="R65" s="51" t="s">
        <v>101</v>
      </c>
    </row>
    <row r="66" spans="1:23" x14ac:dyDescent="0.35">
      <c r="A66" s="49" t="s">
        <v>92</v>
      </c>
      <c r="B66" s="83">
        <f>4121330.04-753770.99</f>
        <v>3367559.05</v>
      </c>
      <c r="C66" s="131">
        <v>10765</v>
      </c>
      <c r="D66" s="47">
        <v>931</v>
      </c>
      <c r="E66" s="47">
        <v>1171</v>
      </c>
      <c r="F66" s="47">
        <v>1931</v>
      </c>
      <c r="G66" s="47">
        <v>2271</v>
      </c>
      <c r="H66" s="47">
        <v>1636</v>
      </c>
      <c r="I66" s="47">
        <v>843</v>
      </c>
      <c r="J66" s="47">
        <v>621</v>
      </c>
      <c r="K66" s="47">
        <v>458</v>
      </c>
      <c r="L66" s="47">
        <v>363</v>
      </c>
      <c r="M66" s="47">
        <v>297</v>
      </c>
      <c r="N66" s="47">
        <v>262</v>
      </c>
      <c r="O66" s="47">
        <v>169</v>
      </c>
      <c r="P66" s="46">
        <v>89</v>
      </c>
      <c r="Q66" s="68">
        <v>39</v>
      </c>
      <c r="R66" s="196">
        <v>805</v>
      </c>
    </row>
    <row r="67" spans="1:23" x14ac:dyDescent="0.35">
      <c r="A67" s="49" t="s">
        <v>102</v>
      </c>
      <c r="B67" s="83">
        <v>321247.17</v>
      </c>
      <c r="C67" s="47">
        <v>934</v>
      </c>
      <c r="D67" s="47">
        <v>151</v>
      </c>
      <c r="E67" s="47">
        <v>198</v>
      </c>
      <c r="F67" s="47">
        <v>201</v>
      </c>
      <c r="G67" s="47">
        <v>161</v>
      </c>
      <c r="H67" s="47">
        <v>80</v>
      </c>
      <c r="I67" s="47">
        <v>29</v>
      </c>
      <c r="J67" s="47">
        <v>32</v>
      </c>
      <c r="K67" s="47">
        <v>26</v>
      </c>
      <c r="L67" s="46">
        <v>18</v>
      </c>
      <c r="M67" s="47">
        <v>18</v>
      </c>
      <c r="N67" s="92" t="s">
        <v>156</v>
      </c>
      <c r="O67" s="93" t="s">
        <v>156</v>
      </c>
      <c r="P67" s="93" t="s">
        <v>156</v>
      </c>
      <c r="Q67" s="126" t="s">
        <v>156</v>
      </c>
      <c r="R67" s="197"/>
    </row>
    <row r="68" spans="1:23" x14ac:dyDescent="0.35">
      <c r="A68" s="49" t="s">
        <v>199</v>
      </c>
      <c r="B68" s="121">
        <v>753770.99</v>
      </c>
      <c r="C68" s="92">
        <v>2202</v>
      </c>
      <c r="D68" s="92">
        <v>316</v>
      </c>
      <c r="E68" s="92">
        <v>689</v>
      </c>
      <c r="F68" s="92">
        <v>683</v>
      </c>
      <c r="G68" s="92">
        <v>477</v>
      </c>
      <c r="H68" s="92">
        <v>37</v>
      </c>
      <c r="I68" s="105"/>
      <c r="J68" s="105"/>
      <c r="K68" s="105"/>
      <c r="L68" s="105"/>
      <c r="M68" s="105"/>
      <c r="N68" s="105"/>
      <c r="O68" s="106"/>
      <c r="P68" s="106"/>
      <c r="Q68" s="112"/>
      <c r="R68" s="197"/>
    </row>
    <row r="69" spans="1:23" ht="15" thickBot="1" x14ac:dyDescent="0.4">
      <c r="A69" s="50" t="s">
        <v>105</v>
      </c>
      <c r="B69" s="57">
        <v>4442577.21</v>
      </c>
      <c r="C69" s="58">
        <v>13901</v>
      </c>
      <c r="D69" s="58">
        <v>1398</v>
      </c>
      <c r="E69" s="58">
        <v>2058</v>
      </c>
      <c r="F69" s="58">
        <v>2815</v>
      </c>
      <c r="G69" s="58">
        <v>2909</v>
      </c>
      <c r="H69" s="58">
        <v>1753</v>
      </c>
      <c r="I69" s="58">
        <v>872</v>
      </c>
      <c r="J69" s="58">
        <v>653</v>
      </c>
      <c r="K69" s="58">
        <v>484</v>
      </c>
      <c r="L69" s="58">
        <v>381</v>
      </c>
      <c r="M69" s="58">
        <v>315</v>
      </c>
      <c r="N69" s="58" t="s">
        <v>212</v>
      </c>
      <c r="O69" s="58" t="s">
        <v>213</v>
      </c>
      <c r="P69" s="58" t="s">
        <v>214</v>
      </c>
      <c r="Q69" s="58" t="s">
        <v>215</v>
      </c>
      <c r="R69" s="198"/>
    </row>
    <row r="70" spans="1:23" ht="15" thickBot="1" x14ac:dyDescent="0.4">
      <c r="B70" s="191" t="s">
        <v>170</v>
      </c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</row>
    <row r="71" spans="1:23" ht="44" thickBot="1" x14ac:dyDescent="0.4">
      <c r="B71" s="52" t="s">
        <v>0</v>
      </c>
      <c r="C71" s="53" t="s">
        <v>1</v>
      </c>
      <c r="D71" s="53" t="s">
        <v>91</v>
      </c>
      <c r="E71" s="53" t="s">
        <v>2</v>
      </c>
      <c r="F71" s="53" t="s">
        <v>3</v>
      </c>
      <c r="G71" s="53" t="s">
        <v>4</v>
      </c>
      <c r="H71" s="53" t="s">
        <v>5</v>
      </c>
      <c r="I71" s="53" t="s">
        <v>6</v>
      </c>
      <c r="J71" s="53" t="s">
        <v>7</v>
      </c>
      <c r="K71" s="53" t="s">
        <v>8</v>
      </c>
      <c r="L71" s="53" t="s">
        <v>9</v>
      </c>
      <c r="M71" s="53" t="s">
        <v>10</v>
      </c>
      <c r="N71" s="53" t="s">
        <v>11</v>
      </c>
      <c r="O71" s="53" t="s">
        <v>12</v>
      </c>
      <c r="P71" s="53" t="s">
        <v>13</v>
      </c>
      <c r="Q71" s="54" t="s">
        <v>14</v>
      </c>
      <c r="R71" s="51" t="s">
        <v>101</v>
      </c>
    </row>
    <row r="72" spans="1:23" x14ac:dyDescent="0.35">
      <c r="A72" s="49" t="s">
        <v>92</v>
      </c>
      <c r="B72" s="134">
        <v>4227503.07</v>
      </c>
      <c r="C72" s="135">
        <v>11185</v>
      </c>
      <c r="D72" s="135">
        <v>601</v>
      </c>
      <c r="E72" s="135">
        <v>1178</v>
      </c>
      <c r="F72" s="135">
        <v>1875</v>
      </c>
      <c r="G72" s="135">
        <v>2244</v>
      </c>
      <c r="H72" s="135">
        <v>1716</v>
      </c>
      <c r="I72" s="135">
        <v>981</v>
      </c>
      <c r="J72" s="135">
        <v>697</v>
      </c>
      <c r="K72" s="135">
        <v>513</v>
      </c>
      <c r="L72" s="135">
        <v>419</v>
      </c>
      <c r="M72" s="135">
        <v>335</v>
      </c>
      <c r="N72" s="47">
        <v>291</v>
      </c>
      <c r="O72" s="47">
        <v>196</v>
      </c>
      <c r="P72" s="46">
        <v>100</v>
      </c>
      <c r="Q72" s="68">
        <v>39</v>
      </c>
      <c r="R72" s="196">
        <v>800</v>
      </c>
      <c r="W72" s="69"/>
    </row>
    <row r="73" spans="1:23" x14ac:dyDescent="0.35">
      <c r="A73" s="49" t="s">
        <v>102</v>
      </c>
      <c r="B73" s="134">
        <v>370924.59</v>
      </c>
      <c r="C73" s="135">
        <v>923</v>
      </c>
      <c r="D73" s="135">
        <v>152</v>
      </c>
      <c r="E73" s="135">
        <v>192</v>
      </c>
      <c r="F73" s="135">
        <v>192</v>
      </c>
      <c r="G73" s="135">
        <v>153</v>
      </c>
      <c r="H73" s="135">
        <v>81</v>
      </c>
      <c r="I73" s="135">
        <v>34</v>
      </c>
      <c r="J73" s="135">
        <v>33</v>
      </c>
      <c r="K73" s="135">
        <v>26</v>
      </c>
      <c r="L73" s="136">
        <v>21</v>
      </c>
      <c r="M73" s="135">
        <v>17</v>
      </c>
      <c r="N73" s="46" t="s">
        <v>156</v>
      </c>
      <c r="O73" s="46" t="s">
        <v>156</v>
      </c>
      <c r="P73" s="46" t="s">
        <v>156</v>
      </c>
      <c r="Q73" s="68" t="s">
        <v>156</v>
      </c>
      <c r="R73" s="197"/>
      <c r="W73" s="120"/>
    </row>
    <row r="74" spans="1:23" x14ac:dyDescent="0.35">
      <c r="A74" s="49" t="s">
        <v>199</v>
      </c>
      <c r="B74" s="137">
        <v>1253055.6599999999</v>
      </c>
      <c r="C74" s="138">
        <v>2572</v>
      </c>
      <c r="D74" s="138">
        <v>361</v>
      </c>
      <c r="E74" s="138">
        <v>766</v>
      </c>
      <c r="F74" s="138">
        <v>791</v>
      </c>
      <c r="G74" s="138">
        <v>565</v>
      </c>
      <c r="H74" s="138">
        <v>89</v>
      </c>
      <c r="I74" s="105"/>
      <c r="J74" s="105"/>
      <c r="K74" s="105"/>
      <c r="L74" s="105"/>
      <c r="M74" s="105"/>
      <c r="N74" s="105"/>
      <c r="O74" s="106"/>
      <c r="P74" s="106"/>
      <c r="Q74" s="112"/>
      <c r="R74" s="197"/>
      <c r="W74" s="133"/>
    </row>
    <row r="75" spans="1:23" ht="15" thickBot="1" x14ac:dyDescent="0.4">
      <c r="A75" s="50" t="s">
        <v>105</v>
      </c>
      <c r="B75" s="139">
        <f t="shared" ref="B75:H75" si="11">SUM(B72:B74)</f>
        <v>5851483.3200000003</v>
      </c>
      <c r="C75" s="140">
        <f t="shared" si="11"/>
        <v>14680</v>
      </c>
      <c r="D75" s="140">
        <f t="shared" si="11"/>
        <v>1114</v>
      </c>
      <c r="E75" s="140">
        <f t="shared" si="11"/>
        <v>2136</v>
      </c>
      <c r="F75" s="140">
        <f t="shared" si="11"/>
        <v>2858</v>
      </c>
      <c r="G75" s="140">
        <f t="shared" si="11"/>
        <v>2962</v>
      </c>
      <c r="H75" s="140">
        <f t="shared" si="11"/>
        <v>1886</v>
      </c>
      <c r="I75" s="140">
        <f>SUM(I72:I73)</f>
        <v>1015</v>
      </c>
      <c r="J75" s="140">
        <f>SUM(J72:J73)</f>
        <v>730</v>
      </c>
      <c r="K75" s="140">
        <f>SUM(K72:K73)</f>
        <v>539</v>
      </c>
      <c r="L75" s="140">
        <f>SUM(L72:L73)</f>
        <v>440</v>
      </c>
      <c r="M75" s="140">
        <f>SUM(M72:M73)</f>
        <v>352</v>
      </c>
      <c r="N75" s="58" t="s">
        <v>216</v>
      </c>
      <c r="O75" s="58" t="s">
        <v>192</v>
      </c>
      <c r="P75" s="58" t="s">
        <v>208</v>
      </c>
      <c r="Q75" s="60" t="s">
        <v>211</v>
      </c>
      <c r="R75" s="198"/>
    </row>
  </sheetData>
  <mergeCells count="31">
    <mergeCell ref="R72:R75"/>
    <mergeCell ref="B64:R64"/>
    <mergeCell ref="R66:R69"/>
    <mergeCell ref="B20:R20"/>
    <mergeCell ref="R22:R24"/>
    <mergeCell ref="B70:R70"/>
    <mergeCell ref="B35:R35"/>
    <mergeCell ref="R37:R39"/>
    <mergeCell ref="B25:R25"/>
    <mergeCell ref="R27:R29"/>
    <mergeCell ref="B58:R58"/>
    <mergeCell ref="B30:R30"/>
    <mergeCell ref="R32:R34"/>
    <mergeCell ref="R60:R63"/>
    <mergeCell ref="B40:R40"/>
    <mergeCell ref="R42:R45"/>
    <mergeCell ref="B1:S1"/>
    <mergeCell ref="B46:R46"/>
    <mergeCell ref="R48:R51"/>
    <mergeCell ref="B52:R52"/>
    <mergeCell ref="R54:R57"/>
    <mergeCell ref="B10:R10"/>
    <mergeCell ref="R12:R14"/>
    <mergeCell ref="B15:R15"/>
    <mergeCell ref="R17:R19"/>
    <mergeCell ref="B2:R2"/>
    <mergeCell ref="B3:R3"/>
    <mergeCell ref="B4:R4"/>
    <mergeCell ref="A8:R8"/>
    <mergeCell ref="B5:Q5"/>
    <mergeCell ref="B6:Q6"/>
  </mergeCells>
  <pageMargins left="0.25" right="0.25" top="0.75" bottom="0.8" header="0.3" footer="0.3"/>
  <pageSetup scale="75" fitToWidth="0" fitToHeight="0" orientation="landscape" r:id="rId1"/>
  <rowBreaks count="1" manualBreakCount="1">
    <brk id="9" max="17" man="1"/>
  </rowBreaks>
  <ignoredErrors>
    <ignoredError sqref="C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P80"/>
  <sheetViews>
    <sheetView zoomScaleNormal="100" workbookViewId="0">
      <selection activeCell="H30" sqref="H30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8" t="s">
        <v>195</v>
      </c>
      <c r="D3" s="202"/>
      <c r="E3" s="202"/>
      <c r="F3" s="202"/>
      <c r="G3" s="209"/>
    </row>
    <row r="4" spans="1:8" ht="15" thickBot="1" x14ac:dyDescent="0.4">
      <c r="C4" s="210"/>
      <c r="D4" s="203"/>
      <c r="E4" s="203"/>
      <c r="F4" s="203"/>
      <c r="G4" s="211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21</v>
      </c>
      <c r="C8" s="39">
        <v>38</v>
      </c>
      <c r="D8" s="39">
        <v>11</v>
      </c>
      <c r="E8" s="39">
        <v>27</v>
      </c>
      <c r="F8" s="41">
        <f t="shared" ref="F8:F60" si="0">D8/C8</f>
        <v>0.28947368421052633</v>
      </c>
      <c r="G8" s="74">
        <f t="shared" ref="G8:G71" si="1">E8/C8</f>
        <v>0.71052631578947367</v>
      </c>
      <c r="H8" s="73">
        <v>265</v>
      </c>
    </row>
    <row r="9" spans="1:8" x14ac:dyDescent="0.35">
      <c r="A9" s="45" t="s">
        <v>121</v>
      </c>
      <c r="B9" s="39">
        <v>5</v>
      </c>
      <c r="C9" s="39">
        <v>6</v>
      </c>
      <c r="D9" s="39">
        <v>1</v>
      </c>
      <c r="E9" s="39">
        <v>5</v>
      </c>
      <c r="F9" s="41">
        <f t="shared" si="0"/>
        <v>0.16666666666666666</v>
      </c>
      <c r="G9" s="74">
        <f t="shared" si="1"/>
        <v>0.83333333333333337</v>
      </c>
      <c r="H9" s="73">
        <v>22</v>
      </c>
    </row>
    <row r="10" spans="1:8" x14ac:dyDescent="0.35">
      <c r="A10" s="45" t="s">
        <v>122</v>
      </c>
      <c r="B10" s="39">
        <v>28</v>
      </c>
      <c r="C10" s="39">
        <v>31</v>
      </c>
      <c r="D10" s="39">
        <v>5</v>
      </c>
      <c r="E10" s="39">
        <v>26</v>
      </c>
      <c r="F10" s="41">
        <f t="shared" si="0"/>
        <v>0.16129032258064516</v>
      </c>
      <c r="G10" s="74">
        <f t="shared" si="1"/>
        <v>0.83870967741935487</v>
      </c>
      <c r="H10" s="73">
        <v>222</v>
      </c>
    </row>
    <row r="11" spans="1:8" x14ac:dyDescent="0.35">
      <c r="A11" s="45" t="s">
        <v>123</v>
      </c>
      <c r="B11" s="39">
        <v>4</v>
      </c>
      <c r="C11" s="39">
        <v>1</v>
      </c>
      <c r="D11" s="39">
        <v>0</v>
      </c>
      <c r="E11" s="39">
        <v>1</v>
      </c>
      <c r="F11" s="41">
        <f t="shared" si="0"/>
        <v>0</v>
      </c>
      <c r="G11" s="74">
        <f t="shared" si="1"/>
        <v>1</v>
      </c>
      <c r="H11" s="73">
        <v>0</v>
      </c>
    </row>
    <row r="12" spans="1:8" x14ac:dyDescent="0.35">
      <c r="A12" s="45" t="s">
        <v>124</v>
      </c>
      <c r="B12" s="39">
        <v>17</v>
      </c>
      <c r="C12" s="39">
        <v>17</v>
      </c>
      <c r="D12" s="39">
        <v>3</v>
      </c>
      <c r="E12" s="39">
        <v>14</v>
      </c>
      <c r="F12" s="41">
        <f t="shared" si="0"/>
        <v>0.17647058823529413</v>
      </c>
      <c r="G12" s="74">
        <f t="shared" si="1"/>
        <v>0.82352941176470584</v>
      </c>
      <c r="H12" s="73">
        <v>203</v>
      </c>
    </row>
    <row r="13" spans="1:8" x14ac:dyDescent="0.35">
      <c r="A13" s="45" t="s">
        <v>125</v>
      </c>
      <c r="B13" s="78">
        <v>8</v>
      </c>
      <c r="C13" s="39">
        <v>10</v>
      </c>
      <c r="D13" s="39">
        <v>3</v>
      </c>
      <c r="E13" s="39">
        <v>7</v>
      </c>
      <c r="F13" s="41">
        <f t="shared" si="0"/>
        <v>0.3</v>
      </c>
      <c r="G13" s="74">
        <f t="shared" si="1"/>
        <v>0.7</v>
      </c>
      <c r="H13" s="73">
        <v>66</v>
      </c>
    </row>
    <row r="14" spans="1:8" x14ac:dyDescent="0.35">
      <c r="A14" s="45" t="s">
        <v>126</v>
      </c>
      <c r="B14" s="78">
        <v>5</v>
      </c>
      <c r="C14" s="39">
        <v>5</v>
      </c>
      <c r="D14" s="39">
        <v>2</v>
      </c>
      <c r="E14" s="39">
        <v>3</v>
      </c>
      <c r="F14" s="41">
        <f t="shared" si="0"/>
        <v>0.4</v>
      </c>
      <c r="G14" s="74">
        <f t="shared" si="1"/>
        <v>0.6</v>
      </c>
      <c r="H14" s="73">
        <v>28</v>
      </c>
    </row>
    <row r="15" spans="1:8" x14ac:dyDescent="0.35">
      <c r="A15" s="45" t="s">
        <v>127</v>
      </c>
      <c r="B15" s="78">
        <v>36</v>
      </c>
      <c r="C15" s="39">
        <v>41</v>
      </c>
      <c r="D15" s="39">
        <v>6</v>
      </c>
      <c r="E15" s="39">
        <v>35</v>
      </c>
      <c r="F15" s="41">
        <f t="shared" si="0"/>
        <v>0.14634146341463414</v>
      </c>
      <c r="G15" s="74">
        <f t="shared" si="1"/>
        <v>0.85365853658536583</v>
      </c>
      <c r="H15" s="73">
        <v>266</v>
      </c>
    </row>
    <row r="16" spans="1:8" x14ac:dyDescent="0.35">
      <c r="A16" s="45" t="s">
        <v>128</v>
      </c>
      <c r="B16" s="78">
        <v>150</v>
      </c>
      <c r="C16" s="79">
        <v>162</v>
      </c>
      <c r="D16" s="39">
        <v>47</v>
      </c>
      <c r="E16" s="39">
        <v>115</v>
      </c>
      <c r="F16" s="41">
        <f t="shared" si="0"/>
        <v>0.29012345679012347</v>
      </c>
      <c r="G16" s="74">
        <f t="shared" si="1"/>
        <v>0.70987654320987659</v>
      </c>
      <c r="H16" s="73">
        <v>1232</v>
      </c>
    </row>
    <row r="17" spans="1:8" x14ac:dyDescent="0.35">
      <c r="A17" s="45" t="s">
        <v>39</v>
      </c>
      <c r="B17" s="78">
        <v>73</v>
      </c>
      <c r="C17" s="79">
        <v>111</v>
      </c>
      <c r="D17" s="39">
        <v>29</v>
      </c>
      <c r="E17" s="39">
        <v>82</v>
      </c>
      <c r="F17" s="41">
        <f t="shared" ref="F17:F22" si="2">D17/C17</f>
        <v>0.26126126126126126</v>
      </c>
      <c r="G17" s="74">
        <f t="shared" si="1"/>
        <v>0.73873873873873874</v>
      </c>
      <c r="H17" s="73">
        <v>519</v>
      </c>
    </row>
    <row r="18" spans="1:8" x14ac:dyDescent="0.35">
      <c r="A18" s="45" t="s">
        <v>25</v>
      </c>
      <c r="B18" s="78">
        <v>4</v>
      </c>
      <c r="C18" s="79">
        <v>2</v>
      </c>
      <c r="D18" s="39">
        <v>0</v>
      </c>
      <c r="E18" s="39">
        <v>2</v>
      </c>
      <c r="F18" s="41">
        <f t="shared" si="2"/>
        <v>0</v>
      </c>
      <c r="G18" s="74">
        <f>E18/C18</f>
        <v>1</v>
      </c>
      <c r="H18" s="73">
        <v>0</v>
      </c>
    </row>
    <row r="19" spans="1:8" x14ac:dyDescent="0.35">
      <c r="A19" s="45" t="s">
        <v>129</v>
      </c>
      <c r="B19" s="78">
        <v>0</v>
      </c>
      <c r="C19" s="79">
        <v>1</v>
      </c>
      <c r="D19" s="39">
        <v>0</v>
      </c>
      <c r="E19" s="39">
        <v>1</v>
      </c>
      <c r="F19" s="41">
        <f t="shared" si="2"/>
        <v>0</v>
      </c>
      <c r="G19" s="74">
        <f>E19/C19</f>
        <v>1</v>
      </c>
      <c r="H19" s="73">
        <v>0</v>
      </c>
    </row>
    <row r="20" spans="1:8" x14ac:dyDescent="0.35">
      <c r="A20" s="45" t="s">
        <v>130</v>
      </c>
      <c r="B20" s="78">
        <v>1</v>
      </c>
      <c r="C20" s="79">
        <v>1</v>
      </c>
      <c r="D20" s="39">
        <v>0</v>
      </c>
      <c r="E20" s="39">
        <v>1</v>
      </c>
      <c r="F20" s="41">
        <f t="shared" si="2"/>
        <v>0</v>
      </c>
      <c r="G20" s="74">
        <f>E20/C20</f>
        <v>1</v>
      </c>
      <c r="H20" s="73">
        <v>7</v>
      </c>
    </row>
    <row r="21" spans="1:8" x14ac:dyDescent="0.35">
      <c r="A21" s="45" t="s">
        <v>131</v>
      </c>
      <c r="B21" s="78">
        <v>0</v>
      </c>
      <c r="C21" s="79">
        <v>1</v>
      </c>
      <c r="D21" s="39">
        <v>0</v>
      </c>
      <c r="E21" s="39">
        <v>1</v>
      </c>
      <c r="F21" s="41">
        <f t="shared" si="2"/>
        <v>0</v>
      </c>
      <c r="G21" s="74">
        <f>E21/C21</f>
        <v>1</v>
      </c>
      <c r="H21" s="73">
        <v>0</v>
      </c>
    </row>
    <row r="22" spans="1:8" x14ac:dyDescent="0.35">
      <c r="A22" s="45" t="s">
        <v>132</v>
      </c>
      <c r="B22" s="78">
        <v>2</v>
      </c>
      <c r="C22" s="79">
        <v>4</v>
      </c>
      <c r="D22" s="39">
        <v>0</v>
      </c>
      <c r="E22" s="39">
        <v>4</v>
      </c>
      <c r="F22" s="41">
        <f t="shared" si="2"/>
        <v>0</v>
      </c>
      <c r="G22" s="74">
        <f>E22/C22</f>
        <v>1</v>
      </c>
      <c r="H22" s="73">
        <v>28</v>
      </c>
    </row>
    <row r="23" spans="1:8" x14ac:dyDescent="0.35">
      <c r="A23" s="45" t="s">
        <v>133</v>
      </c>
      <c r="B23" s="39">
        <v>16</v>
      </c>
      <c r="C23" s="79">
        <v>15</v>
      </c>
      <c r="D23" s="39">
        <v>5</v>
      </c>
      <c r="E23" s="39">
        <v>10</v>
      </c>
      <c r="F23" s="41">
        <f t="shared" si="0"/>
        <v>0.33333333333333331</v>
      </c>
      <c r="G23" s="74">
        <f t="shared" si="1"/>
        <v>0.66666666666666663</v>
      </c>
      <c r="H23" s="73">
        <v>37</v>
      </c>
    </row>
    <row r="24" spans="1:8" x14ac:dyDescent="0.35">
      <c r="A24" s="76" t="s">
        <v>134</v>
      </c>
      <c r="B24" s="78">
        <v>298</v>
      </c>
      <c r="C24" s="79">
        <v>347</v>
      </c>
      <c r="D24" s="77">
        <v>83</v>
      </c>
      <c r="E24" s="77">
        <v>264</v>
      </c>
      <c r="F24" s="41">
        <f t="shared" si="0"/>
        <v>0.23919308357348704</v>
      </c>
      <c r="G24" s="74">
        <f t="shared" si="1"/>
        <v>0.76080691642651299</v>
      </c>
      <c r="H24" s="73">
        <v>1972</v>
      </c>
    </row>
    <row r="25" spans="1:8" x14ac:dyDescent="0.35">
      <c r="A25" s="45" t="s">
        <v>135</v>
      </c>
      <c r="B25" s="78">
        <v>1</v>
      </c>
      <c r="C25" s="79">
        <v>2</v>
      </c>
      <c r="D25" s="39">
        <v>0</v>
      </c>
      <c r="E25" s="39">
        <v>2</v>
      </c>
      <c r="F25" s="41">
        <f t="shared" si="0"/>
        <v>0</v>
      </c>
      <c r="G25" s="74">
        <f t="shared" si="1"/>
        <v>1</v>
      </c>
      <c r="H25" s="73">
        <v>29</v>
      </c>
    </row>
    <row r="26" spans="1:8" x14ac:dyDescent="0.35">
      <c r="A26" s="45" t="s">
        <v>38</v>
      </c>
      <c r="B26" s="78">
        <v>4</v>
      </c>
      <c r="C26" s="79">
        <v>3</v>
      </c>
      <c r="D26" s="39">
        <v>1</v>
      </c>
      <c r="E26" s="39">
        <v>2</v>
      </c>
      <c r="F26" s="41">
        <f t="shared" si="0"/>
        <v>0.33333333333333331</v>
      </c>
      <c r="G26" s="74">
        <f t="shared" si="1"/>
        <v>0.66666666666666663</v>
      </c>
      <c r="H26" s="73">
        <v>0</v>
      </c>
    </row>
    <row r="27" spans="1:8" x14ac:dyDescent="0.35">
      <c r="A27" s="45" t="s">
        <v>37</v>
      </c>
      <c r="B27" s="78">
        <v>3</v>
      </c>
      <c r="C27" s="79">
        <v>7</v>
      </c>
      <c r="D27" s="39">
        <v>1</v>
      </c>
      <c r="E27" s="39">
        <v>6</v>
      </c>
      <c r="F27" s="41">
        <f t="shared" si="0"/>
        <v>0.14285714285714285</v>
      </c>
      <c r="G27" s="74">
        <f t="shared" si="1"/>
        <v>0.8571428571428571</v>
      </c>
      <c r="H27" s="73">
        <v>45</v>
      </c>
    </row>
    <row r="28" spans="1:8" x14ac:dyDescent="0.35">
      <c r="A28" s="45" t="s">
        <v>27</v>
      </c>
      <c r="B28" s="78">
        <v>9</v>
      </c>
      <c r="C28" s="39">
        <v>18</v>
      </c>
      <c r="D28" s="39">
        <v>4</v>
      </c>
      <c r="E28" s="39">
        <v>14</v>
      </c>
      <c r="F28" s="41">
        <f t="shared" si="0"/>
        <v>0.22222222222222221</v>
      </c>
      <c r="G28" s="74">
        <f t="shared" si="1"/>
        <v>0.77777777777777779</v>
      </c>
      <c r="H28" s="73">
        <v>226</v>
      </c>
    </row>
    <row r="29" spans="1:8" x14ac:dyDescent="0.35">
      <c r="A29" s="45" t="s">
        <v>62</v>
      </c>
      <c r="B29" s="78">
        <v>4</v>
      </c>
      <c r="C29" s="39">
        <v>8</v>
      </c>
      <c r="D29" s="39">
        <v>2</v>
      </c>
      <c r="E29" s="39">
        <v>6</v>
      </c>
      <c r="F29" s="41">
        <f t="shared" si="0"/>
        <v>0.25</v>
      </c>
      <c r="G29" s="74">
        <f t="shared" si="1"/>
        <v>0.75</v>
      </c>
      <c r="H29" s="73">
        <v>33</v>
      </c>
    </row>
    <row r="30" spans="1:8" x14ac:dyDescent="0.35">
      <c r="A30" s="45" t="s">
        <v>136</v>
      </c>
      <c r="B30" s="78">
        <v>36</v>
      </c>
      <c r="C30" s="39">
        <v>44</v>
      </c>
      <c r="D30" s="39">
        <v>15</v>
      </c>
      <c r="E30" s="39">
        <v>29</v>
      </c>
      <c r="F30" s="41">
        <f t="shared" si="0"/>
        <v>0.34090909090909088</v>
      </c>
      <c r="G30" s="74">
        <f t="shared" si="1"/>
        <v>0.65909090909090906</v>
      </c>
      <c r="H30" s="73">
        <v>306</v>
      </c>
    </row>
    <row r="31" spans="1:8" x14ac:dyDescent="0.35">
      <c r="A31" s="45" t="s">
        <v>17</v>
      </c>
      <c r="B31" s="78">
        <v>13</v>
      </c>
      <c r="C31" s="39">
        <v>17</v>
      </c>
      <c r="D31" s="39">
        <v>6</v>
      </c>
      <c r="E31" s="39">
        <v>11</v>
      </c>
      <c r="F31" s="41">
        <f t="shared" si="0"/>
        <v>0.35294117647058826</v>
      </c>
      <c r="G31" s="74">
        <f t="shared" si="1"/>
        <v>0.6470588235294118</v>
      </c>
      <c r="H31" s="73">
        <v>155</v>
      </c>
    </row>
    <row r="32" spans="1:8" x14ac:dyDescent="0.35">
      <c r="A32" s="45" t="s">
        <v>137</v>
      </c>
      <c r="B32" s="78">
        <v>4</v>
      </c>
      <c r="C32" s="39">
        <v>3</v>
      </c>
      <c r="D32" s="39">
        <v>1</v>
      </c>
      <c r="E32" s="39">
        <v>2</v>
      </c>
      <c r="F32" s="41">
        <f t="shared" si="0"/>
        <v>0.33333333333333331</v>
      </c>
      <c r="G32" s="74">
        <f t="shared" si="1"/>
        <v>0.66666666666666663</v>
      </c>
      <c r="H32" s="73">
        <v>6</v>
      </c>
    </row>
    <row r="33" spans="1:8" x14ac:dyDescent="0.35">
      <c r="A33" s="76" t="s">
        <v>138</v>
      </c>
      <c r="B33" s="78">
        <v>213</v>
      </c>
      <c r="C33" s="77">
        <v>252</v>
      </c>
      <c r="D33" s="77">
        <v>85</v>
      </c>
      <c r="E33" s="77">
        <v>167</v>
      </c>
      <c r="F33" s="41">
        <f t="shared" si="0"/>
        <v>0.33730158730158732</v>
      </c>
      <c r="G33" s="74">
        <f t="shared" si="1"/>
        <v>0.66269841269841268</v>
      </c>
      <c r="H33" s="73">
        <v>1521</v>
      </c>
    </row>
    <row r="34" spans="1:8" x14ac:dyDescent="0.35">
      <c r="A34" s="76" t="s">
        <v>139</v>
      </c>
      <c r="B34" s="78">
        <v>2</v>
      </c>
      <c r="C34" s="39">
        <v>4</v>
      </c>
      <c r="D34" s="39">
        <v>1</v>
      </c>
      <c r="E34" s="39">
        <v>3</v>
      </c>
      <c r="F34" s="41">
        <f t="shared" si="0"/>
        <v>0.25</v>
      </c>
      <c r="G34" s="74">
        <f t="shared" si="1"/>
        <v>0.75</v>
      </c>
      <c r="H34" s="73">
        <v>36</v>
      </c>
    </row>
    <row r="35" spans="1:8" x14ac:dyDescent="0.35">
      <c r="A35" s="76" t="s">
        <v>140</v>
      </c>
      <c r="B35" s="78">
        <v>129</v>
      </c>
      <c r="C35" s="39">
        <v>149</v>
      </c>
      <c r="D35" s="39">
        <v>33</v>
      </c>
      <c r="E35" s="39">
        <v>116</v>
      </c>
      <c r="F35" s="41">
        <f t="shared" si="0"/>
        <v>0.22147651006711411</v>
      </c>
      <c r="G35" s="74">
        <f t="shared" si="1"/>
        <v>0.77852348993288589</v>
      </c>
      <c r="H35" s="73">
        <v>985</v>
      </c>
    </row>
    <row r="36" spans="1:8" x14ac:dyDescent="0.35">
      <c r="A36" s="76" t="s">
        <v>141</v>
      </c>
      <c r="B36" s="78">
        <v>17</v>
      </c>
      <c r="C36" s="39">
        <v>20</v>
      </c>
      <c r="D36" s="39">
        <v>6</v>
      </c>
      <c r="E36" s="39">
        <v>14</v>
      </c>
      <c r="F36" s="41">
        <f t="shared" si="0"/>
        <v>0.3</v>
      </c>
      <c r="G36" s="74">
        <f t="shared" si="1"/>
        <v>0.7</v>
      </c>
      <c r="H36" s="73">
        <v>113</v>
      </c>
    </row>
    <row r="37" spans="1:8" x14ac:dyDescent="0.35">
      <c r="A37" s="76" t="s">
        <v>142</v>
      </c>
      <c r="B37" s="78">
        <v>1</v>
      </c>
      <c r="C37" s="39">
        <v>0</v>
      </c>
      <c r="D37" s="39">
        <v>0</v>
      </c>
      <c r="E37" s="39">
        <v>0</v>
      </c>
      <c r="F37" s="41">
        <v>0</v>
      </c>
      <c r="G37" s="74">
        <v>0</v>
      </c>
      <c r="H37" s="73">
        <v>0</v>
      </c>
    </row>
    <row r="38" spans="1:8" x14ac:dyDescent="0.35">
      <c r="A38" s="76" t="s">
        <v>143</v>
      </c>
      <c r="B38" s="78">
        <v>24</v>
      </c>
      <c r="C38" s="39">
        <v>29</v>
      </c>
      <c r="D38" s="39">
        <v>6</v>
      </c>
      <c r="E38" s="39">
        <v>23</v>
      </c>
      <c r="F38" s="41">
        <f t="shared" si="0"/>
        <v>0.20689655172413793</v>
      </c>
      <c r="G38" s="74">
        <f t="shared" si="1"/>
        <v>0.7931034482758621</v>
      </c>
      <c r="H38" s="73">
        <v>182</v>
      </c>
    </row>
    <row r="39" spans="1:8" x14ac:dyDescent="0.35">
      <c r="A39" s="76" t="s">
        <v>144</v>
      </c>
      <c r="B39" s="78">
        <v>30</v>
      </c>
      <c r="C39" s="39">
        <v>28</v>
      </c>
      <c r="D39" s="39">
        <v>7</v>
      </c>
      <c r="E39" s="39">
        <v>21</v>
      </c>
      <c r="F39" s="41">
        <f t="shared" si="0"/>
        <v>0.25</v>
      </c>
      <c r="G39" s="74">
        <f t="shared" si="1"/>
        <v>0.75</v>
      </c>
      <c r="H39" s="73">
        <v>77</v>
      </c>
    </row>
    <row r="40" spans="1:8" x14ac:dyDescent="0.35">
      <c r="A40" s="76" t="s">
        <v>145</v>
      </c>
      <c r="B40" s="78">
        <v>3</v>
      </c>
      <c r="C40" s="39">
        <v>6</v>
      </c>
      <c r="D40" s="39">
        <v>3</v>
      </c>
      <c r="E40" s="39">
        <v>3</v>
      </c>
      <c r="F40" s="41">
        <f t="shared" si="0"/>
        <v>0.5</v>
      </c>
      <c r="G40" s="74">
        <f t="shared" si="1"/>
        <v>0.5</v>
      </c>
      <c r="H40" s="73">
        <v>74</v>
      </c>
    </row>
    <row r="41" spans="1:8" x14ac:dyDescent="0.35">
      <c r="A41" s="76" t="s">
        <v>146</v>
      </c>
      <c r="B41" s="78">
        <v>9</v>
      </c>
      <c r="C41" s="39">
        <v>10</v>
      </c>
      <c r="D41" s="39">
        <v>1</v>
      </c>
      <c r="E41" s="39">
        <v>9</v>
      </c>
      <c r="F41" s="41">
        <f t="shared" si="0"/>
        <v>0.1</v>
      </c>
      <c r="G41" s="74">
        <f t="shared" si="1"/>
        <v>0.9</v>
      </c>
      <c r="H41" s="73">
        <v>132</v>
      </c>
    </row>
    <row r="42" spans="1:8" x14ac:dyDescent="0.35">
      <c r="A42" s="76" t="s">
        <v>147</v>
      </c>
      <c r="B42" s="78">
        <v>25</v>
      </c>
      <c r="C42" s="39">
        <v>33</v>
      </c>
      <c r="D42" s="39">
        <v>11</v>
      </c>
      <c r="E42" s="39">
        <v>22</v>
      </c>
      <c r="F42" s="41">
        <f t="shared" si="0"/>
        <v>0.33333333333333331</v>
      </c>
      <c r="G42" s="74">
        <f t="shared" si="1"/>
        <v>0.66666666666666663</v>
      </c>
      <c r="H42" s="73">
        <v>308</v>
      </c>
    </row>
    <row r="43" spans="1:8" x14ac:dyDescent="0.35">
      <c r="A43" s="76" t="s">
        <v>148</v>
      </c>
      <c r="B43" s="78">
        <v>299</v>
      </c>
      <c r="C43" s="77">
        <v>323</v>
      </c>
      <c r="D43" s="77">
        <v>114</v>
      </c>
      <c r="E43" s="77">
        <v>209</v>
      </c>
      <c r="F43" s="41">
        <f t="shared" si="0"/>
        <v>0.35294117647058826</v>
      </c>
      <c r="G43" s="74">
        <f t="shared" si="1"/>
        <v>0.6470588235294118</v>
      </c>
      <c r="H43" s="73">
        <v>999</v>
      </c>
    </row>
    <row r="44" spans="1:8" x14ac:dyDescent="0.35">
      <c r="A44" s="45" t="s">
        <v>36</v>
      </c>
      <c r="B44" s="78">
        <v>79</v>
      </c>
      <c r="C44" s="39">
        <v>92</v>
      </c>
      <c r="D44" s="39">
        <v>22</v>
      </c>
      <c r="E44" s="39">
        <v>70</v>
      </c>
      <c r="F44" s="41">
        <f t="shared" si="0"/>
        <v>0.2391304347826087</v>
      </c>
      <c r="G44" s="74">
        <f t="shared" si="1"/>
        <v>0.76086956521739135</v>
      </c>
      <c r="H44" s="73">
        <v>674</v>
      </c>
    </row>
    <row r="45" spans="1:8" x14ac:dyDescent="0.35">
      <c r="A45" s="45" t="s">
        <v>15</v>
      </c>
      <c r="B45" s="78">
        <v>6</v>
      </c>
      <c r="C45" s="39">
        <v>12</v>
      </c>
      <c r="D45" s="39">
        <v>5</v>
      </c>
      <c r="E45" s="39">
        <v>7</v>
      </c>
      <c r="F45" s="41">
        <f t="shared" si="0"/>
        <v>0.41666666666666669</v>
      </c>
      <c r="G45" s="74">
        <f t="shared" si="1"/>
        <v>0.58333333333333337</v>
      </c>
      <c r="H45" s="73">
        <v>26</v>
      </c>
    </row>
    <row r="46" spans="1:8" x14ac:dyDescent="0.35">
      <c r="A46" s="45" t="s">
        <v>18</v>
      </c>
      <c r="B46" s="78">
        <v>13</v>
      </c>
      <c r="C46" s="39">
        <v>24</v>
      </c>
      <c r="D46" s="39">
        <v>9</v>
      </c>
      <c r="E46" s="39">
        <v>15</v>
      </c>
      <c r="F46" s="41">
        <f t="shared" si="0"/>
        <v>0.375</v>
      </c>
      <c r="G46" s="74">
        <f t="shared" si="1"/>
        <v>0.625</v>
      </c>
      <c r="H46" s="73">
        <v>145</v>
      </c>
    </row>
    <row r="47" spans="1:8" x14ac:dyDescent="0.35">
      <c r="A47" s="45" t="s">
        <v>35</v>
      </c>
      <c r="B47" s="78">
        <v>56</v>
      </c>
      <c r="C47" s="39">
        <v>78</v>
      </c>
      <c r="D47" s="39">
        <v>19</v>
      </c>
      <c r="E47" s="39">
        <v>59</v>
      </c>
      <c r="F47" s="41">
        <f t="shared" si="0"/>
        <v>0.24358974358974358</v>
      </c>
      <c r="G47" s="74">
        <f t="shared" si="1"/>
        <v>0.75641025641025639</v>
      </c>
      <c r="H47" s="73">
        <v>741</v>
      </c>
    </row>
    <row r="48" spans="1:8" x14ac:dyDescent="0.35">
      <c r="A48" s="45" t="s">
        <v>24</v>
      </c>
      <c r="B48" s="78">
        <v>1</v>
      </c>
      <c r="C48" s="39">
        <v>1</v>
      </c>
      <c r="D48" s="39">
        <v>0</v>
      </c>
      <c r="E48" s="39">
        <v>1</v>
      </c>
      <c r="F48" s="41">
        <f t="shared" si="0"/>
        <v>0</v>
      </c>
      <c r="G48" s="74">
        <f t="shared" si="1"/>
        <v>1</v>
      </c>
      <c r="H48" s="73">
        <v>18</v>
      </c>
    </row>
    <row r="49" spans="1:8" x14ac:dyDescent="0.35">
      <c r="A49" s="45" t="s">
        <v>34</v>
      </c>
      <c r="B49" s="78">
        <v>5</v>
      </c>
      <c r="C49" s="39">
        <v>11</v>
      </c>
      <c r="D49" s="39">
        <v>3</v>
      </c>
      <c r="E49" s="39">
        <v>8</v>
      </c>
      <c r="F49" s="41">
        <f t="shared" si="0"/>
        <v>0.27272727272727271</v>
      </c>
      <c r="G49" s="74">
        <f t="shared" si="1"/>
        <v>0.72727272727272729</v>
      </c>
      <c r="H49" s="73">
        <v>75</v>
      </c>
    </row>
    <row r="50" spans="1:8" x14ac:dyDescent="0.35">
      <c r="A50" s="45" t="s">
        <v>33</v>
      </c>
      <c r="B50" s="78">
        <v>3</v>
      </c>
      <c r="C50" s="39">
        <v>6</v>
      </c>
      <c r="D50" s="39">
        <v>1</v>
      </c>
      <c r="E50" s="39">
        <v>5</v>
      </c>
      <c r="F50" s="41">
        <f t="shared" si="0"/>
        <v>0.16666666666666666</v>
      </c>
      <c r="G50" s="74">
        <f t="shared" si="1"/>
        <v>0.83333333333333337</v>
      </c>
      <c r="H50" s="73">
        <v>35</v>
      </c>
    </row>
    <row r="51" spans="1:8" x14ac:dyDescent="0.35">
      <c r="A51" s="45" t="s">
        <v>16</v>
      </c>
      <c r="B51" s="78">
        <v>27</v>
      </c>
      <c r="C51" s="39">
        <v>35</v>
      </c>
      <c r="D51" s="39">
        <v>10</v>
      </c>
      <c r="E51" s="39">
        <v>25</v>
      </c>
      <c r="F51" s="41">
        <f t="shared" si="0"/>
        <v>0.2857142857142857</v>
      </c>
      <c r="G51" s="74">
        <f t="shared" si="1"/>
        <v>0.7142857142857143</v>
      </c>
      <c r="H51" s="73">
        <v>143</v>
      </c>
    </row>
    <row r="52" spans="1:8" x14ac:dyDescent="0.35">
      <c r="A52" s="45" t="s">
        <v>32</v>
      </c>
      <c r="B52" s="78">
        <v>25</v>
      </c>
      <c r="C52" s="39">
        <v>18</v>
      </c>
      <c r="D52" s="39">
        <v>5</v>
      </c>
      <c r="E52" s="39">
        <v>13</v>
      </c>
      <c r="F52" s="41">
        <f t="shared" si="0"/>
        <v>0.27777777777777779</v>
      </c>
      <c r="G52" s="74">
        <f t="shared" si="1"/>
        <v>0.72222222222222221</v>
      </c>
      <c r="H52" s="73">
        <v>101</v>
      </c>
    </row>
    <row r="53" spans="1:8" x14ac:dyDescent="0.35">
      <c r="A53" s="45" t="s">
        <v>31</v>
      </c>
      <c r="B53" s="78">
        <v>2</v>
      </c>
      <c r="C53" s="39">
        <v>3</v>
      </c>
      <c r="D53" s="39">
        <v>1</v>
      </c>
      <c r="E53" s="39">
        <v>2</v>
      </c>
      <c r="F53" s="41">
        <f t="shared" si="0"/>
        <v>0.33333333333333331</v>
      </c>
      <c r="G53" s="74">
        <f t="shared" si="1"/>
        <v>0.66666666666666663</v>
      </c>
      <c r="H53" s="73">
        <v>6</v>
      </c>
    </row>
    <row r="54" spans="1:8" x14ac:dyDescent="0.35">
      <c r="A54" s="45" t="s">
        <v>77</v>
      </c>
      <c r="B54" s="78">
        <v>16</v>
      </c>
      <c r="C54" s="39">
        <v>11</v>
      </c>
      <c r="D54" s="39">
        <v>3</v>
      </c>
      <c r="E54" s="39">
        <v>8</v>
      </c>
      <c r="F54" s="41">
        <f t="shared" si="0"/>
        <v>0.27272727272727271</v>
      </c>
      <c r="G54" s="74">
        <f t="shared" si="1"/>
        <v>0.72727272727272729</v>
      </c>
      <c r="H54" s="73">
        <v>40</v>
      </c>
    </row>
    <row r="55" spans="1:8" x14ac:dyDescent="0.35">
      <c r="A55" s="45" t="s">
        <v>30</v>
      </c>
      <c r="B55" s="78">
        <v>37</v>
      </c>
      <c r="C55" s="39">
        <v>41</v>
      </c>
      <c r="D55" s="39">
        <v>13</v>
      </c>
      <c r="E55" s="39">
        <v>28</v>
      </c>
      <c r="F55" s="41">
        <f t="shared" si="0"/>
        <v>0.31707317073170732</v>
      </c>
      <c r="G55" s="74">
        <f t="shared" si="1"/>
        <v>0.68292682926829273</v>
      </c>
      <c r="H55" s="73">
        <v>245</v>
      </c>
    </row>
    <row r="56" spans="1:8" x14ac:dyDescent="0.35">
      <c r="A56" s="45" t="s">
        <v>21</v>
      </c>
      <c r="B56" s="78">
        <v>56</v>
      </c>
      <c r="C56" s="39">
        <v>62</v>
      </c>
      <c r="D56" s="39">
        <v>18</v>
      </c>
      <c r="E56" s="39">
        <v>44</v>
      </c>
      <c r="F56" s="41">
        <f t="shared" si="0"/>
        <v>0.29032258064516131</v>
      </c>
      <c r="G56" s="74">
        <f t="shared" si="1"/>
        <v>0.70967741935483875</v>
      </c>
      <c r="H56" s="73">
        <v>345</v>
      </c>
    </row>
    <row r="57" spans="1:8" x14ac:dyDescent="0.35">
      <c r="A57" s="45" t="s">
        <v>22</v>
      </c>
      <c r="B57" s="78">
        <v>24</v>
      </c>
      <c r="C57" s="39">
        <v>38</v>
      </c>
      <c r="D57" s="39">
        <v>7</v>
      </c>
      <c r="E57" s="39">
        <v>31</v>
      </c>
      <c r="F57" s="41">
        <f t="shared" si="0"/>
        <v>0.18421052631578946</v>
      </c>
      <c r="G57" s="74">
        <f t="shared" si="1"/>
        <v>0.81578947368421051</v>
      </c>
      <c r="H57" s="73">
        <v>225</v>
      </c>
    </row>
    <row r="58" spans="1:8" x14ac:dyDescent="0.35">
      <c r="A58" s="45" t="s">
        <v>79</v>
      </c>
      <c r="B58" s="78">
        <v>10</v>
      </c>
      <c r="C58" s="39">
        <v>11</v>
      </c>
      <c r="D58" s="39">
        <v>2</v>
      </c>
      <c r="E58" s="39">
        <v>9</v>
      </c>
      <c r="F58" s="41">
        <f t="shared" si="0"/>
        <v>0.18181818181818182</v>
      </c>
      <c r="G58" s="74">
        <f t="shared" si="1"/>
        <v>0.81818181818181823</v>
      </c>
      <c r="H58" s="73">
        <v>46</v>
      </c>
    </row>
    <row r="59" spans="1:8" x14ac:dyDescent="0.35">
      <c r="A59" s="45" t="s">
        <v>149</v>
      </c>
      <c r="B59" s="78">
        <v>74</v>
      </c>
      <c r="C59" s="39">
        <v>85</v>
      </c>
      <c r="D59" s="39">
        <v>21</v>
      </c>
      <c r="E59" s="39">
        <v>64</v>
      </c>
      <c r="F59" s="41">
        <f t="shared" si="0"/>
        <v>0.24705882352941178</v>
      </c>
      <c r="G59" s="74">
        <f t="shared" si="1"/>
        <v>0.75294117647058822</v>
      </c>
      <c r="H59" s="73">
        <v>494</v>
      </c>
    </row>
    <row r="60" spans="1:8" x14ac:dyDescent="0.35">
      <c r="A60" s="45" t="s">
        <v>29</v>
      </c>
      <c r="B60" s="85">
        <v>61</v>
      </c>
      <c r="C60" s="1">
        <v>67</v>
      </c>
      <c r="D60" s="1">
        <v>20</v>
      </c>
      <c r="E60" s="39">
        <v>47</v>
      </c>
      <c r="F60" s="41">
        <f t="shared" si="0"/>
        <v>0.29850746268656714</v>
      </c>
      <c r="G60" s="74">
        <f t="shared" si="1"/>
        <v>0.70149253731343286</v>
      </c>
      <c r="H60" s="73">
        <v>614</v>
      </c>
    </row>
    <row r="61" spans="1:8" x14ac:dyDescent="0.3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90">
        <v>0</v>
      </c>
      <c r="G61" s="74">
        <v>0</v>
      </c>
      <c r="H61" s="73">
        <v>0</v>
      </c>
    </row>
    <row r="62" spans="1:8" x14ac:dyDescent="0.35">
      <c r="A62" s="45" t="s">
        <v>150</v>
      </c>
      <c r="B62" s="78">
        <v>43</v>
      </c>
      <c r="C62" s="39">
        <v>59</v>
      </c>
      <c r="D62" s="39">
        <v>19</v>
      </c>
      <c r="E62" s="85">
        <v>40</v>
      </c>
      <c r="F62" s="41">
        <f t="shared" ref="F62:F71" si="3">D62/C62</f>
        <v>0.32203389830508472</v>
      </c>
      <c r="G62" s="74">
        <f t="shared" si="1"/>
        <v>0.67796610169491522</v>
      </c>
      <c r="H62" s="73">
        <v>250</v>
      </c>
    </row>
    <row r="63" spans="1:8" x14ac:dyDescent="0.35">
      <c r="A63" s="45" t="s">
        <v>84</v>
      </c>
      <c r="B63" s="78">
        <v>5</v>
      </c>
      <c r="C63" s="39">
        <v>5</v>
      </c>
      <c r="D63" s="39">
        <v>1</v>
      </c>
      <c r="E63" s="85">
        <v>4</v>
      </c>
      <c r="F63" s="41">
        <f t="shared" si="3"/>
        <v>0.2</v>
      </c>
      <c r="G63" s="74">
        <f t="shared" si="1"/>
        <v>0.8</v>
      </c>
      <c r="H63" s="73">
        <v>10</v>
      </c>
    </row>
    <row r="64" spans="1:8" x14ac:dyDescent="0.35">
      <c r="A64" s="45" t="s">
        <v>85</v>
      </c>
      <c r="B64" s="78">
        <v>26</v>
      </c>
      <c r="C64" s="39">
        <v>30</v>
      </c>
      <c r="D64" s="39">
        <v>7</v>
      </c>
      <c r="E64" s="85">
        <v>23</v>
      </c>
      <c r="F64" s="41">
        <f t="shared" si="3"/>
        <v>0.23333333333333334</v>
      </c>
      <c r="G64" s="74">
        <f t="shared" si="1"/>
        <v>0.76666666666666672</v>
      </c>
      <c r="H64" s="73">
        <v>194</v>
      </c>
    </row>
    <row r="65" spans="1:16" x14ac:dyDescent="0.35">
      <c r="A65" s="45" t="s">
        <v>151</v>
      </c>
      <c r="B65" s="78">
        <v>5</v>
      </c>
      <c r="C65" s="39">
        <v>3</v>
      </c>
      <c r="D65" s="39">
        <v>0</v>
      </c>
      <c r="E65" s="85">
        <v>3</v>
      </c>
      <c r="F65" s="41">
        <f t="shared" si="3"/>
        <v>0</v>
      </c>
      <c r="G65" s="74">
        <f t="shared" si="1"/>
        <v>1</v>
      </c>
      <c r="H65" s="73">
        <v>19</v>
      </c>
    </row>
    <row r="66" spans="1:16" x14ac:dyDescent="0.35">
      <c r="A66" s="45" t="s">
        <v>152</v>
      </c>
      <c r="B66" s="78">
        <v>14</v>
      </c>
      <c r="C66" s="39">
        <v>20</v>
      </c>
      <c r="D66" s="39">
        <v>4</v>
      </c>
      <c r="E66" s="85">
        <v>16</v>
      </c>
      <c r="F66" s="41">
        <f t="shared" si="3"/>
        <v>0.2</v>
      </c>
      <c r="G66" s="74">
        <f t="shared" si="1"/>
        <v>0.8</v>
      </c>
      <c r="H66" s="73">
        <v>132</v>
      </c>
    </row>
    <row r="67" spans="1:16" x14ac:dyDescent="0.35">
      <c r="A67" s="45" t="s">
        <v>153</v>
      </c>
      <c r="B67" s="78">
        <v>13</v>
      </c>
      <c r="C67" s="39">
        <v>22</v>
      </c>
      <c r="D67" s="39">
        <v>4</v>
      </c>
      <c r="E67" s="85">
        <v>18</v>
      </c>
      <c r="F67" s="41">
        <f t="shared" si="3"/>
        <v>0.18181818181818182</v>
      </c>
      <c r="G67" s="74">
        <f t="shared" si="1"/>
        <v>0.81818181818181823</v>
      </c>
      <c r="H67" s="73">
        <v>72</v>
      </c>
    </row>
    <row r="68" spans="1:16" x14ac:dyDescent="0.35">
      <c r="A68" s="45" t="s">
        <v>158</v>
      </c>
      <c r="B68" s="78">
        <v>11</v>
      </c>
      <c r="C68" s="39">
        <v>10</v>
      </c>
      <c r="D68" s="39">
        <v>0</v>
      </c>
      <c r="E68" s="85">
        <v>10</v>
      </c>
      <c r="F68" s="41">
        <f t="shared" si="3"/>
        <v>0</v>
      </c>
      <c r="G68" s="74">
        <f t="shared" si="1"/>
        <v>1</v>
      </c>
      <c r="H68" s="73">
        <v>89</v>
      </c>
    </row>
    <row r="69" spans="1:16" s="82" customFormat="1" x14ac:dyDescent="0.35">
      <c r="A69" s="76" t="s">
        <v>154</v>
      </c>
      <c r="B69" s="81">
        <v>1</v>
      </c>
      <c r="C69" s="77">
        <v>1</v>
      </c>
      <c r="D69" s="77">
        <v>1</v>
      </c>
      <c r="E69" s="85">
        <v>0</v>
      </c>
      <c r="F69" s="41">
        <f t="shared" si="3"/>
        <v>1</v>
      </c>
      <c r="G69" s="74">
        <f t="shared" si="1"/>
        <v>0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78">
        <v>6</v>
      </c>
      <c r="C70" s="39">
        <v>6</v>
      </c>
      <c r="D70" s="39">
        <v>2</v>
      </c>
      <c r="E70" s="85">
        <v>4</v>
      </c>
      <c r="F70" s="41">
        <f t="shared" si="3"/>
        <v>0.33333333333333331</v>
      </c>
      <c r="G70" s="74">
        <f t="shared" si="1"/>
        <v>0.66666666666666663</v>
      </c>
      <c r="H70" s="73">
        <v>3</v>
      </c>
    </row>
    <row r="71" spans="1:16" x14ac:dyDescent="0.35">
      <c r="A71" s="45" t="s">
        <v>155</v>
      </c>
      <c r="B71" s="78">
        <v>3</v>
      </c>
      <c r="C71" s="39">
        <v>4</v>
      </c>
      <c r="D71" s="39">
        <v>1</v>
      </c>
      <c r="E71" s="85">
        <v>3</v>
      </c>
      <c r="F71" s="41">
        <f t="shared" si="3"/>
        <v>0.25</v>
      </c>
      <c r="G71" s="74">
        <f t="shared" si="1"/>
        <v>0.75</v>
      </c>
      <c r="H71" s="73">
        <v>23</v>
      </c>
    </row>
    <row r="72" spans="1:16" x14ac:dyDescent="0.35">
      <c r="A72" s="44" t="s">
        <v>105</v>
      </c>
      <c r="B72" s="13">
        <f>SUM(B8:B71)</f>
        <v>2116</v>
      </c>
      <c r="C72" s="13">
        <f>SUM(C8:C71)</f>
        <v>2504</v>
      </c>
      <c r="D72" s="13">
        <f>SUM(D8:D71)</f>
        <v>690</v>
      </c>
      <c r="E72" s="13">
        <f>SUM(E8:E71)</f>
        <v>1814</v>
      </c>
      <c r="F72" s="42">
        <f>D72/C72</f>
        <v>0.2755591054313099</v>
      </c>
      <c r="G72" s="43">
        <f>E72/C72</f>
        <v>0.7244408945686901</v>
      </c>
      <c r="H72" s="13">
        <f>SUM(H8:H71)</f>
        <v>14860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P80"/>
  <sheetViews>
    <sheetView zoomScaleNormal="100" workbookViewId="0">
      <selection activeCell="N35" sqref="N35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8" t="s">
        <v>202</v>
      </c>
      <c r="D3" s="202"/>
      <c r="E3" s="202"/>
      <c r="F3" s="202"/>
      <c r="G3" s="209"/>
    </row>
    <row r="4" spans="1:8" ht="15" thickBot="1" x14ac:dyDescent="0.4">
      <c r="C4" s="210"/>
      <c r="D4" s="203"/>
      <c r="E4" s="203"/>
      <c r="F4" s="203"/>
      <c r="G4" s="211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29</v>
      </c>
      <c r="C8" s="39">
        <v>22</v>
      </c>
      <c r="D8" s="39">
        <v>6</v>
      </c>
      <c r="E8" s="39">
        <v>16</v>
      </c>
      <c r="F8" s="41">
        <f t="shared" ref="F8:F60" si="0">D8/C8</f>
        <v>0.27272727272727271</v>
      </c>
      <c r="G8" s="74">
        <f t="shared" ref="G8:G71" si="1">E8/C8</f>
        <v>0.72727272727272729</v>
      </c>
      <c r="H8" s="73">
        <v>269</v>
      </c>
    </row>
    <row r="9" spans="1:8" x14ac:dyDescent="0.35">
      <c r="A9" s="45" t="s">
        <v>121</v>
      </c>
      <c r="B9" s="39">
        <v>6</v>
      </c>
      <c r="C9" s="39">
        <v>5</v>
      </c>
      <c r="D9" s="39">
        <v>0</v>
      </c>
      <c r="E9" s="39">
        <v>5</v>
      </c>
      <c r="F9" s="41">
        <f>D9/C9</f>
        <v>0</v>
      </c>
      <c r="G9" s="74">
        <f t="shared" si="1"/>
        <v>1</v>
      </c>
      <c r="H9" s="73">
        <v>21</v>
      </c>
    </row>
    <row r="10" spans="1:8" x14ac:dyDescent="0.35">
      <c r="A10" s="45" t="s">
        <v>122</v>
      </c>
      <c r="B10" s="39">
        <v>27</v>
      </c>
      <c r="C10" s="39">
        <v>29</v>
      </c>
      <c r="D10" s="39">
        <v>5</v>
      </c>
      <c r="E10" s="39">
        <v>24</v>
      </c>
      <c r="F10" s="41">
        <f t="shared" si="0"/>
        <v>0.17241379310344829</v>
      </c>
      <c r="G10" s="74">
        <f t="shared" si="1"/>
        <v>0.82758620689655171</v>
      </c>
      <c r="H10" s="73">
        <v>238</v>
      </c>
    </row>
    <row r="11" spans="1:8" x14ac:dyDescent="0.35">
      <c r="A11" s="45" t="s">
        <v>123</v>
      </c>
      <c r="B11" s="39">
        <v>7</v>
      </c>
      <c r="C11" s="39">
        <v>3</v>
      </c>
      <c r="D11" s="39">
        <v>1</v>
      </c>
      <c r="E11" s="39">
        <v>2</v>
      </c>
      <c r="F11" s="41">
        <f t="shared" si="0"/>
        <v>0.33333333333333331</v>
      </c>
      <c r="G11" s="74">
        <f t="shared" si="1"/>
        <v>0.66666666666666663</v>
      </c>
      <c r="H11" s="73">
        <v>0</v>
      </c>
    </row>
    <row r="12" spans="1:8" x14ac:dyDescent="0.35">
      <c r="A12" s="45" t="s">
        <v>124</v>
      </c>
      <c r="B12" s="39">
        <v>33</v>
      </c>
      <c r="C12" s="39">
        <v>31</v>
      </c>
      <c r="D12" s="39">
        <v>8</v>
      </c>
      <c r="E12" s="39">
        <v>23</v>
      </c>
      <c r="F12" s="41">
        <f t="shared" si="0"/>
        <v>0.25806451612903225</v>
      </c>
      <c r="G12" s="74">
        <f t="shared" si="1"/>
        <v>0.74193548387096775</v>
      </c>
      <c r="H12" s="73">
        <v>209</v>
      </c>
    </row>
    <row r="13" spans="1:8" x14ac:dyDescent="0.35">
      <c r="A13" s="45" t="s">
        <v>125</v>
      </c>
      <c r="B13" s="85">
        <v>10</v>
      </c>
      <c r="C13" s="39">
        <v>6</v>
      </c>
      <c r="D13" s="39">
        <v>1</v>
      </c>
      <c r="E13" s="39">
        <v>5</v>
      </c>
      <c r="F13" s="41">
        <f t="shared" si="0"/>
        <v>0.16666666666666666</v>
      </c>
      <c r="G13" s="74">
        <f t="shared" si="1"/>
        <v>0.83333333333333337</v>
      </c>
      <c r="H13" s="73">
        <v>69</v>
      </c>
    </row>
    <row r="14" spans="1:8" x14ac:dyDescent="0.35">
      <c r="A14" s="45" t="s">
        <v>126</v>
      </c>
      <c r="B14" s="85">
        <v>8</v>
      </c>
      <c r="C14" s="39">
        <v>7</v>
      </c>
      <c r="D14" s="39">
        <v>2</v>
      </c>
      <c r="E14" s="39">
        <v>5</v>
      </c>
      <c r="F14" s="41">
        <f t="shared" si="0"/>
        <v>0.2857142857142857</v>
      </c>
      <c r="G14" s="74">
        <f t="shared" si="1"/>
        <v>0.7142857142857143</v>
      </c>
      <c r="H14" s="73">
        <v>31</v>
      </c>
    </row>
    <row r="15" spans="1:8" x14ac:dyDescent="0.35">
      <c r="A15" s="45" t="s">
        <v>127</v>
      </c>
      <c r="B15" s="85">
        <v>27</v>
      </c>
      <c r="C15" s="39">
        <v>29</v>
      </c>
      <c r="D15" s="39">
        <v>6</v>
      </c>
      <c r="E15" s="39">
        <v>23</v>
      </c>
      <c r="F15" s="41">
        <f t="shared" si="0"/>
        <v>0.20689655172413793</v>
      </c>
      <c r="G15" s="74">
        <f t="shared" si="1"/>
        <v>0.7931034482758621</v>
      </c>
      <c r="H15" s="73">
        <v>260</v>
      </c>
    </row>
    <row r="16" spans="1:8" x14ac:dyDescent="0.35">
      <c r="A16" s="45" t="s">
        <v>128</v>
      </c>
      <c r="B16" s="85">
        <v>151</v>
      </c>
      <c r="C16" s="118">
        <v>152</v>
      </c>
      <c r="D16" s="39">
        <v>42</v>
      </c>
      <c r="E16" s="39">
        <v>110</v>
      </c>
      <c r="F16" s="41">
        <f t="shared" si="0"/>
        <v>0.27631578947368424</v>
      </c>
      <c r="G16" s="74">
        <f t="shared" si="1"/>
        <v>0.72368421052631582</v>
      </c>
      <c r="H16" s="73">
        <v>1260</v>
      </c>
    </row>
    <row r="17" spans="1:8" x14ac:dyDescent="0.35">
      <c r="A17" s="45" t="s">
        <v>39</v>
      </c>
      <c r="B17" s="85">
        <v>96</v>
      </c>
      <c r="C17" s="118">
        <v>69</v>
      </c>
      <c r="D17" s="39">
        <v>16</v>
      </c>
      <c r="E17" s="39">
        <v>53</v>
      </c>
      <c r="F17" s="41">
        <f>D17/C17</f>
        <v>0.2318840579710145</v>
      </c>
      <c r="G17" s="74">
        <f t="shared" si="1"/>
        <v>0.76811594202898548</v>
      </c>
      <c r="H17" s="73">
        <v>538</v>
      </c>
    </row>
    <row r="18" spans="1:8" x14ac:dyDescent="0.35">
      <c r="A18" s="45" t="s">
        <v>25</v>
      </c>
      <c r="B18" s="85">
        <v>1</v>
      </c>
      <c r="C18" s="118">
        <v>3</v>
      </c>
      <c r="D18" s="39">
        <v>0</v>
      </c>
      <c r="E18" s="39">
        <v>3</v>
      </c>
      <c r="F18" s="41">
        <f>D18/C18</f>
        <v>0</v>
      </c>
      <c r="G18" s="74">
        <f>E18/C18</f>
        <v>1</v>
      </c>
      <c r="H18" s="73">
        <v>0</v>
      </c>
    </row>
    <row r="19" spans="1:8" x14ac:dyDescent="0.35">
      <c r="A19" s="45" t="s">
        <v>129</v>
      </c>
      <c r="B19" s="85">
        <v>0</v>
      </c>
      <c r="C19" s="118">
        <v>0</v>
      </c>
      <c r="D19" s="39">
        <v>0</v>
      </c>
      <c r="E19" s="39">
        <v>0</v>
      </c>
      <c r="F19" s="41">
        <v>0</v>
      </c>
      <c r="G19" s="74">
        <v>0</v>
      </c>
      <c r="H19" s="73">
        <v>0</v>
      </c>
    </row>
    <row r="20" spans="1:8" x14ac:dyDescent="0.35">
      <c r="A20" s="45" t="s">
        <v>130</v>
      </c>
      <c r="B20" s="85">
        <v>0</v>
      </c>
      <c r="C20" s="118">
        <v>1</v>
      </c>
      <c r="D20" s="39">
        <v>0</v>
      </c>
      <c r="E20" s="39">
        <v>1</v>
      </c>
      <c r="F20" s="41">
        <f>D20/C20</f>
        <v>0</v>
      </c>
      <c r="G20" s="74">
        <f t="shared" si="1"/>
        <v>1</v>
      </c>
      <c r="H20" s="73">
        <v>7</v>
      </c>
    </row>
    <row r="21" spans="1:8" x14ac:dyDescent="0.35">
      <c r="A21" s="45" t="s">
        <v>131</v>
      </c>
      <c r="B21" s="85">
        <v>2</v>
      </c>
      <c r="C21" s="118">
        <v>5</v>
      </c>
      <c r="D21" s="39">
        <v>1</v>
      </c>
      <c r="E21" s="39">
        <v>4</v>
      </c>
      <c r="F21" s="41">
        <f t="shared" ref="F21" si="2">D21/C21</f>
        <v>0.2</v>
      </c>
      <c r="G21" s="74">
        <f t="shared" si="1"/>
        <v>0.8</v>
      </c>
      <c r="H21" s="73">
        <v>0</v>
      </c>
    </row>
    <row r="22" spans="1:8" x14ac:dyDescent="0.35">
      <c r="A22" s="45" t="s">
        <v>132</v>
      </c>
      <c r="B22" s="85">
        <v>1</v>
      </c>
      <c r="C22" s="118">
        <v>3</v>
      </c>
      <c r="D22" s="39">
        <v>0</v>
      </c>
      <c r="E22" s="39">
        <v>3</v>
      </c>
      <c r="F22" s="41">
        <f>D22/C22</f>
        <v>0</v>
      </c>
      <c r="G22" s="74">
        <f t="shared" si="1"/>
        <v>1</v>
      </c>
      <c r="H22" s="73">
        <v>24</v>
      </c>
    </row>
    <row r="23" spans="1:8" x14ac:dyDescent="0.35">
      <c r="A23" s="45" t="s">
        <v>133</v>
      </c>
      <c r="B23" s="39">
        <v>9</v>
      </c>
      <c r="C23" s="118">
        <v>14</v>
      </c>
      <c r="D23" s="39">
        <v>3</v>
      </c>
      <c r="E23" s="39">
        <v>11</v>
      </c>
      <c r="F23" s="41">
        <f t="shared" si="0"/>
        <v>0.21428571428571427</v>
      </c>
      <c r="G23" s="74">
        <f t="shared" si="1"/>
        <v>0.7857142857142857</v>
      </c>
      <c r="H23" s="73">
        <v>38</v>
      </c>
    </row>
    <row r="24" spans="1:8" x14ac:dyDescent="0.35">
      <c r="A24" s="76" t="s">
        <v>134</v>
      </c>
      <c r="B24" s="85">
        <v>364</v>
      </c>
      <c r="C24" s="118">
        <v>284</v>
      </c>
      <c r="D24" s="77">
        <v>63</v>
      </c>
      <c r="E24" s="77">
        <v>221</v>
      </c>
      <c r="F24" s="41">
        <f t="shared" si="0"/>
        <v>0.22183098591549297</v>
      </c>
      <c r="G24" s="74">
        <f t="shared" si="1"/>
        <v>0.778169014084507</v>
      </c>
      <c r="H24" s="73">
        <v>1961</v>
      </c>
    </row>
    <row r="25" spans="1:8" x14ac:dyDescent="0.35">
      <c r="A25" s="45" t="s">
        <v>135</v>
      </c>
      <c r="B25" s="85">
        <v>2</v>
      </c>
      <c r="C25" s="118">
        <v>1</v>
      </c>
      <c r="D25" s="39">
        <v>0</v>
      </c>
      <c r="E25" s="39">
        <v>1</v>
      </c>
      <c r="F25" s="41">
        <f>D25/C25</f>
        <v>0</v>
      </c>
      <c r="G25" s="74">
        <f t="shared" si="1"/>
        <v>1</v>
      </c>
      <c r="H25" s="73">
        <v>30</v>
      </c>
    </row>
    <row r="26" spans="1:8" x14ac:dyDescent="0.35">
      <c r="A26" s="45" t="s">
        <v>38</v>
      </c>
      <c r="B26" s="85">
        <v>3</v>
      </c>
      <c r="C26" s="118">
        <v>4</v>
      </c>
      <c r="D26" s="39">
        <v>0</v>
      </c>
      <c r="E26" s="39">
        <v>4</v>
      </c>
      <c r="F26" s="41">
        <f>D26/C26</f>
        <v>0</v>
      </c>
      <c r="G26" s="74">
        <f t="shared" si="1"/>
        <v>1</v>
      </c>
      <c r="H26" s="73">
        <v>0</v>
      </c>
    </row>
    <row r="27" spans="1:8" x14ac:dyDescent="0.35">
      <c r="A27" s="45" t="s">
        <v>37</v>
      </c>
      <c r="B27" s="85">
        <v>3</v>
      </c>
      <c r="C27" s="118">
        <v>1</v>
      </c>
      <c r="D27" s="39">
        <v>0</v>
      </c>
      <c r="E27" s="39">
        <v>1</v>
      </c>
      <c r="F27" s="41">
        <f>D27/C27</f>
        <v>0</v>
      </c>
      <c r="G27" s="74">
        <f t="shared" si="1"/>
        <v>1</v>
      </c>
      <c r="H27" s="73">
        <v>43</v>
      </c>
    </row>
    <row r="28" spans="1:8" x14ac:dyDescent="0.35">
      <c r="A28" s="45" t="s">
        <v>27</v>
      </c>
      <c r="B28" s="85">
        <v>12</v>
      </c>
      <c r="C28" s="39">
        <v>12</v>
      </c>
      <c r="D28" s="39">
        <v>5</v>
      </c>
      <c r="E28" s="39">
        <v>7</v>
      </c>
      <c r="F28" s="41">
        <f t="shared" si="0"/>
        <v>0.41666666666666669</v>
      </c>
      <c r="G28" s="74">
        <f t="shared" si="1"/>
        <v>0.58333333333333337</v>
      </c>
      <c r="H28" s="73">
        <v>224</v>
      </c>
    </row>
    <row r="29" spans="1:8" x14ac:dyDescent="0.35">
      <c r="A29" s="45" t="s">
        <v>62</v>
      </c>
      <c r="B29" s="85">
        <v>8</v>
      </c>
      <c r="C29" s="39">
        <v>7</v>
      </c>
      <c r="D29" s="39">
        <v>1</v>
      </c>
      <c r="E29" s="39">
        <v>6</v>
      </c>
      <c r="F29" s="41">
        <f t="shared" si="0"/>
        <v>0.14285714285714285</v>
      </c>
      <c r="G29" s="74">
        <f t="shared" si="1"/>
        <v>0.8571428571428571</v>
      </c>
      <c r="H29" s="73">
        <v>34</v>
      </c>
    </row>
    <row r="30" spans="1:8" x14ac:dyDescent="0.35">
      <c r="A30" s="45" t="s">
        <v>136</v>
      </c>
      <c r="B30" s="85">
        <v>22</v>
      </c>
      <c r="C30" s="39">
        <v>29</v>
      </c>
      <c r="D30" s="39">
        <v>9</v>
      </c>
      <c r="E30" s="39">
        <v>20</v>
      </c>
      <c r="F30" s="41">
        <f t="shared" si="0"/>
        <v>0.31034482758620691</v>
      </c>
      <c r="G30" s="74">
        <f t="shared" si="1"/>
        <v>0.68965517241379315</v>
      </c>
      <c r="H30" s="73">
        <v>292</v>
      </c>
    </row>
    <row r="31" spans="1:8" x14ac:dyDescent="0.35">
      <c r="A31" s="45" t="s">
        <v>17</v>
      </c>
      <c r="B31" s="85">
        <v>19</v>
      </c>
      <c r="C31" s="39">
        <v>13</v>
      </c>
      <c r="D31" s="39">
        <v>3</v>
      </c>
      <c r="E31" s="39">
        <v>10</v>
      </c>
      <c r="F31" s="41">
        <f t="shared" si="0"/>
        <v>0.23076923076923078</v>
      </c>
      <c r="G31" s="74">
        <f t="shared" si="1"/>
        <v>0.76923076923076927</v>
      </c>
      <c r="H31" s="73">
        <v>156</v>
      </c>
    </row>
    <row r="32" spans="1:8" x14ac:dyDescent="0.35">
      <c r="A32" s="45" t="s">
        <v>137</v>
      </c>
      <c r="B32" s="85">
        <v>1</v>
      </c>
      <c r="C32" s="39">
        <v>1</v>
      </c>
      <c r="D32" s="39">
        <v>0</v>
      </c>
      <c r="E32" s="39">
        <v>1</v>
      </c>
      <c r="F32" s="41">
        <f>D32/C32</f>
        <v>0</v>
      </c>
      <c r="G32" s="74">
        <f t="shared" si="1"/>
        <v>1</v>
      </c>
      <c r="H32" s="73">
        <v>7</v>
      </c>
    </row>
    <row r="33" spans="1:8" x14ac:dyDescent="0.35">
      <c r="A33" s="76" t="s">
        <v>138</v>
      </c>
      <c r="B33" s="85">
        <v>300</v>
      </c>
      <c r="C33" s="77">
        <v>272</v>
      </c>
      <c r="D33" s="77">
        <v>82</v>
      </c>
      <c r="E33" s="77">
        <v>190</v>
      </c>
      <c r="F33" s="41">
        <f t="shared" si="0"/>
        <v>0.3014705882352941</v>
      </c>
      <c r="G33" s="74">
        <f t="shared" si="1"/>
        <v>0.69852941176470584</v>
      </c>
      <c r="H33" s="73">
        <v>1533</v>
      </c>
    </row>
    <row r="34" spans="1:8" x14ac:dyDescent="0.35">
      <c r="A34" s="76" t="s">
        <v>139</v>
      </c>
      <c r="B34" s="85">
        <v>3</v>
      </c>
      <c r="C34" s="39">
        <v>3</v>
      </c>
      <c r="D34" s="39">
        <v>1</v>
      </c>
      <c r="E34" s="39">
        <v>2</v>
      </c>
      <c r="F34" s="41">
        <f t="shared" si="0"/>
        <v>0.33333333333333331</v>
      </c>
      <c r="G34" s="74">
        <f t="shared" si="1"/>
        <v>0.66666666666666663</v>
      </c>
      <c r="H34" s="73">
        <v>34</v>
      </c>
    </row>
    <row r="35" spans="1:8" x14ac:dyDescent="0.35">
      <c r="A35" s="76" t="s">
        <v>140</v>
      </c>
      <c r="B35" s="85">
        <v>119</v>
      </c>
      <c r="C35" s="39">
        <v>94</v>
      </c>
      <c r="D35" s="39">
        <v>26</v>
      </c>
      <c r="E35" s="39">
        <v>68</v>
      </c>
      <c r="F35" s="41">
        <f t="shared" si="0"/>
        <v>0.27659574468085107</v>
      </c>
      <c r="G35" s="74">
        <f t="shared" si="1"/>
        <v>0.72340425531914898</v>
      </c>
      <c r="H35" s="73">
        <v>995</v>
      </c>
    </row>
    <row r="36" spans="1:8" x14ac:dyDescent="0.35">
      <c r="A36" s="76" t="s">
        <v>141</v>
      </c>
      <c r="B36" s="85">
        <v>20</v>
      </c>
      <c r="C36" s="39">
        <v>19</v>
      </c>
      <c r="D36" s="39">
        <v>3</v>
      </c>
      <c r="E36" s="39">
        <v>16</v>
      </c>
      <c r="F36" s="41">
        <f t="shared" si="0"/>
        <v>0.15789473684210525</v>
      </c>
      <c r="G36" s="74">
        <f t="shared" si="1"/>
        <v>0.84210526315789469</v>
      </c>
      <c r="H36" s="73">
        <v>112</v>
      </c>
    </row>
    <row r="37" spans="1:8" x14ac:dyDescent="0.35">
      <c r="A37" s="76" t="s">
        <v>142</v>
      </c>
      <c r="B37" s="85">
        <v>1</v>
      </c>
      <c r="C37" s="39">
        <v>2</v>
      </c>
      <c r="D37" s="39">
        <v>0</v>
      </c>
      <c r="E37" s="39">
        <v>2</v>
      </c>
      <c r="F37" s="41">
        <f>D37/C37</f>
        <v>0</v>
      </c>
      <c r="G37" s="74">
        <f t="shared" si="1"/>
        <v>1</v>
      </c>
      <c r="H37" s="73">
        <v>0</v>
      </c>
    </row>
    <row r="38" spans="1:8" x14ac:dyDescent="0.35">
      <c r="A38" s="76" t="s">
        <v>143</v>
      </c>
      <c r="B38" s="85">
        <v>25</v>
      </c>
      <c r="C38" s="39">
        <v>20</v>
      </c>
      <c r="D38" s="39">
        <v>3</v>
      </c>
      <c r="E38" s="39">
        <v>17</v>
      </c>
      <c r="F38" s="41">
        <f t="shared" si="0"/>
        <v>0.15</v>
      </c>
      <c r="G38" s="74">
        <f t="shared" si="1"/>
        <v>0.85</v>
      </c>
      <c r="H38" s="73">
        <v>185</v>
      </c>
    </row>
    <row r="39" spans="1:8" x14ac:dyDescent="0.35">
      <c r="A39" s="76" t="s">
        <v>144</v>
      </c>
      <c r="B39" s="85">
        <v>27</v>
      </c>
      <c r="C39" s="39">
        <v>20</v>
      </c>
      <c r="D39" s="39">
        <v>6</v>
      </c>
      <c r="E39" s="39">
        <v>14</v>
      </c>
      <c r="F39" s="41">
        <f t="shared" si="0"/>
        <v>0.3</v>
      </c>
      <c r="G39" s="74">
        <f t="shared" si="1"/>
        <v>0.7</v>
      </c>
      <c r="H39" s="73">
        <v>80</v>
      </c>
    </row>
    <row r="40" spans="1:8" x14ac:dyDescent="0.35">
      <c r="A40" s="76" t="s">
        <v>145</v>
      </c>
      <c r="B40" s="85">
        <v>7</v>
      </c>
      <c r="C40" s="39">
        <v>6</v>
      </c>
      <c r="D40" s="39">
        <v>1</v>
      </c>
      <c r="E40" s="39">
        <v>5</v>
      </c>
      <c r="F40" s="41">
        <f t="shared" si="0"/>
        <v>0.16666666666666666</v>
      </c>
      <c r="G40" s="74">
        <f t="shared" si="1"/>
        <v>0.83333333333333337</v>
      </c>
      <c r="H40" s="73">
        <v>57</v>
      </c>
    </row>
    <row r="41" spans="1:8" x14ac:dyDescent="0.35">
      <c r="A41" s="76" t="s">
        <v>146</v>
      </c>
      <c r="B41" s="85">
        <v>5</v>
      </c>
      <c r="C41" s="39">
        <v>6</v>
      </c>
      <c r="D41" s="39">
        <v>0</v>
      </c>
      <c r="E41" s="39">
        <v>6</v>
      </c>
      <c r="F41" s="41">
        <f>D41/C41</f>
        <v>0</v>
      </c>
      <c r="G41" s="74">
        <f>E41/C41</f>
        <v>1</v>
      </c>
      <c r="H41" s="73">
        <v>134</v>
      </c>
    </row>
    <row r="42" spans="1:8" x14ac:dyDescent="0.35">
      <c r="A42" s="76" t="s">
        <v>147</v>
      </c>
      <c r="B42" s="85">
        <v>29</v>
      </c>
      <c r="C42" s="39">
        <v>35</v>
      </c>
      <c r="D42" s="39">
        <v>8</v>
      </c>
      <c r="E42" s="39">
        <v>27</v>
      </c>
      <c r="F42" s="41">
        <f t="shared" si="0"/>
        <v>0.22857142857142856</v>
      </c>
      <c r="G42" s="74">
        <f t="shared" si="1"/>
        <v>0.77142857142857146</v>
      </c>
      <c r="H42" s="73">
        <v>300</v>
      </c>
    </row>
    <row r="43" spans="1:8" x14ac:dyDescent="0.35">
      <c r="A43" s="76" t="s">
        <v>148</v>
      </c>
      <c r="B43" s="85">
        <v>336</v>
      </c>
      <c r="C43" s="77">
        <v>305</v>
      </c>
      <c r="D43" s="77">
        <v>88</v>
      </c>
      <c r="E43" s="77">
        <v>217</v>
      </c>
      <c r="F43" s="41">
        <f t="shared" si="0"/>
        <v>0.28852459016393445</v>
      </c>
      <c r="G43" s="74">
        <f t="shared" si="1"/>
        <v>0.71147540983606561</v>
      </c>
      <c r="H43" s="73">
        <v>1026</v>
      </c>
    </row>
    <row r="44" spans="1:8" x14ac:dyDescent="0.35">
      <c r="A44" s="45" t="s">
        <v>36</v>
      </c>
      <c r="B44" s="85">
        <v>97</v>
      </c>
      <c r="C44" s="39">
        <v>90</v>
      </c>
      <c r="D44" s="39">
        <v>22</v>
      </c>
      <c r="E44" s="39">
        <v>68</v>
      </c>
      <c r="F44" s="41">
        <f t="shared" si="0"/>
        <v>0.24444444444444444</v>
      </c>
      <c r="G44" s="74">
        <f t="shared" si="1"/>
        <v>0.75555555555555554</v>
      </c>
      <c r="H44" s="73">
        <v>680</v>
      </c>
    </row>
    <row r="45" spans="1:8" x14ac:dyDescent="0.35">
      <c r="A45" s="45" t="s">
        <v>15</v>
      </c>
      <c r="B45" s="85">
        <v>3</v>
      </c>
      <c r="C45" s="39">
        <v>4</v>
      </c>
      <c r="D45" s="39">
        <v>1</v>
      </c>
      <c r="E45" s="39">
        <v>3</v>
      </c>
      <c r="F45" s="41">
        <f t="shared" si="0"/>
        <v>0.25</v>
      </c>
      <c r="G45" s="74">
        <f t="shared" si="1"/>
        <v>0.75</v>
      </c>
      <c r="H45" s="73">
        <v>27</v>
      </c>
    </row>
    <row r="46" spans="1:8" x14ac:dyDescent="0.35">
      <c r="A46" s="45" t="s">
        <v>18</v>
      </c>
      <c r="B46" s="85">
        <v>10</v>
      </c>
      <c r="C46" s="39">
        <v>9</v>
      </c>
      <c r="D46" s="39">
        <v>3</v>
      </c>
      <c r="E46" s="39">
        <v>6</v>
      </c>
      <c r="F46" s="41">
        <f t="shared" si="0"/>
        <v>0.33333333333333331</v>
      </c>
      <c r="G46" s="74">
        <f t="shared" si="1"/>
        <v>0.66666666666666663</v>
      </c>
      <c r="H46" s="73">
        <v>155</v>
      </c>
    </row>
    <row r="47" spans="1:8" x14ac:dyDescent="0.35">
      <c r="A47" s="45" t="s">
        <v>35</v>
      </c>
      <c r="B47" s="85">
        <v>50</v>
      </c>
      <c r="C47" s="39">
        <v>59</v>
      </c>
      <c r="D47" s="39">
        <v>17</v>
      </c>
      <c r="E47" s="39">
        <v>42</v>
      </c>
      <c r="F47" s="41">
        <f t="shared" si="0"/>
        <v>0.28813559322033899</v>
      </c>
      <c r="G47" s="74">
        <f t="shared" si="1"/>
        <v>0.71186440677966101</v>
      </c>
      <c r="H47" s="73">
        <v>742</v>
      </c>
    </row>
    <row r="48" spans="1:8" x14ac:dyDescent="0.35">
      <c r="A48" s="45" t="s">
        <v>24</v>
      </c>
      <c r="B48" s="85">
        <v>2</v>
      </c>
      <c r="C48" s="39">
        <v>2</v>
      </c>
      <c r="D48" s="39">
        <v>1</v>
      </c>
      <c r="E48" s="39">
        <v>1</v>
      </c>
      <c r="F48" s="41">
        <f t="shared" si="0"/>
        <v>0.5</v>
      </c>
      <c r="G48" s="74">
        <f t="shared" si="1"/>
        <v>0.5</v>
      </c>
      <c r="H48" s="73">
        <v>12</v>
      </c>
    </row>
    <row r="49" spans="1:8" x14ac:dyDescent="0.35">
      <c r="A49" s="45" t="s">
        <v>34</v>
      </c>
      <c r="B49" s="85">
        <v>12</v>
      </c>
      <c r="C49" s="39">
        <v>7</v>
      </c>
      <c r="D49" s="39">
        <v>2</v>
      </c>
      <c r="E49" s="39">
        <v>5</v>
      </c>
      <c r="F49" s="41">
        <f t="shared" si="0"/>
        <v>0.2857142857142857</v>
      </c>
      <c r="G49" s="74">
        <f t="shared" si="1"/>
        <v>0.7142857142857143</v>
      </c>
      <c r="H49" s="73">
        <v>75</v>
      </c>
    </row>
    <row r="50" spans="1:8" x14ac:dyDescent="0.35">
      <c r="A50" s="45" t="s">
        <v>33</v>
      </c>
      <c r="B50" s="85">
        <v>2</v>
      </c>
      <c r="C50" s="39">
        <v>1</v>
      </c>
      <c r="D50" s="39">
        <v>0</v>
      </c>
      <c r="E50" s="39">
        <v>1</v>
      </c>
      <c r="F50" s="41">
        <f>D50/C50</f>
        <v>0</v>
      </c>
      <c r="G50" s="74">
        <f t="shared" si="1"/>
        <v>1</v>
      </c>
      <c r="H50" s="73">
        <v>35</v>
      </c>
    </row>
    <row r="51" spans="1:8" x14ac:dyDescent="0.35">
      <c r="A51" s="45" t="s">
        <v>16</v>
      </c>
      <c r="B51" s="85">
        <v>33</v>
      </c>
      <c r="C51" s="39">
        <v>38</v>
      </c>
      <c r="D51" s="39">
        <v>12</v>
      </c>
      <c r="E51" s="39">
        <v>26</v>
      </c>
      <c r="F51" s="41">
        <f t="shared" si="0"/>
        <v>0.31578947368421051</v>
      </c>
      <c r="G51" s="74">
        <f t="shared" si="1"/>
        <v>0.68421052631578949</v>
      </c>
      <c r="H51" s="73">
        <v>146</v>
      </c>
    </row>
    <row r="52" spans="1:8" x14ac:dyDescent="0.35">
      <c r="A52" s="45" t="s">
        <v>32</v>
      </c>
      <c r="B52" s="85">
        <v>22</v>
      </c>
      <c r="C52" s="39">
        <v>18</v>
      </c>
      <c r="D52" s="39">
        <v>2</v>
      </c>
      <c r="E52" s="39">
        <v>16</v>
      </c>
      <c r="F52" s="41">
        <f t="shared" si="0"/>
        <v>0.1111111111111111</v>
      </c>
      <c r="G52" s="74">
        <f t="shared" si="1"/>
        <v>0.88888888888888884</v>
      </c>
      <c r="H52" s="73">
        <v>98</v>
      </c>
    </row>
    <row r="53" spans="1:8" x14ac:dyDescent="0.35">
      <c r="A53" s="45" t="s">
        <v>31</v>
      </c>
      <c r="B53" s="85">
        <v>3</v>
      </c>
      <c r="C53" s="39">
        <v>4</v>
      </c>
      <c r="D53" s="39">
        <v>2</v>
      </c>
      <c r="E53" s="39">
        <v>2</v>
      </c>
      <c r="F53" s="41">
        <f t="shared" si="0"/>
        <v>0.5</v>
      </c>
      <c r="G53" s="74">
        <f t="shared" si="1"/>
        <v>0.5</v>
      </c>
      <c r="H53" s="73">
        <v>6</v>
      </c>
    </row>
    <row r="54" spans="1:8" x14ac:dyDescent="0.35">
      <c r="A54" s="45" t="s">
        <v>77</v>
      </c>
      <c r="B54" s="85">
        <v>3</v>
      </c>
      <c r="C54" s="39">
        <v>3</v>
      </c>
      <c r="D54" s="39">
        <v>0</v>
      </c>
      <c r="E54" s="39">
        <v>3</v>
      </c>
      <c r="F54" s="41">
        <f>D54/C54</f>
        <v>0</v>
      </c>
      <c r="G54" s="74">
        <f t="shared" si="1"/>
        <v>1</v>
      </c>
      <c r="H54" s="73">
        <v>36</v>
      </c>
    </row>
    <row r="55" spans="1:8" x14ac:dyDescent="0.35">
      <c r="A55" s="45" t="s">
        <v>30</v>
      </c>
      <c r="B55" s="85">
        <v>28</v>
      </c>
      <c r="C55" s="39">
        <v>31</v>
      </c>
      <c r="D55" s="39">
        <v>7</v>
      </c>
      <c r="E55" s="39">
        <v>24</v>
      </c>
      <c r="F55" s="41">
        <f t="shared" si="0"/>
        <v>0.22580645161290322</v>
      </c>
      <c r="G55" s="74">
        <f t="shared" si="1"/>
        <v>0.77419354838709675</v>
      </c>
      <c r="H55" s="73">
        <v>240</v>
      </c>
    </row>
    <row r="56" spans="1:8" x14ac:dyDescent="0.35">
      <c r="A56" s="45" t="s">
        <v>21</v>
      </c>
      <c r="B56" s="85">
        <v>49</v>
      </c>
      <c r="C56" s="39">
        <v>48</v>
      </c>
      <c r="D56" s="39">
        <v>11</v>
      </c>
      <c r="E56" s="39">
        <v>37</v>
      </c>
      <c r="F56" s="41">
        <f t="shared" si="0"/>
        <v>0.22916666666666666</v>
      </c>
      <c r="G56" s="74">
        <f t="shared" si="1"/>
        <v>0.77083333333333337</v>
      </c>
      <c r="H56" s="73">
        <v>359</v>
      </c>
    </row>
    <row r="57" spans="1:8" x14ac:dyDescent="0.35">
      <c r="A57" s="45" t="s">
        <v>22</v>
      </c>
      <c r="B57" s="85">
        <v>25</v>
      </c>
      <c r="C57" s="39">
        <v>34</v>
      </c>
      <c r="D57" s="39">
        <v>9</v>
      </c>
      <c r="E57" s="39">
        <v>25</v>
      </c>
      <c r="F57" s="41">
        <f t="shared" si="0"/>
        <v>0.26470588235294118</v>
      </c>
      <c r="G57" s="74">
        <f t="shared" si="1"/>
        <v>0.73529411764705888</v>
      </c>
      <c r="H57" s="73">
        <v>223</v>
      </c>
    </row>
    <row r="58" spans="1:8" x14ac:dyDescent="0.35">
      <c r="A58" s="45" t="s">
        <v>79</v>
      </c>
      <c r="B58" s="85">
        <v>4</v>
      </c>
      <c r="C58" s="39">
        <v>5</v>
      </c>
      <c r="D58" s="39">
        <v>1</v>
      </c>
      <c r="E58" s="39">
        <v>4</v>
      </c>
      <c r="F58" s="41">
        <f t="shared" si="0"/>
        <v>0.2</v>
      </c>
      <c r="G58" s="74">
        <f t="shared" si="1"/>
        <v>0.8</v>
      </c>
      <c r="H58" s="73">
        <v>46</v>
      </c>
    </row>
    <row r="59" spans="1:8" x14ac:dyDescent="0.35">
      <c r="A59" s="45" t="s">
        <v>149</v>
      </c>
      <c r="B59" s="85">
        <v>85</v>
      </c>
      <c r="C59" s="39">
        <v>69</v>
      </c>
      <c r="D59" s="39">
        <v>23</v>
      </c>
      <c r="E59" s="39">
        <v>46</v>
      </c>
      <c r="F59" s="41">
        <f t="shared" si="0"/>
        <v>0.33333333333333331</v>
      </c>
      <c r="G59" s="74">
        <f t="shared" si="1"/>
        <v>0.66666666666666663</v>
      </c>
      <c r="H59" s="73">
        <v>515</v>
      </c>
    </row>
    <row r="60" spans="1:8" x14ac:dyDescent="0.35">
      <c r="A60" s="45" t="s">
        <v>29</v>
      </c>
      <c r="B60" s="85">
        <v>60</v>
      </c>
      <c r="C60" s="1">
        <v>53</v>
      </c>
      <c r="D60" s="1">
        <v>10</v>
      </c>
      <c r="E60" s="39">
        <v>43</v>
      </c>
      <c r="F60" s="41">
        <f t="shared" si="0"/>
        <v>0.18867924528301888</v>
      </c>
      <c r="G60" s="74">
        <f t="shared" si="1"/>
        <v>0.81132075471698117</v>
      </c>
      <c r="H60" s="73">
        <v>620</v>
      </c>
    </row>
    <row r="61" spans="1:8" x14ac:dyDescent="0.3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90">
        <v>0</v>
      </c>
      <c r="G61" s="74">
        <v>0</v>
      </c>
      <c r="H61" s="73">
        <v>0</v>
      </c>
    </row>
    <row r="62" spans="1:8" x14ac:dyDescent="0.35">
      <c r="A62" s="45" t="s">
        <v>150</v>
      </c>
      <c r="B62" s="85">
        <v>43</v>
      </c>
      <c r="C62" s="39">
        <v>35</v>
      </c>
      <c r="D62" s="39">
        <v>11</v>
      </c>
      <c r="E62" s="85">
        <v>24</v>
      </c>
      <c r="F62" s="41">
        <f t="shared" ref="F62:F70" si="3">D62/C62</f>
        <v>0.31428571428571428</v>
      </c>
      <c r="G62" s="74">
        <f t="shared" si="1"/>
        <v>0.68571428571428572</v>
      </c>
      <c r="H62" s="73">
        <v>262</v>
      </c>
    </row>
    <row r="63" spans="1:8" x14ac:dyDescent="0.35">
      <c r="A63" s="45" t="s">
        <v>84</v>
      </c>
      <c r="B63" s="85">
        <v>4</v>
      </c>
      <c r="C63" s="39">
        <v>5</v>
      </c>
      <c r="D63" s="39">
        <v>2</v>
      </c>
      <c r="E63" s="85">
        <v>3</v>
      </c>
      <c r="F63" s="41">
        <f t="shared" si="3"/>
        <v>0.4</v>
      </c>
      <c r="G63" s="74">
        <f t="shared" si="1"/>
        <v>0.6</v>
      </c>
      <c r="H63" s="73">
        <v>8</v>
      </c>
    </row>
    <row r="64" spans="1:8" x14ac:dyDescent="0.35">
      <c r="A64" s="45" t="s">
        <v>85</v>
      </c>
      <c r="B64" s="85">
        <v>13</v>
      </c>
      <c r="C64" s="39">
        <v>12</v>
      </c>
      <c r="D64" s="39">
        <v>2</v>
      </c>
      <c r="E64" s="85">
        <v>10</v>
      </c>
      <c r="F64" s="41">
        <f t="shared" si="3"/>
        <v>0.16666666666666666</v>
      </c>
      <c r="G64" s="74">
        <f t="shared" si="1"/>
        <v>0.83333333333333337</v>
      </c>
      <c r="H64" s="73">
        <v>202</v>
      </c>
    </row>
    <row r="65" spans="1:16" x14ac:dyDescent="0.35">
      <c r="A65" s="45" t="s">
        <v>151</v>
      </c>
      <c r="B65" s="85">
        <v>9</v>
      </c>
      <c r="C65" s="39">
        <v>10</v>
      </c>
      <c r="D65" s="39">
        <v>3</v>
      </c>
      <c r="E65" s="85">
        <v>7</v>
      </c>
      <c r="F65" s="41">
        <f t="shared" si="3"/>
        <v>0.3</v>
      </c>
      <c r="G65" s="74">
        <f t="shared" si="1"/>
        <v>0.7</v>
      </c>
      <c r="H65" s="73">
        <v>18</v>
      </c>
    </row>
    <row r="66" spans="1:16" x14ac:dyDescent="0.35">
      <c r="A66" s="45" t="s">
        <v>152</v>
      </c>
      <c r="B66" s="85">
        <v>17</v>
      </c>
      <c r="C66" s="39">
        <v>14</v>
      </c>
      <c r="D66" s="39">
        <v>5</v>
      </c>
      <c r="E66" s="85">
        <v>9</v>
      </c>
      <c r="F66" s="41">
        <f t="shared" si="3"/>
        <v>0.35714285714285715</v>
      </c>
      <c r="G66" s="74">
        <f t="shared" si="1"/>
        <v>0.6428571428571429</v>
      </c>
      <c r="H66" s="73">
        <v>131</v>
      </c>
    </row>
    <row r="67" spans="1:16" x14ac:dyDescent="0.35">
      <c r="A67" s="45" t="s">
        <v>153</v>
      </c>
      <c r="B67" s="85">
        <v>13</v>
      </c>
      <c r="C67" s="39">
        <v>10</v>
      </c>
      <c r="D67" s="39">
        <v>2</v>
      </c>
      <c r="E67" s="85">
        <v>8</v>
      </c>
      <c r="F67" s="41">
        <f t="shared" si="3"/>
        <v>0.2</v>
      </c>
      <c r="G67" s="74">
        <f t="shared" si="1"/>
        <v>0.8</v>
      </c>
      <c r="H67" s="73">
        <v>80</v>
      </c>
    </row>
    <row r="68" spans="1:16" x14ac:dyDescent="0.35">
      <c r="A68" s="45" t="s">
        <v>158</v>
      </c>
      <c r="B68" s="85">
        <v>18</v>
      </c>
      <c r="C68" s="39">
        <v>14</v>
      </c>
      <c r="D68" s="39">
        <v>4</v>
      </c>
      <c r="E68" s="85">
        <v>10</v>
      </c>
      <c r="F68" s="41">
        <f t="shared" si="3"/>
        <v>0.2857142857142857</v>
      </c>
      <c r="G68" s="74">
        <f t="shared" si="1"/>
        <v>0.7142857142857143</v>
      </c>
      <c r="H68" s="73">
        <v>83</v>
      </c>
    </row>
    <row r="69" spans="1:16" s="82" customFormat="1" x14ac:dyDescent="0.35">
      <c r="A69" s="76" t="s">
        <v>154</v>
      </c>
      <c r="B69" s="119">
        <v>0</v>
      </c>
      <c r="C69" s="77">
        <v>0</v>
      </c>
      <c r="D69" s="77">
        <v>0</v>
      </c>
      <c r="E69" s="85">
        <v>0</v>
      </c>
      <c r="F69" s="41">
        <v>0</v>
      </c>
      <c r="G69" s="74">
        <v>0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85">
        <v>3</v>
      </c>
      <c r="C70" s="39">
        <v>4</v>
      </c>
      <c r="D70" s="39">
        <v>1</v>
      </c>
      <c r="E70" s="85">
        <v>3</v>
      </c>
      <c r="F70" s="41">
        <f t="shared" si="3"/>
        <v>0.25</v>
      </c>
      <c r="G70" s="74">
        <f t="shared" si="1"/>
        <v>0.75</v>
      </c>
      <c r="H70" s="73">
        <v>4</v>
      </c>
    </row>
    <row r="71" spans="1:16" x14ac:dyDescent="0.35">
      <c r="A71" s="45" t="s">
        <v>155</v>
      </c>
      <c r="B71" s="85">
        <v>3</v>
      </c>
      <c r="C71" s="39">
        <v>3</v>
      </c>
      <c r="D71" s="39">
        <v>0</v>
      </c>
      <c r="E71" s="85">
        <v>3</v>
      </c>
      <c r="F71" s="41">
        <f>D71/C71</f>
        <v>0</v>
      </c>
      <c r="G71" s="74">
        <f t="shared" si="1"/>
        <v>1</v>
      </c>
      <c r="H71" s="73">
        <v>24</v>
      </c>
    </row>
    <row r="72" spans="1:16" x14ac:dyDescent="0.35">
      <c r="A72" s="44" t="s">
        <v>105</v>
      </c>
      <c r="B72" s="13">
        <f>SUM(B8:B71)</f>
        <v>2324</v>
      </c>
      <c r="C72" s="13">
        <f>SUM(C8:C71)</f>
        <v>2095</v>
      </c>
      <c r="D72" s="13">
        <f>SUM(D8:D71)</f>
        <v>543</v>
      </c>
      <c r="E72" s="13">
        <f>SUM(E8:E71)</f>
        <v>1552</v>
      </c>
      <c r="F72" s="42">
        <f>D72/C72</f>
        <v>0.25918854415274462</v>
      </c>
      <c r="G72" s="43">
        <f>E72/C72</f>
        <v>0.74081145584725538</v>
      </c>
      <c r="H72" s="13">
        <f>SUM(H8:H71)</f>
        <v>14995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P80"/>
  <sheetViews>
    <sheetView zoomScaleNormal="100" workbookViewId="0">
      <selection activeCell="I76" sqref="I76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8" t="s">
        <v>203</v>
      </c>
      <c r="D3" s="202"/>
      <c r="E3" s="202"/>
      <c r="F3" s="202"/>
      <c r="G3" s="209"/>
    </row>
    <row r="4" spans="1:8" ht="15" thickBot="1" x14ac:dyDescent="0.4">
      <c r="C4" s="210"/>
      <c r="D4" s="203"/>
      <c r="E4" s="203"/>
      <c r="F4" s="203"/>
      <c r="G4" s="211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19</v>
      </c>
      <c r="C8" s="39">
        <v>26</v>
      </c>
      <c r="D8" s="39">
        <v>6</v>
      </c>
      <c r="E8" s="39">
        <v>20</v>
      </c>
      <c r="F8" s="41">
        <f t="shared" ref="F8:F60" si="0">D8/C8</f>
        <v>0.23076923076923078</v>
      </c>
      <c r="G8" s="74">
        <f t="shared" ref="G8:G71" si="1">E8/C8</f>
        <v>0.76923076923076927</v>
      </c>
      <c r="H8" s="73">
        <v>259</v>
      </c>
    </row>
    <row r="9" spans="1:8" x14ac:dyDescent="0.35">
      <c r="A9" s="45" t="s">
        <v>121</v>
      </c>
      <c r="B9" s="39">
        <v>3</v>
      </c>
      <c r="C9" s="39">
        <v>1</v>
      </c>
      <c r="D9" s="39">
        <v>0</v>
      </c>
      <c r="E9" s="39">
        <v>1</v>
      </c>
      <c r="F9" s="41">
        <f>D9/C9</f>
        <v>0</v>
      </c>
      <c r="G9" s="74">
        <f t="shared" si="1"/>
        <v>1</v>
      </c>
      <c r="H9" s="73">
        <v>19</v>
      </c>
    </row>
    <row r="10" spans="1:8" x14ac:dyDescent="0.35">
      <c r="A10" s="45" t="s">
        <v>122</v>
      </c>
      <c r="B10" s="39">
        <v>24</v>
      </c>
      <c r="C10" s="39">
        <v>22</v>
      </c>
      <c r="D10" s="39">
        <v>5</v>
      </c>
      <c r="E10" s="39">
        <v>17</v>
      </c>
      <c r="F10" s="41">
        <f t="shared" si="0"/>
        <v>0.22727272727272727</v>
      </c>
      <c r="G10" s="74">
        <f t="shared" si="1"/>
        <v>0.77272727272727271</v>
      </c>
      <c r="H10" s="73">
        <v>236</v>
      </c>
    </row>
    <row r="11" spans="1:8" x14ac:dyDescent="0.35">
      <c r="A11" s="45" t="s">
        <v>123</v>
      </c>
      <c r="B11" s="39">
        <v>6</v>
      </c>
      <c r="C11" s="39">
        <v>7</v>
      </c>
      <c r="D11" s="39">
        <v>0</v>
      </c>
      <c r="E11" s="39">
        <v>7</v>
      </c>
      <c r="F11" s="41">
        <f t="shared" si="0"/>
        <v>0</v>
      </c>
      <c r="G11" s="74">
        <f t="shared" si="1"/>
        <v>1</v>
      </c>
      <c r="H11" s="73">
        <v>0</v>
      </c>
    </row>
    <row r="12" spans="1:8" x14ac:dyDescent="0.35">
      <c r="A12" s="45" t="s">
        <v>124</v>
      </c>
      <c r="B12" s="39">
        <v>22</v>
      </c>
      <c r="C12" s="39">
        <v>24</v>
      </c>
      <c r="D12" s="39">
        <v>2</v>
      </c>
      <c r="E12" s="39">
        <v>22</v>
      </c>
      <c r="F12" s="41">
        <f t="shared" si="0"/>
        <v>8.3333333333333329E-2</v>
      </c>
      <c r="G12" s="74">
        <f t="shared" si="1"/>
        <v>0.91666666666666663</v>
      </c>
      <c r="H12" s="73">
        <v>198</v>
      </c>
    </row>
    <row r="13" spans="1:8" x14ac:dyDescent="0.35">
      <c r="A13" s="45" t="s">
        <v>125</v>
      </c>
      <c r="B13" s="85">
        <v>5</v>
      </c>
      <c r="C13" s="39">
        <v>5</v>
      </c>
      <c r="D13" s="39">
        <v>1</v>
      </c>
      <c r="E13" s="39">
        <v>4</v>
      </c>
      <c r="F13" s="41">
        <f t="shared" si="0"/>
        <v>0.2</v>
      </c>
      <c r="G13" s="74">
        <f t="shared" si="1"/>
        <v>0.8</v>
      </c>
      <c r="H13" s="73">
        <v>69</v>
      </c>
    </row>
    <row r="14" spans="1:8" x14ac:dyDescent="0.35">
      <c r="A14" s="45" t="s">
        <v>126</v>
      </c>
      <c r="B14" s="85">
        <v>4</v>
      </c>
      <c r="C14" s="39">
        <v>2</v>
      </c>
      <c r="D14" s="39">
        <v>0</v>
      </c>
      <c r="E14" s="39">
        <v>2</v>
      </c>
      <c r="F14" s="41">
        <f t="shared" si="0"/>
        <v>0</v>
      </c>
      <c r="G14" s="74">
        <f t="shared" si="1"/>
        <v>1</v>
      </c>
      <c r="H14" s="73">
        <v>34</v>
      </c>
    </row>
    <row r="15" spans="1:8" x14ac:dyDescent="0.35">
      <c r="A15" s="45" t="s">
        <v>127</v>
      </c>
      <c r="B15" s="85">
        <v>21</v>
      </c>
      <c r="C15" s="39">
        <v>19</v>
      </c>
      <c r="D15" s="39">
        <v>4</v>
      </c>
      <c r="E15" s="39">
        <v>15</v>
      </c>
      <c r="F15" s="41">
        <f t="shared" si="0"/>
        <v>0.21052631578947367</v>
      </c>
      <c r="G15" s="74">
        <f t="shared" si="1"/>
        <v>0.78947368421052633</v>
      </c>
      <c r="H15" s="73">
        <v>249</v>
      </c>
    </row>
    <row r="16" spans="1:8" x14ac:dyDescent="0.35">
      <c r="A16" s="45" t="s">
        <v>128</v>
      </c>
      <c r="B16" s="85">
        <v>110</v>
      </c>
      <c r="C16" s="118">
        <v>107</v>
      </c>
      <c r="D16" s="39">
        <v>20</v>
      </c>
      <c r="E16" s="39">
        <v>87</v>
      </c>
      <c r="F16" s="41">
        <f t="shared" si="0"/>
        <v>0.18691588785046728</v>
      </c>
      <c r="G16" s="74">
        <f t="shared" si="1"/>
        <v>0.81308411214953269</v>
      </c>
      <c r="H16" s="73">
        <v>1205</v>
      </c>
    </row>
    <row r="17" spans="1:8" x14ac:dyDescent="0.35">
      <c r="A17" s="45" t="s">
        <v>39</v>
      </c>
      <c r="B17" s="85">
        <v>71</v>
      </c>
      <c r="C17" s="118">
        <v>67</v>
      </c>
      <c r="D17" s="39">
        <v>2</v>
      </c>
      <c r="E17" s="39">
        <v>65</v>
      </c>
      <c r="F17" s="41">
        <f>D17/C17</f>
        <v>2.9850746268656716E-2</v>
      </c>
      <c r="G17" s="74">
        <f t="shared" si="1"/>
        <v>0.97014925373134331</v>
      </c>
      <c r="H17" s="73">
        <v>524</v>
      </c>
    </row>
    <row r="18" spans="1:8" x14ac:dyDescent="0.35">
      <c r="A18" s="45" t="s">
        <v>25</v>
      </c>
      <c r="B18" s="85">
        <v>0</v>
      </c>
      <c r="C18" s="118">
        <v>0</v>
      </c>
      <c r="D18" s="39">
        <v>0</v>
      </c>
      <c r="E18" s="39">
        <v>0</v>
      </c>
      <c r="F18" s="41">
        <v>0</v>
      </c>
      <c r="G18" s="74">
        <v>0</v>
      </c>
      <c r="H18" s="73">
        <v>0</v>
      </c>
    </row>
    <row r="19" spans="1:8" x14ac:dyDescent="0.35">
      <c r="A19" s="45" t="s">
        <v>129</v>
      </c>
      <c r="B19" s="85">
        <v>0</v>
      </c>
      <c r="C19" s="118">
        <v>0</v>
      </c>
      <c r="D19" s="39">
        <v>0</v>
      </c>
      <c r="E19" s="39">
        <v>0</v>
      </c>
      <c r="F19" s="41">
        <v>0</v>
      </c>
      <c r="G19" s="74">
        <v>0</v>
      </c>
      <c r="H19" s="73">
        <v>0</v>
      </c>
    </row>
    <row r="20" spans="1:8" x14ac:dyDescent="0.35">
      <c r="A20" s="45" t="s">
        <v>130</v>
      </c>
      <c r="B20" s="85">
        <v>1</v>
      </c>
      <c r="C20" s="118">
        <v>1</v>
      </c>
      <c r="D20" s="39">
        <v>0</v>
      </c>
      <c r="E20" s="39">
        <v>1</v>
      </c>
      <c r="F20" s="41">
        <f>D20/C20</f>
        <v>0</v>
      </c>
      <c r="G20" s="74">
        <f t="shared" si="1"/>
        <v>1</v>
      </c>
      <c r="H20" s="73">
        <v>7</v>
      </c>
    </row>
    <row r="21" spans="1:8" x14ac:dyDescent="0.35">
      <c r="A21" s="45" t="s">
        <v>131</v>
      </c>
      <c r="B21" s="85">
        <v>0</v>
      </c>
      <c r="C21" s="118">
        <v>1</v>
      </c>
      <c r="D21" s="39">
        <v>0</v>
      </c>
      <c r="E21" s="39">
        <v>1</v>
      </c>
      <c r="F21" s="41">
        <f t="shared" ref="F21" si="2">D21/C21</f>
        <v>0</v>
      </c>
      <c r="G21" s="74">
        <f t="shared" si="1"/>
        <v>1</v>
      </c>
      <c r="H21" s="73">
        <v>0</v>
      </c>
    </row>
    <row r="22" spans="1:8" x14ac:dyDescent="0.35">
      <c r="A22" s="45" t="s">
        <v>132</v>
      </c>
      <c r="B22" s="85">
        <v>4</v>
      </c>
      <c r="C22" s="118">
        <v>3</v>
      </c>
      <c r="D22" s="39">
        <v>0</v>
      </c>
      <c r="E22" s="39">
        <v>3</v>
      </c>
      <c r="F22" s="41">
        <f>D22/C22</f>
        <v>0</v>
      </c>
      <c r="G22" s="74">
        <f t="shared" si="1"/>
        <v>1</v>
      </c>
      <c r="H22" s="73">
        <v>25</v>
      </c>
    </row>
    <row r="23" spans="1:8" x14ac:dyDescent="0.35">
      <c r="A23" s="45" t="s">
        <v>133</v>
      </c>
      <c r="B23" s="39">
        <v>6</v>
      </c>
      <c r="C23" s="118">
        <v>6</v>
      </c>
      <c r="D23" s="39">
        <v>0</v>
      </c>
      <c r="E23" s="39">
        <v>6</v>
      </c>
      <c r="F23" s="41">
        <f t="shared" si="0"/>
        <v>0</v>
      </c>
      <c r="G23" s="74">
        <f t="shared" si="1"/>
        <v>1</v>
      </c>
      <c r="H23" s="73">
        <v>40</v>
      </c>
    </row>
    <row r="24" spans="1:8" x14ac:dyDescent="0.35">
      <c r="A24" s="76" t="s">
        <v>134</v>
      </c>
      <c r="B24" s="85">
        <v>222</v>
      </c>
      <c r="C24" s="118">
        <v>208</v>
      </c>
      <c r="D24" s="77">
        <v>30</v>
      </c>
      <c r="E24" s="77">
        <v>178</v>
      </c>
      <c r="F24" s="41">
        <f t="shared" si="0"/>
        <v>0.14423076923076922</v>
      </c>
      <c r="G24" s="74">
        <f t="shared" si="1"/>
        <v>0.85576923076923073</v>
      </c>
      <c r="H24" s="73">
        <v>1887</v>
      </c>
    </row>
    <row r="25" spans="1:8" x14ac:dyDescent="0.35">
      <c r="A25" s="45" t="s">
        <v>135</v>
      </c>
      <c r="B25" s="85">
        <v>3</v>
      </c>
      <c r="C25" s="118">
        <v>2</v>
      </c>
      <c r="D25" s="39">
        <v>0</v>
      </c>
      <c r="E25" s="39">
        <v>2</v>
      </c>
      <c r="F25" s="41">
        <f>D25/C25</f>
        <v>0</v>
      </c>
      <c r="G25" s="74">
        <f t="shared" si="1"/>
        <v>1</v>
      </c>
      <c r="H25" s="73">
        <v>27</v>
      </c>
    </row>
    <row r="26" spans="1:8" x14ac:dyDescent="0.35">
      <c r="A26" s="45" t="s">
        <v>38</v>
      </c>
      <c r="B26" s="85">
        <v>9</v>
      </c>
      <c r="C26" s="118">
        <v>9</v>
      </c>
      <c r="D26" s="39">
        <v>2</v>
      </c>
      <c r="E26" s="39">
        <v>7</v>
      </c>
      <c r="F26" s="41">
        <f>D26/C26</f>
        <v>0.22222222222222221</v>
      </c>
      <c r="G26" s="74">
        <f t="shared" si="1"/>
        <v>0.77777777777777779</v>
      </c>
      <c r="H26" s="73">
        <v>0</v>
      </c>
    </row>
    <row r="27" spans="1:8" x14ac:dyDescent="0.35">
      <c r="A27" s="45" t="s">
        <v>37</v>
      </c>
      <c r="B27" s="85">
        <v>19</v>
      </c>
      <c r="C27" s="118">
        <v>18</v>
      </c>
      <c r="D27" s="39">
        <v>4</v>
      </c>
      <c r="E27" s="39">
        <v>14</v>
      </c>
      <c r="F27" s="41">
        <f>D27/C27</f>
        <v>0.22222222222222221</v>
      </c>
      <c r="G27" s="74">
        <f t="shared" si="1"/>
        <v>0.77777777777777779</v>
      </c>
      <c r="H27" s="73">
        <v>42</v>
      </c>
    </row>
    <row r="28" spans="1:8" x14ac:dyDescent="0.35">
      <c r="A28" s="45" t="s">
        <v>27</v>
      </c>
      <c r="B28" s="85">
        <v>9</v>
      </c>
      <c r="C28" s="39">
        <v>8</v>
      </c>
      <c r="D28" s="39">
        <v>1</v>
      </c>
      <c r="E28" s="39">
        <v>7</v>
      </c>
      <c r="F28" s="41">
        <f t="shared" si="0"/>
        <v>0.125</v>
      </c>
      <c r="G28" s="74">
        <f t="shared" si="1"/>
        <v>0.875</v>
      </c>
      <c r="H28" s="73">
        <v>217</v>
      </c>
    </row>
    <row r="29" spans="1:8" x14ac:dyDescent="0.35">
      <c r="A29" s="45" t="s">
        <v>62</v>
      </c>
      <c r="B29" s="85">
        <v>3</v>
      </c>
      <c r="C29" s="39">
        <v>1</v>
      </c>
      <c r="D29" s="39">
        <v>0</v>
      </c>
      <c r="E29" s="39">
        <v>1</v>
      </c>
      <c r="F29" s="41">
        <f t="shared" si="0"/>
        <v>0</v>
      </c>
      <c r="G29" s="74">
        <f t="shared" si="1"/>
        <v>1</v>
      </c>
      <c r="H29" s="73">
        <v>34</v>
      </c>
    </row>
    <row r="30" spans="1:8" x14ac:dyDescent="0.35">
      <c r="A30" s="45" t="s">
        <v>136</v>
      </c>
      <c r="B30" s="85">
        <v>35</v>
      </c>
      <c r="C30" s="39">
        <v>37</v>
      </c>
      <c r="D30" s="39">
        <v>9</v>
      </c>
      <c r="E30" s="39">
        <v>28</v>
      </c>
      <c r="F30" s="41">
        <f t="shared" si="0"/>
        <v>0.24324324324324326</v>
      </c>
      <c r="G30" s="74">
        <f t="shared" si="1"/>
        <v>0.7567567567567568</v>
      </c>
      <c r="H30" s="73">
        <v>279</v>
      </c>
    </row>
    <row r="31" spans="1:8" x14ac:dyDescent="0.35">
      <c r="A31" s="45" t="s">
        <v>17</v>
      </c>
      <c r="B31" s="85">
        <v>8</v>
      </c>
      <c r="C31" s="39">
        <v>10</v>
      </c>
      <c r="D31" s="39">
        <v>1</v>
      </c>
      <c r="E31" s="39">
        <v>9</v>
      </c>
      <c r="F31" s="41">
        <f t="shared" si="0"/>
        <v>0.1</v>
      </c>
      <c r="G31" s="74">
        <f t="shared" si="1"/>
        <v>0.9</v>
      </c>
      <c r="H31" s="73">
        <v>155</v>
      </c>
    </row>
    <row r="32" spans="1:8" x14ac:dyDescent="0.35">
      <c r="A32" s="45" t="s">
        <v>137</v>
      </c>
      <c r="B32" s="85">
        <v>4</v>
      </c>
      <c r="C32" s="39">
        <v>4</v>
      </c>
      <c r="D32" s="39">
        <v>0</v>
      </c>
      <c r="E32" s="39">
        <v>4</v>
      </c>
      <c r="F32" s="41">
        <f>D32/C32</f>
        <v>0</v>
      </c>
      <c r="G32" s="74">
        <f t="shared" si="1"/>
        <v>1</v>
      </c>
      <c r="H32" s="73">
        <v>10</v>
      </c>
    </row>
    <row r="33" spans="1:8" x14ac:dyDescent="0.35">
      <c r="A33" s="76" t="s">
        <v>138</v>
      </c>
      <c r="B33" s="85">
        <v>182</v>
      </c>
      <c r="C33" s="77">
        <v>204</v>
      </c>
      <c r="D33" s="77">
        <v>60</v>
      </c>
      <c r="E33" s="77">
        <v>144</v>
      </c>
      <c r="F33" s="41">
        <f t="shared" si="0"/>
        <v>0.29411764705882354</v>
      </c>
      <c r="G33" s="74">
        <f t="shared" si="1"/>
        <v>0.70588235294117652</v>
      </c>
      <c r="H33" s="73">
        <v>1538</v>
      </c>
    </row>
    <row r="34" spans="1:8" x14ac:dyDescent="0.35">
      <c r="A34" s="76" t="s">
        <v>139</v>
      </c>
      <c r="B34" s="85">
        <v>2</v>
      </c>
      <c r="C34" s="39">
        <v>1</v>
      </c>
      <c r="D34" s="39">
        <v>0</v>
      </c>
      <c r="E34" s="39">
        <v>1</v>
      </c>
      <c r="F34" s="41">
        <f t="shared" si="0"/>
        <v>0</v>
      </c>
      <c r="G34" s="74">
        <f t="shared" si="1"/>
        <v>1</v>
      </c>
      <c r="H34" s="73">
        <v>34</v>
      </c>
    </row>
    <row r="35" spans="1:8" x14ac:dyDescent="0.35">
      <c r="A35" s="76" t="s">
        <v>140</v>
      </c>
      <c r="B35" s="85">
        <v>100</v>
      </c>
      <c r="C35" s="39">
        <v>116</v>
      </c>
      <c r="D35" s="39">
        <v>26</v>
      </c>
      <c r="E35" s="39">
        <v>90</v>
      </c>
      <c r="F35" s="41">
        <f t="shared" si="0"/>
        <v>0.22413793103448276</v>
      </c>
      <c r="G35" s="74">
        <f t="shared" si="1"/>
        <v>0.77586206896551724</v>
      </c>
      <c r="H35" s="73">
        <v>987</v>
      </c>
    </row>
    <row r="36" spans="1:8" x14ac:dyDescent="0.35">
      <c r="A36" s="76" t="s">
        <v>141</v>
      </c>
      <c r="B36" s="85">
        <v>18</v>
      </c>
      <c r="C36" s="39">
        <v>16</v>
      </c>
      <c r="D36" s="39">
        <v>3</v>
      </c>
      <c r="E36" s="39">
        <v>13</v>
      </c>
      <c r="F36" s="41">
        <f t="shared" si="0"/>
        <v>0.1875</v>
      </c>
      <c r="G36" s="74">
        <f t="shared" si="1"/>
        <v>0.8125</v>
      </c>
      <c r="H36" s="73">
        <v>110</v>
      </c>
    </row>
    <row r="37" spans="1:8" x14ac:dyDescent="0.35">
      <c r="A37" s="76" t="s">
        <v>142</v>
      </c>
      <c r="B37" s="85">
        <v>0</v>
      </c>
      <c r="C37" s="39">
        <v>1</v>
      </c>
      <c r="D37" s="39">
        <v>0</v>
      </c>
      <c r="E37" s="39">
        <v>1</v>
      </c>
      <c r="F37" s="41">
        <f>D37/C37</f>
        <v>0</v>
      </c>
      <c r="G37" s="74">
        <f t="shared" si="1"/>
        <v>1</v>
      </c>
      <c r="H37" s="73">
        <v>0</v>
      </c>
    </row>
    <row r="38" spans="1:8" x14ac:dyDescent="0.35">
      <c r="A38" s="76" t="s">
        <v>143</v>
      </c>
      <c r="B38" s="85">
        <v>28</v>
      </c>
      <c r="C38" s="39">
        <v>33</v>
      </c>
      <c r="D38" s="39">
        <v>7</v>
      </c>
      <c r="E38" s="39">
        <v>26</v>
      </c>
      <c r="F38" s="41">
        <f t="shared" si="0"/>
        <v>0.21212121212121213</v>
      </c>
      <c r="G38" s="74">
        <f t="shared" si="1"/>
        <v>0.78787878787878785</v>
      </c>
      <c r="H38" s="73">
        <v>187</v>
      </c>
    </row>
    <row r="39" spans="1:8" x14ac:dyDescent="0.35">
      <c r="A39" s="76" t="s">
        <v>144</v>
      </c>
      <c r="B39" s="85">
        <v>16</v>
      </c>
      <c r="C39" s="39">
        <v>26</v>
      </c>
      <c r="D39" s="39">
        <v>5</v>
      </c>
      <c r="E39" s="39">
        <v>21</v>
      </c>
      <c r="F39" s="41">
        <f t="shared" si="0"/>
        <v>0.19230769230769232</v>
      </c>
      <c r="G39" s="74">
        <f t="shared" si="1"/>
        <v>0.80769230769230771</v>
      </c>
      <c r="H39" s="73">
        <v>89</v>
      </c>
    </row>
    <row r="40" spans="1:8" x14ac:dyDescent="0.35">
      <c r="A40" s="76" t="s">
        <v>145</v>
      </c>
      <c r="B40" s="85">
        <v>15</v>
      </c>
      <c r="C40" s="39">
        <v>9</v>
      </c>
      <c r="D40" s="39">
        <v>1</v>
      </c>
      <c r="E40" s="39">
        <v>8</v>
      </c>
      <c r="F40" s="41">
        <f t="shared" si="0"/>
        <v>0.1111111111111111</v>
      </c>
      <c r="G40" s="74">
        <f t="shared" si="1"/>
        <v>0.88888888888888884</v>
      </c>
      <c r="H40" s="73">
        <v>54</v>
      </c>
    </row>
    <row r="41" spans="1:8" x14ac:dyDescent="0.35">
      <c r="A41" s="76" t="s">
        <v>146</v>
      </c>
      <c r="B41" s="85">
        <v>15</v>
      </c>
      <c r="C41" s="39">
        <v>19</v>
      </c>
      <c r="D41" s="39">
        <v>4</v>
      </c>
      <c r="E41" s="39">
        <v>15</v>
      </c>
      <c r="F41" s="41">
        <f>D41/C41</f>
        <v>0.21052631578947367</v>
      </c>
      <c r="G41" s="74">
        <f>E41/C41</f>
        <v>0.78947368421052633</v>
      </c>
      <c r="H41" s="73">
        <v>125</v>
      </c>
    </row>
    <row r="42" spans="1:8" x14ac:dyDescent="0.35">
      <c r="A42" s="76" t="s">
        <v>147</v>
      </c>
      <c r="B42" s="85">
        <v>19</v>
      </c>
      <c r="C42" s="39">
        <v>21</v>
      </c>
      <c r="D42" s="39">
        <v>5</v>
      </c>
      <c r="E42" s="39">
        <v>16</v>
      </c>
      <c r="F42" s="41">
        <f t="shared" si="0"/>
        <v>0.23809523809523808</v>
      </c>
      <c r="G42" s="74">
        <f t="shared" si="1"/>
        <v>0.76190476190476186</v>
      </c>
      <c r="H42" s="73">
        <v>295</v>
      </c>
    </row>
    <row r="43" spans="1:8" x14ac:dyDescent="0.35">
      <c r="A43" s="76" t="s">
        <v>148</v>
      </c>
      <c r="B43" s="85">
        <v>205</v>
      </c>
      <c r="C43" s="77">
        <v>259</v>
      </c>
      <c r="D43" s="77">
        <v>84</v>
      </c>
      <c r="E43" s="77">
        <v>175</v>
      </c>
      <c r="F43" s="41">
        <f t="shared" si="0"/>
        <v>0.32432432432432434</v>
      </c>
      <c r="G43" s="74">
        <f t="shared" si="1"/>
        <v>0.67567567567567566</v>
      </c>
      <c r="H43" s="73">
        <v>937</v>
      </c>
    </row>
    <row r="44" spans="1:8" x14ac:dyDescent="0.35">
      <c r="A44" s="45" t="s">
        <v>36</v>
      </c>
      <c r="B44" s="85">
        <v>91</v>
      </c>
      <c r="C44" s="39">
        <v>91</v>
      </c>
      <c r="D44" s="39">
        <v>23</v>
      </c>
      <c r="E44" s="39">
        <v>68</v>
      </c>
      <c r="F44" s="41">
        <f t="shared" si="0"/>
        <v>0.25274725274725274</v>
      </c>
      <c r="G44" s="74">
        <f t="shared" si="1"/>
        <v>0.74725274725274726</v>
      </c>
      <c r="H44" s="73">
        <v>658</v>
      </c>
    </row>
    <row r="45" spans="1:8" x14ac:dyDescent="0.35">
      <c r="A45" s="45" t="s">
        <v>15</v>
      </c>
      <c r="B45" s="85">
        <v>3</v>
      </c>
      <c r="C45" s="39">
        <v>2</v>
      </c>
      <c r="D45" s="39">
        <v>1</v>
      </c>
      <c r="E45" s="39">
        <v>1</v>
      </c>
      <c r="F45" s="41">
        <f t="shared" si="0"/>
        <v>0.5</v>
      </c>
      <c r="G45" s="74">
        <f t="shared" si="1"/>
        <v>0.5</v>
      </c>
      <c r="H45" s="73">
        <v>29</v>
      </c>
    </row>
    <row r="46" spans="1:8" x14ac:dyDescent="0.35">
      <c r="A46" s="45" t="s">
        <v>18</v>
      </c>
      <c r="B46" s="85">
        <v>9</v>
      </c>
      <c r="C46" s="39">
        <v>6</v>
      </c>
      <c r="D46" s="39">
        <v>0</v>
      </c>
      <c r="E46" s="39">
        <v>6</v>
      </c>
      <c r="F46" s="41">
        <f t="shared" si="0"/>
        <v>0</v>
      </c>
      <c r="G46" s="74">
        <f t="shared" si="1"/>
        <v>1</v>
      </c>
      <c r="H46" s="73">
        <v>150</v>
      </c>
    </row>
    <row r="47" spans="1:8" x14ac:dyDescent="0.35">
      <c r="A47" s="45" t="s">
        <v>35</v>
      </c>
      <c r="B47" s="85">
        <v>30</v>
      </c>
      <c r="C47" s="39">
        <v>31</v>
      </c>
      <c r="D47" s="39">
        <v>4</v>
      </c>
      <c r="E47" s="39">
        <v>27</v>
      </c>
      <c r="F47" s="41">
        <f t="shared" si="0"/>
        <v>0.12903225806451613</v>
      </c>
      <c r="G47" s="74">
        <f t="shared" si="1"/>
        <v>0.87096774193548387</v>
      </c>
      <c r="H47" s="73">
        <v>738</v>
      </c>
    </row>
    <row r="48" spans="1:8" x14ac:dyDescent="0.35">
      <c r="A48" s="45" t="s">
        <v>24</v>
      </c>
      <c r="B48" s="85">
        <v>0</v>
      </c>
      <c r="C48" s="39">
        <v>0</v>
      </c>
      <c r="D48" s="39">
        <v>0</v>
      </c>
      <c r="E48" s="39">
        <v>0</v>
      </c>
      <c r="F48" s="41">
        <v>0</v>
      </c>
      <c r="G48" s="74">
        <v>0</v>
      </c>
      <c r="H48" s="73">
        <v>16</v>
      </c>
    </row>
    <row r="49" spans="1:8" x14ac:dyDescent="0.35">
      <c r="A49" s="45" t="s">
        <v>34</v>
      </c>
      <c r="B49" s="85">
        <v>15</v>
      </c>
      <c r="C49" s="39">
        <v>12</v>
      </c>
      <c r="D49" s="39">
        <v>1</v>
      </c>
      <c r="E49" s="39">
        <v>11</v>
      </c>
      <c r="F49" s="41">
        <f t="shared" si="0"/>
        <v>8.3333333333333329E-2</v>
      </c>
      <c r="G49" s="74">
        <f t="shared" si="1"/>
        <v>0.91666666666666663</v>
      </c>
      <c r="H49" s="73">
        <v>73</v>
      </c>
    </row>
    <row r="50" spans="1:8" x14ac:dyDescent="0.35">
      <c r="A50" s="45" t="s">
        <v>33</v>
      </c>
      <c r="B50" s="85">
        <v>2</v>
      </c>
      <c r="C50" s="39">
        <v>5</v>
      </c>
      <c r="D50" s="39">
        <v>1</v>
      </c>
      <c r="E50" s="39">
        <v>4</v>
      </c>
      <c r="F50" s="41">
        <f>D50/C50</f>
        <v>0.2</v>
      </c>
      <c r="G50" s="74">
        <f t="shared" si="1"/>
        <v>0.8</v>
      </c>
      <c r="H50" s="73">
        <v>35</v>
      </c>
    </row>
    <row r="51" spans="1:8" x14ac:dyDescent="0.35">
      <c r="A51" s="45" t="s">
        <v>16</v>
      </c>
      <c r="B51" s="85">
        <v>19</v>
      </c>
      <c r="C51" s="39">
        <v>20</v>
      </c>
      <c r="D51" s="39">
        <v>10</v>
      </c>
      <c r="E51" s="39">
        <v>10</v>
      </c>
      <c r="F51" s="41">
        <f t="shared" si="0"/>
        <v>0.5</v>
      </c>
      <c r="G51" s="74">
        <f t="shared" si="1"/>
        <v>0.5</v>
      </c>
      <c r="H51" s="73">
        <v>150</v>
      </c>
    </row>
    <row r="52" spans="1:8" x14ac:dyDescent="0.35">
      <c r="A52" s="45" t="s">
        <v>32</v>
      </c>
      <c r="B52" s="85">
        <v>12</v>
      </c>
      <c r="C52" s="39">
        <v>19</v>
      </c>
      <c r="D52" s="39">
        <v>5</v>
      </c>
      <c r="E52" s="39">
        <v>14</v>
      </c>
      <c r="F52" s="41">
        <f t="shared" si="0"/>
        <v>0.26315789473684209</v>
      </c>
      <c r="G52" s="74">
        <f t="shared" si="1"/>
        <v>0.73684210526315785</v>
      </c>
      <c r="H52" s="73">
        <v>87</v>
      </c>
    </row>
    <row r="53" spans="1:8" x14ac:dyDescent="0.35">
      <c r="A53" s="45" t="s">
        <v>31</v>
      </c>
      <c r="B53" s="85">
        <v>3</v>
      </c>
      <c r="C53" s="39">
        <v>2</v>
      </c>
      <c r="D53" s="39">
        <v>0</v>
      </c>
      <c r="E53" s="39">
        <v>2</v>
      </c>
      <c r="F53" s="41">
        <f t="shared" si="0"/>
        <v>0</v>
      </c>
      <c r="G53" s="74">
        <f t="shared" si="1"/>
        <v>1</v>
      </c>
      <c r="H53" s="73">
        <v>4</v>
      </c>
    </row>
    <row r="54" spans="1:8" x14ac:dyDescent="0.35">
      <c r="A54" s="45" t="s">
        <v>77</v>
      </c>
      <c r="B54" s="85">
        <v>6</v>
      </c>
      <c r="C54" s="39">
        <v>8</v>
      </c>
      <c r="D54" s="39">
        <v>2</v>
      </c>
      <c r="E54" s="39">
        <v>6</v>
      </c>
      <c r="F54" s="41">
        <f>D54/C54</f>
        <v>0.25</v>
      </c>
      <c r="G54" s="74">
        <f t="shared" si="1"/>
        <v>0.75</v>
      </c>
      <c r="H54" s="73">
        <v>31</v>
      </c>
    </row>
    <row r="55" spans="1:8" x14ac:dyDescent="0.35">
      <c r="A55" s="45" t="s">
        <v>30</v>
      </c>
      <c r="B55" s="85">
        <v>36</v>
      </c>
      <c r="C55" s="39">
        <v>32</v>
      </c>
      <c r="D55" s="39">
        <v>8</v>
      </c>
      <c r="E55" s="39">
        <v>24</v>
      </c>
      <c r="F55" s="41">
        <f t="shared" si="0"/>
        <v>0.25</v>
      </c>
      <c r="G55" s="74">
        <f t="shared" si="1"/>
        <v>0.75</v>
      </c>
      <c r="H55" s="73">
        <v>231</v>
      </c>
    </row>
    <row r="56" spans="1:8" x14ac:dyDescent="0.35">
      <c r="A56" s="45" t="s">
        <v>21</v>
      </c>
      <c r="B56" s="85">
        <v>27</v>
      </c>
      <c r="C56" s="39">
        <v>38</v>
      </c>
      <c r="D56" s="39">
        <v>7</v>
      </c>
      <c r="E56" s="39">
        <v>31</v>
      </c>
      <c r="F56" s="41">
        <f t="shared" si="0"/>
        <v>0.18421052631578946</v>
      </c>
      <c r="G56" s="74">
        <f t="shared" si="1"/>
        <v>0.81578947368421051</v>
      </c>
      <c r="H56" s="73">
        <v>363</v>
      </c>
    </row>
    <row r="57" spans="1:8" x14ac:dyDescent="0.35">
      <c r="A57" s="45" t="s">
        <v>22</v>
      </c>
      <c r="B57" s="85">
        <v>17</v>
      </c>
      <c r="C57" s="39">
        <v>22</v>
      </c>
      <c r="D57" s="39">
        <v>2</v>
      </c>
      <c r="E57" s="39">
        <v>20</v>
      </c>
      <c r="F57" s="41">
        <f t="shared" si="0"/>
        <v>9.0909090909090912E-2</v>
      </c>
      <c r="G57" s="74">
        <f t="shared" si="1"/>
        <v>0.90909090909090906</v>
      </c>
      <c r="H57" s="73">
        <v>209</v>
      </c>
    </row>
    <row r="58" spans="1:8" x14ac:dyDescent="0.35">
      <c r="A58" s="45" t="s">
        <v>79</v>
      </c>
      <c r="B58" s="85">
        <v>5</v>
      </c>
      <c r="C58" s="39">
        <v>7</v>
      </c>
      <c r="D58" s="39">
        <v>4</v>
      </c>
      <c r="E58" s="39">
        <v>3</v>
      </c>
      <c r="F58" s="41">
        <f t="shared" si="0"/>
        <v>0.5714285714285714</v>
      </c>
      <c r="G58" s="74">
        <f t="shared" si="1"/>
        <v>0.42857142857142855</v>
      </c>
      <c r="H58" s="73">
        <v>46</v>
      </c>
    </row>
    <row r="59" spans="1:8" x14ac:dyDescent="0.35">
      <c r="A59" s="45" t="s">
        <v>149</v>
      </c>
      <c r="B59" s="85">
        <v>71</v>
      </c>
      <c r="C59" s="39">
        <v>91</v>
      </c>
      <c r="D59" s="39">
        <v>16</v>
      </c>
      <c r="E59" s="39">
        <v>75</v>
      </c>
      <c r="F59" s="41">
        <f t="shared" si="0"/>
        <v>0.17582417582417584</v>
      </c>
      <c r="G59" s="74">
        <f t="shared" si="1"/>
        <v>0.82417582417582413</v>
      </c>
      <c r="H59" s="73">
        <v>497</v>
      </c>
    </row>
    <row r="60" spans="1:8" x14ac:dyDescent="0.35">
      <c r="A60" s="45" t="s">
        <v>29</v>
      </c>
      <c r="B60" s="85">
        <v>62</v>
      </c>
      <c r="C60" s="1">
        <v>62</v>
      </c>
      <c r="D60" s="1">
        <v>12</v>
      </c>
      <c r="E60" s="39">
        <v>50</v>
      </c>
      <c r="F60" s="41">
        <f t="shared" si="0"/>
        <v>0.19354838709677419</v>
      </c>
      <c r="G60" s="74">
        <f t="shared" si="1"/>
        <v>0.80645161290322576</v>
      </c>
      <c r="H60" s="73">
        <v>591</v>
      </c>
    </row>
    <row r="61" spans="1:8" x14ac:dyDescent="0.3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90">
        <v>0</v>
      </c>
      <c r="G61" s="74">
        <v>0</v>
      </c>
      <c r="H61" s="73">
        <v>0</v>
      </c>
    </row>
    <row r="62" spans="1:8" x14ac:dyDescent="0.35">
      <c r="A62" s="45" t="s">
        <v>150</v>
      </c>
      <c r="B62" s="85">
        <v>32</v>
      </c>
      <c r="C62" s="39">
        <v>35</v>
      </c>
      <c r="D62" s="39">
        <v>6</v>
      </c>
      <c r="E62" s="85">
        <v>29</v>
      </c>
      <c r="F62" s="41">
        <f t="shared" ref="F62:F69" si="3">D62/C62</f>
        <v>0.17142857142857143</v>
      </c>
      <c r="G62" s="74">
        <f t="shared" si="1"/>
        <v>0.82857142857142863</v>
      </c>
      <c r="H62" s="73">
        <v>268</v>
      </c>
    </row>
    <row r="63" spans="1:8" x14ac:dyDescent="0.35">
      <c r="A63" s="45" t="s">
        <v>84</v>
      </c>
      <c r="B63" s="85">
        <v>5</v>
      </c>
      <c r="C63" s="39">
        <v>5</v>
      </c>
      <c r="D63" s="39">
        <v>0</v>
      </c>
      <c r="E63" s="85">
        <v>5</v>
      </c>
      <c r="F63" s="41">
        <f t="shared" si="3"/>
        <v>0</v>
      </c>
      <c r="G63" s="74">
        <f t="shared" si="1"/>
        <v>1</v>
      </c>
      <c r="H63" s="73">
        <v>9</v>
      </c>
    </row>
    <row r="64" spans="1:8" x14ac:dyDescent="0.35">
      <c r="A64" s="45" t="s">
        <v>85</v>
      </c>
      <c r="B64" s="85">
        <v>14</v>
      </c>
      <c r="C64" s="39">
        <v>15</v>
      </c>
      <c r="D64" s="39">
        <v>2</v>
      </c>
      <c r="E64" s="85">
        <v>13</v>
      </c>
      <c r="F64" s="41">
        <f t="shared" si="3"/>
        <v>0.13333333333333333</v>
      </c>
      <c r="G64" s="74">
        <f t="shared" si="1"/>
        <v>0.8666666666666667</v>
      </c>
      <c r="H64" s="73">
        <v>207</v>
      </c>
    </row>
    <row r="65" spans="1:16" x14ac:dyDescent="0.35">
      <c r="A65" s="45" t="s">
        <v>151</v>
      </c>
      <c r="B65" s="85">
        <v>0</v>
      </c>
      <c r="C65" s="39">
        <v>4</v>
      </c>
      <c r="D65" s="39">
        <v>0</v>
      </c>
      <c r="E65" s="85">
        <v>4</v>
      </c>
      <c r="F65" s="41">
        <f t="shared" si="3"/>
        <v>0</v>
      </c>
      <c r="G65" s="74">
        <f t="shared" si="1"/>
        <v>1</v>
      </c>
      <c r="H65" s="73">
        <v>20</v>
      </c>
    </row>
    <row r="66" spans="1:16" x14ac:dyDescent="0.35">
      <c r="A66" s="45" t="s">
        <v>152</v>
      </c>
      <c r="B66" s="85">
        <v>24</v>
      </c>
      <c r="C66" s="39">
        <v>18</v>
      </c>
      <c r="D66" s="39">
        <v>5</v>
      </c>
      <c r="E66" s="85">
        <v>13</v>
      </c>
      <c r="F66" s="41">
        <f t="shared" si="3"/>
        <v>0.27777777777777779</v>
      </c>
      <c r="G66" s="74">
        <f t="shared" si="1"/>
        <v>0.72222222222222221</v>
      </c>
      <c r="H66" s="73">
        <v>135</v>
      </c>
    </row>
    <row r="67" spans="1:16" x14ac:dyDescent="0.35">
      <c r="A67" s="45" t="s">
        <v>153</v>
      </c>
      <c r="B67" s="85">
        <v>11</v>
      </c>
      <c r="C67" s="39">
        <v>12</v>
      </c>
      <c r="D67" s="39">
        <v>2</v>
      </c>
      <c r="E67" s="85">
        <v>10</v>
      </c>
      <c r="F67" s="41">
        <f t="shared" si="3"/>
        <v>0.16666666666666666</v>
      </c>
      <c r="G67" s="74">
        <f t="shared" si="1"/>
        <v>0.83333333333333337</v>
      </c>
      <c r="H67" s="73">
        <v>80</v>
      </c>
    </row>
    <row r="68" spans="1:16" x14ac:dyDescent="0.35">
      <c r="A68" s="45" t="s">
        <v>158</v>
      </c>
      <c r="B68" s="85">
        <v>5</v>
      </c>
      <c r="C68" s="39">
        <v>10</v>
      </c>
      <c r="D68" s="39">
        <v>2</v>
      </c>
      <c r="E68" s="85">
        <v>8</v>
      </c>
      <c r="F68" s="41">
        <f t="shared" si="3"/>
        <v>0.2</v>
      </c>
      <c r="G68" s="74">
        <f t="shared" si="1"/>
        <v>0.8</v>
      </c>
      <c r="H68" s="73">
        <v>79</v>
      </c>
    </row>
    <row r="69" spans="1:16" s="82" customFormat="1" x14ac:dyDescent="0.35">
      <c r="A69" s="76" t="s">
        <v>154</v>
      </c>
      <c r="B69" s="119">
        <v>2</v>
      </c>
      <c r="C69" s="77">
        <v>1</v>
      </c>
      <c r="D69" s="77">
        <v>0</v>
      </c>
      <c r="E69" s="85">
        <v>1</v>
      </c>
      <c r="F69" s="41">
        <f t="shared" si="3"/>
        <v>0</v>
      </c>
      <c r="G69" s="74">
        <v>0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85">
        <v>1</v>
      </c>
      <c r="C70" s="39">
        <v>0</v>
      </c>
      <c r="D70" s="39">
        <v>0</v>
      </c>
      <c r="E70" s="85">
        <v>0</v>
      </c>
      <c r="F70" s="41">
        <v>0</v>
      </c>
      <c r="G70" s="74">
        <v>0</v>
      </c>
      <c r="H70" s="73">
        <v>4</v>
      </c>
    </row>
    <row r="71" spans="1:16" x14ac:dyDescent="0.35">
      <c r="A71" s="45" t="s">
        <v>155</v>
      </c>
      <c r="B71" s="85">
        <v>2</v>
      </c>
      <c r="C71" s="39">
        <v>1</v>
      </c>
      <c r="D71" s="39">
        <v>1</v>
      </c>
      <c r="E71" s="85">
        <v>0</v>
      </c>
      <c r="F71" s="41">
        <f>D71/C71</f>
        <v>1</v>
      </c>
      <c r="G71" s="74">
        <f t="shared" si="1"/>
        <v>0</v>
      </c>
      <c r="H71" s="73">
        <v>24</v>
      </c>
    </row>
    <row r="72" spans="1:16" x14ac:dyDescent="0.35">
      <c r="A72" s="44" t="s">
        <v>105</v>
      </c>
      <c r="B72" s="13">
        <f>SUM(B8:B71)</f>
        <v>1712</v>
      </c>
      <c r="C72" s="13">
        <f>SUM(C8:C71)</f>
        <v>1842</v>
      </c>
      <c r="D72" s="13">
        <f>SUM(D8:D71)</f>
        <v>396</v>
      </c>
      <c r="E72" s="13">
        <f>SUM(E8:E71)</f>
        <v>1446</v>
      </c>
      <c r="F72" s="42">
        <f>D72/C72</f>
        <v>0.21498371335504887</v>
      </c>
      <c r="G72" s="43">
        <f>E72/C72</f>
        <v>0.78501628664495116</v>
      </c>
      <c r="H72" s="13">
        <f>SUM(H8:H71)</f>
        <v>14607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zoomScaleNormal="100" workbookViewId="0">
      <selection activeCell="H61" sqref="H61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8" t="s">
        <v>205</v>
      </c>
      <c r="D3" s="202"/>
      <c r="E3" s="202"/>
      <c r="F3" s="202"/>
      <c r="G3" s="209"/>
    </row>
    <row r="4" spans="1:8" ht="15" thickBot="1" x14ac:dyDescent="0.4">
      <c r="C4" s="210"/>
      <c r="D4" s="203"/>
      <c r="E4" s="203"/>
      <c r="F4" s="203"/>
      <c r="G4" s="211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17</v>
      </c>
      <c r="C8" s="39">
        <v>30</v>
      </c>
      <c r="D8" s="39">
        <v>14</v>
      </c>
      <c r="E8" s="39">
        <v>16</v>
      </c>
      <c r="F8" s="41">
        <f t="shared" ref="F8:F71" si="0">D8/C8</f>
        <v>0.46666666666666667</v>
      </c>
      <c r="G8" s="74">
        <f t="shared" ref="G8:G71" si="1">E8/C8</f>
        <v>0.53333333333333333</v>
      </c>
      <c r="H8" s="73">
        <v>237</v>
      </c>
    </row>
    <row r="9" spans="1:8" x14ac:dyDescent="0.35">
      <c r="A9" s="45" t="s">
        <v>121</v>
      </c>
      <c r="B9" s="39">
        <v>6</v>
      </c>
      <c r="C9" s="39">
        <v>7</v>
      </c>
      <c r="D9" s="39">
        <v>3</v>
      </c>
      <c r="E9" s="39">
        <v>4</v>
      </c>
      <c r="F9" s="41">
        <f>D9/C9</f>
        <v>0.42857142857142855</v>
      </c>
      <c r="G9" s="74">
        <f t="shared" si="1"/>
        <v>0.5714285714285714</v>
      </c>
      <c r="H9" s="73">
        <v>19</v>
      </c>
    </row>
    <row r="10" spans="1:8" x14ac:dyDescent="0.35">
      <c r="A10" s="45" t="s">
        <v>122</v>
      </c>
      <c r="B10" s="39">
        <v>42</v>
      </c>
      <c r="C10" s="39">
        <v>52</v>
      </c>
      <c r="D10" s="39">
        <v>20</v>
      </c>
      <c r="E10" s="39">
        <v>32</v>
      </c>
      <c r="F10" s="41">
        <f t="shared" si="0"/>
        <v>0.38461538461538464</v>
      </c>
      <c r="G10" s="74">
        <f t="shared" si="1"/>
        <v>0.61538461538461542</v>
      </c>
      <c r="H10" s="73">
        <v>211</v>
      </c>
    </row>
    <row r="11" spans="1:8" x14ac:dyDescent="0.35">
      <c r="A11" s="45" t="s">
        <v>123</v>
      </c>
      <c r="B11" s="39">
        <v>6</v>
      </c>
      <c r="C11" s="39">
        <v>6</v>
      </c>
      <c r="D11" s="39">
        <v>3</v>
      </c>
      <c r="E11" s="39">
        <v>3</v>
      </c>
      <c r="F11" s="41">
        <f t="shared" si="0"/>
        <v>0.5</v>
      </c>
      <c r="G11" s="74">
        <f t="shared" si="1"/>
        <v>0.5</v>
      </c>
      <c r="H11" s="73">
        <v>0</v>
      </c>
    </row>
    <row r="12" spans="1:8" x14ac:dyDescent="0.35">
      <c r="A12" s="45" t="s">
        <v>124</v>
      </c>
      <c r="B12" s="39">
        <v>50</v>
      </c>
      <c r="C12" s="39">
        <v>61</v>
      </c>
      <c r="D12" s="39">
        <v>23</v>
      </c>
      <c r="E12" s="39">
        <v>38</v>
      </c>
      <c r="F12" s="41">
        <f t="shared" si="0"/>
        <v>0.37704918032786883</v>
      </c>
      <c r="G12" s="74">
        <f t="shared" si="1"/>
        <v>0.62295081967213117</v>
      </c>
      <c r="H12" s="73">
        <v>193</v>
      </c>
    </row>
    <row r="13" spans="1:8" x14ac:dyDescent="0.35">
      <c r="A13" s="45" t="s">
        <v>125</v>
      </c>
      <c r="B13" s="85">
        <v>16</v>
      </c>
      <c r="C13" s="39">
        <v>19</v>
      </c>
      <c r="D13" s="39">
        <v>7</v>
      </c>
      <c r="E13" s="39">
        <v>12</v>
      </c>
      <c r="F13" s="41">
        <f t="shared" si="0"/>
        <v>0.36842105263157893</v>
      </c>
      <c r="G13" s="74">
        <f t="shared" si="1"/>
        <v>0.63157894736842102</v>
      </c>
      <c r="H13" s="73">
        <v>65</v>
      </c>
    </row>
    <row r="14" spans="1:8" x14ac:dyDescent="0.35">
      <c r="A14" s="45" t="s">
        <v>126</v>
      </c>
      <c r="B14" s="85">
        <v>11</v>
      </c>
      <c r="C14" s="39">
        <v>11</v>
      </c>
      <c r="D14" s="39">
        <v>4</v>
      </c>
      <c r="E14" s="39">
        <v>7</v>
      </c>
      <c r="F14" s="41">
        <f t="shared" si="0"/>
        <v>0.36363636363636365</v>
      </c>
      <c r="G14" s="74">
        <f t="shared" si="1"/>
        <v>0.63636363636363635</v>
      </c>
      <c r="H14" s="73">
        <v>32</v>
      </c>
    </row>
    <row r="15" spans="1:8" x14ac:dyDescent="0.35">
      <c r="A15" s="45" t="s">
        <v>127</v>
      </c>
      <c r="B15" s="85">
        <v>43</v>
      </c>
      <c r="C15" s="39">
        <v>54</v>
      </c>
      <c r="D15" s="39">
        <v>21</v>
      </c>
      <c r="E15" s="39">
        <v>33</v>
      </c>
      <c r="F15" s="41">
        <f t="shared" si="0"/>
        <v>0.3888888888888889</v>
      </c>
      <c r="G15" s="74">
        <f t="shared" si="1"/>
        <v>0.61111111111111116</v>
      </c>
      <c r="H15" s="73">
        <v>225</v>
      </c>
    </row>
    <row r="16" spans="1:8" x14ac:dyDescent="0.35">
      <c r="A16" s="45" t="s">
        <v>128</v>
      </c>
      <c r="B16" s="85">
        <v>243</v>
      </c>
      <c r="C16" s="118">
        <v>280</v>
      </c>
      <c r="D16" s="39">
        <v>113</v>
      </c>
      <c r="E16" s="39">
        <v>167</v>
      </c>
      <c r="F16" s="41">
        <f t="shared" si="0"/>
        <v>0.40357142857142858</v>
      </c>
      <c r="G16" s="74">
        <f t="shared" si="1"/>
        <v>0.59642857142857142</v>
      </c>
      <c r="H16" s="73">
        <v>1188</v>
      </c>
    </row>
    <row r="17" spans="1:8" x14ac:dyDescent="0.35">
      <c r="A17" s="45" t="s">
        <v>39</v>
      </c>
      <c r="B17" s="85">
        <v>132</v>
      </c>
      <c r="C17" s="118">
        <v>141</v>
      </c>
      <c r="D17" s="39">
        <v>58</v>
      </c>
      <c r="E17" s="39">
        <v>83</v>
      </c>
      <c r="F17" s="41">
        <f>D17/C17</f>
        <v>0.41134751773049644</v>
      </c>
      <c r="G17" s="74">
        <f t="shared" si="1"/>
        <v>0.58865248226950351</v>
      </c>
      <c r="H17" s="73">
        <v>422</v>
      </c>
    </row>
    <row r="18" spans="1:8" x14ac:dyDescent="0.35">
      <c r="A18" s="45" t="s">
        <v>25</v>
      </c>
      <c r="B18" s="85">
        <v>0</v>
      </c>
      <c r="C18" s="118">
        <v>0</v>
      </c>
      <c r="D18" s="39">
        <v>0</v>
      </c>
      <c r="E18" s="39">
        <v>0</v>
      </c>
      <c r="F18" s="41">
        <v>0</v>
      </c>
      <c r="G18" s="74">
        <v>0</v>
      </c>
      <c r="H18" s="73">
        <v>0</v>
      </c>
    </row>
    <row r="19" spans="1:8" x14ac:dyDescent="0.35">
      <c r="A19" s="45" t="s">
        <v>129</v>
      </c>
      <c r="B19" s="85">
        <v>2</v>
      </c>
      <c r="C19" s="118">
        <v>3</v>
      </c>
      <c r="D19" s="39">
        <v>2</v>
      </c>
      <c r="E19" s="39">
        <v>1</v>
      </c>
      <c r="F19" s="41">
        <f t="shared" ref="F19" si="2">D19/C19</f>
        <v>0.66666666666666663</v>
      </c>
      <c r="G19" s="74">
        <f t="shared" si="1"/>
        <v>0.33333333333333331</v>
      </c>
      <c r="H19" s="73">
        <v>0</v>
      </c>
    </row>
    <row r="20" spans="1:8" x14ac:dyDescent="0.35">
      <c r="A20" s="45" t="s">
        <v>130</v>
      </c>
      <c r="B20" s="85">
        <v>1</v>
      </c>
      <c r="C20" s="118">
        <v>2</v>
      </c>
      <c r="D20" s="39">
        <v>1</v>
      </c>
      <c r="E20" s="39">
        <v>1</v>
      </c>
      <c r="F20" s="41">
        <f>D20/C20</f>
        <v>0.5</v>
      </c>
      <c r="G20" s="74">
        <f t="shared" si="1"/>
        <v>0.5</v>
      </c>
      <c r="H20" s="73">
        <v>6</v>
      </c>
    </row>
    <row r="21" spans="1:8" x14ac:dyDescent="0.35">
      <c r="A21" s="45" t="s">
        <v>131</v>
      </c>
      <c r="B21" s="85">
        <v>0</v>
      </c>
      <c r="C21" s="118">
        <v>0</v>
      </c>
      <c r="D21" s="39">
        <v>0</v>
      </c>
      <c r="E21" s="39">
        <v>0</v>
      </c>
      <c r="F21" s="41">
        <v>0</v>
      </c>
      <c r="G21" s="74">
        <v>0</v>
      </c>
      <c r="H21" s="73">
        <v>0</v>
      </c>
    </row>
    <row r="22" spans="1:8" x14ac:dyDescent="0.35">
      <c r="A22" s="45" t="s">
        <v>132</v>
      </c>
      <c r="B22" s="85">
        <v>6</v>
      </c>
      <c r="C22" s="118">
        <v>9</v>
      </c>
      <c r="D22" s="39">
        <v>3</v>
      </c>
      <c r="E22" s="39">
        <v>6</v>
      </c>
      <c r="F22" s="41">
        <f>D22/C22</f>
        <v>0.33333333333333331</v>
      </c>
      <c r="G22" s="74">
        <f t="shared" si="1"/>
        <v>0.66666666666666663</v>
      </c>
      <c r="H22" s="73">
        <v>25</v>
      </c>
    </row>
    <row r="23" spans="1:8" x14ac:dyDescent="0.35">
      <c r="A23" s="45" t="s">
        <v>133</v>
      </c>
      <c r="B23" s="39">
        <v>18</v>
      </c>
      <c r="C23" s="118">
        <v>16</v>
      </c>
      <c r="D23" s="39">
        <v>6</v>
      </c>
      <c r="E23" s="39">
        <v>10</v>
      </c>
      <c r="F23" s="41">
        <f t="shared" si="0"/>
        <v>0.375</v>
      </c>
      <c r="G23" s="74">
        <f t="shared" si="1"/>
        <v>0.625</v>
      </c>
      <c r="H23" s="73">
        <v>37</v>
      </c>
    </row>
    <row r="24" spans="1:8" x14ac:dyDescent="0.35">
      <c r="A24" s="76" t="s">
        <v>134</v>
      </c>
      <c r="B24" s="85">
        <v>395</v>
      </c>
      <c r="C24" s="118">
        <v>397</v>
      </c>
      <c r="D24" s="77">
        <v>139</v>
      </c>
      <c r="E24" s="77">
        <v>258</v>
      </c>
      <c r="F24" s="41">
        <f t="shared" si="0"/>
        <v>0.3501259445843829</v>
      </c>
      <c r="G24" s="74">
        <f t="shared" si="1"/>
        <v>0.64987405541561716</v>
      </c>
      <c r="H24" s="73">
        <v>1701</v>
      </c>
    </row>
    <row r="25" spans="1:8" x14ac:dyDescent="0.35">
      <c r="A25" s="45" t="s">
        <v>135</v>
      </c>
      <c r="B25" s="85">
        <v>3</v>
      </c>
      <c r="C25" s="118">
        <v>2</v>
      </c>
      <c r="D25" s="39">
        <v>0</v>
      </c>
      <c r="E25" s="39">
        <v>2</v>
      </c>
      <c r="F25" s="41">
        <f>D25/C25</f>
        <v>0</v>
      </c>
      <c r="G25" s="74">
        <f t="shared" si="1"/>
        <v>1</v>
      </c>
      <c r="H25" s="73">
        <v>22</v>
      </c>
    </row>
    <row r="26" spans="1:8" x14ac:dyDescent="0.35">
      <c r="A26" s="45" t="s">
        <v>38</v>
      </c>
      <c r="B26" s="85">
        <v>7</v>
      </c>
      <c r="C26" s="118">
        <v>6</v>
      </c>
      <c r="D26" s="39">
        <v>2</v>
      </c>
      <c r="E26" s="39">
        <v>4</v>
      </c>
      <c r="F26" s="41">
        <f>D26/C26</f>
        <v>0.33333333333333331</v>
      </c>
      <c r="G26" s="74">
        <f t="shared" si="1"/>
        <v>0.66666666666666663</v>
      </c>
      <c r="H26" s="73">
        <v>0</v>
      </c>
    </row>
    <row r="27" spans="1:8" x14ac:dyDescent="0.35">
      <c r="A27" s="45" t="s">
        <v>37</v>
      </c>
      <c r="B27" s="85">
        <v>12</v>
      </c>
      <c r="C27" s="118">
        <v>13</v>
      </c>
      <c r="D27" s="39">
        <v>3</v>
      </c>
      <c r="E27" s="39">
        <v>10</v>
      </c>
      <c r="F27" s="41">
        <f>D27/C27</f>
        <v>0.23076923076923078</v>
      </c>
      <c r="G27" s="74">
        <f t="shared" si="1"/>
        <v>0.76923076923076927</v>
      </c>
      <c r="H27" s="73">
        <v>45</v>
      </c>
    </row>
    <row r="28" spans="1:8" x14ac:dyDescent="0.35">
      <c r="A28" s="45" t="s">
        <v>27</v>
      </c>
      <c r="B28" s="85">
        <v>15</v>
      </c>
      <c r="C28" s="39">
        <v>12</v>
      </c>
      <c r="D28" s="39">
        <v>3</v>
      </c>
      <c r="E28" s="39">
        <v>9</v>
      </c>
      <c r="F28" s="41">
        <f t="shared" si="0"/>
        <v>0.25</v>
      </c>
      <c r="G28" s="74">
        <f t="shared" si="1"/>
        <v>0.75</v>
      </c>
      <c r="H28" s="73">
        <v>193</v>
      </c>
    </row>
    <row r="29" spans="1:8" x14ac:dyDescent="0.35">
      <c r="A29" s="45" t="s">
        <v>62</v>
      </c>
      <c r="B29" s="85">
        <v>9</v>
      </c>
      <c r="C29" s="39">
        <v>15</v>
      </c>
      <c r="D29" s="39">
        <v>6</v>
      </c>
      <c r="E29" s="39">
        <v>9</v>
      </c>
      <c r="F29" s="41">
        <f t="shared" si="0"/>
        <v>0.4</v>
      </c>
      <c r="G29" s="74">
        <f t="shared" si="1"/>
        <v>0.6</v>
      </c>
      <c r="H29" s="73">
        <v>30</v>
      </c>
    </row>
    <row r="30" spans="1:8" x14ac:dyDescent="0.35">
      <c r="A30" s="45" t="s">
        <v>136</v>
      </c>
      <c r="B30" s="85">
        <v>36</v>
      </c>
      <c r="C30" s="39">
        <v>39</v>
      </c>
      <c r="D30" s="39">
        <v>14</v>
      </c>
      <c r="E30" s="39">
        <v>25</v>
      </c>
      <c r="F30" s="41">
        <f t="shared" si="0"/>
        <v>0.35897435897435898</v>
      </c>
      <c r="G30" s="74">
        <f t="shared" si="1"/>
        <v>0.64102564102564108</v>
      </c>
      <c r="H30" s="73">
        <v>249</v>
      </c>
    </row>
    <row r="31" spans="1:8" x14ac:dyDescent="0.35">
      <c r="A31" s="45" t="s">
        <v>17</v>
      </c>
      <c r="B31" s="85">
        <v>20</v>
      </c>
      <c r="C31" s="39">
        <v>23</v>
      </c>
      <c r="D31" s="39">
        <v>9</v>
      </c>
      <c r="E31" s="39">
        <v>14</v>
      </c>
      <c r="F31" s="41">
        <f t="shared" si="0"/>
        <v>0.39130434782608697</v>
      </c>
      <c r="G31" s="74">
        <f t="shared" si="1"/>
        <v>0.60869565217391308</v>
      </c>
      <c r="H31" s="73">
        <v>149</v>
      </c>
    </row>
    <row r="32" spans="1:8" x14ac:dyDescent="0.35">
      <c r="A32" s="45" t="s">
        <v>137</v>
      </c>
      <c r="B32" s="85">
        <v>6</v>
      </c>
      <c r="C32" s="39">
        <v>6</v>
      </c>
      <c r="D32" s="39">
        <v>2</v>
      </c>
      <c r="E32" s="39">
        <v>4</v>
      </c>
      <c r="F32" s="41">
        <f>D32/C32</f>
        <v>0.33333333333333331</v>
      </c>
      <c r="G32" s="74">
        <f t="shared" si="1"/>
        <v>0.66666666666666663</v>
      </c>
      <c r="H32" s="73">
        <v>6</v>
      </c>
    </row>
    <row r="33" spans="1:8" x14ac:dyDescent="0.35">
      <c r="A33" s="76" t="s">
        <v>138</v>
      </c>
      <c r="B33" s="85">
        <v>317</v>
      </c>
      <c r="C33" s="77">
        <v>381</v>
      </c>
      <c r="D33" s="77">
        <v>153</v>
      </c>
      <c r="E33" s="77">
        <v>228</v>
      </c>
      <c r="F33" s="41">
        <f t="shared" si="0"/>
        <v>0.40157480314960631</v>
      </c>
      <c r="G33" s="74">
        <f t="shared" si="1"/>
        <v>0.59842519685039375</v>
      </c>
      <c r="H33" s="73">
        <v>1393</v>
      </c>
    </row>
    <row r="34" spans="1:8" x14ac:dyDescent="0.35">
      <c r="A34" s="76" t="s">
        <v>139</v>
      </c>
      <c r="B34" s="119">
        <v>1</v>
      </c>
      <c r="C34" s="77">
        <v>1</v>
      </c>
      <c r="D34" s="77">
        <v>1</v>
      </c>
      <c r="E34" s="77">
        <v>0</v>
      </c>
      <c r="F34" s="80">
        <f t="shared" si="0"/>
        <v>1</v>
      </c>
      <c r="G34" s="74">
        <f>E34/C34</f>
        <v>0</v>
      </c>
      <c r="H34" s="73">
        <v>30</v>
      </c>
    </row>
    <row r="35" spans="1:8" x14ac:dyDescent="0.35">
      <c r="A35" s="76" t="s">
        <v>140</v>
      </c>
      <c r="B35" s="85">
        <v>169</v>
      </c>
      <c r="C35" s="39">
        <v>169</v>
      </c>
      <c r="D35" s="39">
        <v>60</v>
      </c>
      <c r="E35" s="39">
        <v>109</v>
      </c>
      <c r="F35" s="41">
        <f t="shared" si="0"/>
        <v>0.35502958579881655</v>
      </c>
      <c r="G35" s="74">
        <f t="shared" si="1"/>
        <v>0.6449704142011834</v>
      </c>
      <c r="H35" s="73">
        <v>858</v>
      </c>
    </row>
    <row r="36" spans="1:8" x14ac:dyDescent="0.35">
      <c r="A36" s="76" t="s">
        <v>141</v>
      </c>
      <c r="B36" s="85">
        <v>29</v>
      </c>
      <c r="C36" s="39">
        <v>30</v>
      </c>
      <c r="D36" s="39">
        <v>13</v>
      </c>
      <c r="E36" s="39">
        <v>17</v>
      </c>
      <c r="F36" s="41">
        <f t="shared" si="0"/>
        <v>0.43333333333333335</v>
      </c>
      <c r="G36" s="74">
        <f t="shared" si="1"/>
        <v>0.56666666666666665</v>
      </c>
      <c r="H36" s="73">
        <v>95</v>
      </c>
    </row>
    <row r="37" spans="1:8" x14ac:dyDescent="0.35">
      <c r="A37" s="76" t="s">
        <v>142</v>
      </c>
      <c r="B37" s="85">
        <v>0</v>
      </c>
      <c r="C37" s="39">
        <v>0</v>
      </c>
      <c r="D37" s="39">
        <v>0</v>
      </c>
      <c r="E37" s="39">
        <v>0</v>
      </c>
      <c r="F37" s="41">
        <v>0</v>
      </c>
      <c r="G37" s="74">
        <v>0</v>
      </c>
      <c r="H37" s="73">
        <v>0</v>
      </c>
    </row>
    <row r="38" spans="1:8" x14ac:dyDescent="0.35">
      <c r="A38" s="76" t="s">
        <v>143</v>
      </c>
      <c r="B38" s="85">
        <v>37</v>
      </c>
      <c r="C38" s="39">
        <v>36</v>
      </c>
      <c r="D38" s="39">
        <v>12</v>
      </c>
      <c r="E38" s="39">
        <v>24</v>
      </c>
      <c r="F38" s="41">
        <f t="shared" si="0"/>
        <v>0.33333333333333331</v>
      </c>
      <c r="G38" s="74">
        <f t="shared" si="1"/>
        <v>0.66666666666666663</v>
      </c>
      <c r="H38" s="73">
        <v>174</v>
      </c>
    </row>
    <row r="39" spans="1:8" x14ac:dyDescent="0.35">
      <c r="A39" s="76" t="s">
        <v>144</v>
      </c>
      <c r="B39" s="85">
        <v>28</v>
      </c>
      <c r="C39" s="39">
        <v>36</v>
      </c>
      <c r="D39" s="39">
        <v>17</v>
      </c>
      <c r="E39" s="39">
        <v>19</v>
      </c>
      <c r="F39" s="41">
        <f t="shared" si="0"/>
        <v>0.47222222222222221</v>
      </c>
      <c r="G39" s="74">
        <f t="shared" si="1"/>
        <v>0.52777777777777779</v>
      </c>
      <c r="H39" s="73">
        <v>86</v>
      </c>
    </row>
    <row r="40" spans="1:8" x14ac:dyDescent="0.35">
      <c r="A40" s="76" t="s">
        <v>145</v>
      </c>
      <c r="B40" s="85">
        <v>23</v>
      </c>
      <c r="C40" s="39">
        <v>20</v>
      </c>
      <c r="D40" s="39">
        <v>5</v>
      </c>
      <c r="E40" s="39">
        <v>15</v>
      </c>
      <c r="F40" s="41">
        <f t="shared" si="0"/>
        <v>0.25</v>
      </c>
      <c r="G40" s="74">
        <f t="shared" si="1"/>
        <v>0.75</v>
      </c>
      <c r="H40" s="73">
        <v>45</v>
      </c>
    </row>
    <row r="41" spans="1:8" x14ac:dyDescent="0.35">
      <c r="A41" s="76" t="s">
        <v>146</v>
      </c>
      <c r="B41" s="85">
        <v>13</v>
      </c>
      <c r="C41" s="39">
        <v>16</v>
      </c>
      <c r="D41" s="39">
        <v>4</v>
      </c>
      <c r="E41" s="39">
        <v>12</v>
      </c>
      <c r="F41" s="41">
        <f>D41/C41</f>
        <v>0.25</v>
      </c>
      <c r="G41" s="74">
        <f>E41/C41</f>
        <v>0.75</v>
      </c>
      <c r="H41" s="73">
        <v>94</v>
      </c>
    </row>
    <row r="42" spans="1:8" x14ac:dyDescent="0.35">
      <c r="A42" s="76" t="s">
        <v>147</v>
      </c>
      <c r="B42" s="85">
        <v>44</v>
      </c>
      <c r="C42" s="39">
        <v>55</v>
      </c>
      <c r="D42" s="39">
        <v>28</v>
      </c>
      <c r="E42" s="39">
        <v>27</v>
      </c>
      <c r="F42" s="41">
        <f t="shared" si="0"/>
        <v>0.50909090909090904</v>
      </c>
      <c r="G42" s="74">
        <f t="shared" si="1"/>
        <v>0.49090909090909091</v>
      </c>
      <c r="H42" s="73">
        <v>286</v>
      </c>
    </row>
    <row r="43" spans="1:8" x14ac:dyDescent="0.35">
      <c r="A43" s="76" t="s">
        <v>148</v>
      </c>
      <c r="B43" s="85">
        <v>281</v>
      </c>
      <c r="C43" s="77">
        <v>347</v>
      </c>
      <c r="D43" s="77">
        <v>133</v>
      </c>
      <c r="E43" s="77">
        <v>214</v>
      </c>
      <c r="F43" s="41">
        <f t="shared" si="0"/>
        <v>0.38328530259365995</v>
      </c>
      <c r="G43" s="74">
        <f t="shared" si="1"/>
        <v>0.61671469740634011</v>
      </c>
      <c r="H43" s="73">
        <v>879</v>
      </c>
    </row>
    <row r="44" spans="1:8" x14ac:dyDescent="0.35">
      <c r="A44" s="45" t="s">
        <v>36</v>
      </c>
      <c r="B44" s="85">
        <v>101</v>
      </c>
      <c r="C44" s="39">
        <v>106</v>
      </c>
      <c r="D44" s="39">
        <v>31</v>
      </c>
      <c r="E44" s="39">
        <v>75</v>
      </c>
      <c r="F44" s="41">
        <f t="shared" si="0"/>
        <v>0.29245283018867924</v>
      </c>
      <c r="G44" s="74">
        <f t="shared" si="1"/>
        <v>0.70754716981132071</v>
      </c>
      <c r="H44" s="73">
        <v>578</v>
      </c>
    </row>
    <row r="45" spans="1:8" x14ac:dyDescent="0.35">
      <c r="A45" s="45" t="s">
        <v>15</v>
      </c>
      <c r="B45" s="85">
        <v>5</v>
      </c>
      <c r="C45" s="39">
        <v>9</v>
      </c>
      <c r="D45" s="39">
        <v>1</v>
      </c>
      <c r="E45" s="39">
        <v>8</v>
      </c>
      <c r="F45" s="41">
        <f t="shared" si="0"/>
        <v>0.1111111111111111</v>
      </c>
      <c r="G45" s="74">
        <f t="shared" si="1"/>
        <v>0.88888888888888884</v>
      </c>
      <c r="H45" s="73">
        <v>27</v>
      </c>
    </row>
    <row r="46" spans="1:8" x14ac:dyDescent="0.35">
      <c r="A46" s="45" t="s">
        <v>18</v>
      </c>
      <c r="B46" s="85">
        <v>21</v>
      </c>
      <c r="C46" s="39">
        <v>14</v>
      </c>
      <c r="D46" s="39">
        <v>3</v>
      </c>
      <c r="E46" s="39">
        <v>11</v>
      </c>
      <c r="F46" s="41">
        <f t="shared" si="0"/>
        <v>0.21428571428571427</v>
      </c>
      <c r="G46" s="74">
        <f t="shared" si="1"/>
        <v>0.7857142857142857</v>
      </c>
      <c r="H46" s="73">
        <v>141</v>
      </c>
    </row>
    <row r="47" spans="1:8" x14ac:dyDescent="0.35">
      <c r="A47" s="45" t="s">
        <v>35</v>
      </c>
      <c r="B47" s="85">
        <v>90</v>
      </c>
      <c r="C47" s="39">
        <v>108</v>
      </c>
      <c r="D47" s="39">
        <v>46</v>
      </c>
      <c r="E47" s="39">
        <v>62</v>
      </c>
      <c r="F47" s="41">
        <f t="shared" si="0"/>
        <v>0.42592592592592593</v>
      </c>
      <c r="G47" s="74">
        <f t="shared" si="1"/>
        <v>0.57407407407407407</v>
      </c>
      <c r="H47" s="73">
        <v>659</v>
      </c>
    </row>
    <row r="48" spans="1:8" x14ac:dyDescent="0.35">
      <c r="A48" s="45" t="s">
        <v>24</v>
      </c>
      <c r="B48" s="85">
        <v>2</v>
      </c>
      <c r="C48" s="39">
        <v>4</v>
      </c>
      <c r="D48" s="39">
        <v>2</v>
      </c>
      <c r="E48" s="39">
        <v>2</v>
      </c>
      <c r="F48" s="41">
        <f t="shared" si="0"/>
        <v>0.5</v>
      </c>
      <c r="G48" s="74">
        <f t="shared" si="1"/>
        <v>0.5</v>
      </c>
      <c r="H48" s="73">
        <v>20</v>
      </c>
    </row>
    <row r="49" spans="1:8" x14ac:dyDescent="0.35">
      <c r="A49" s="45" t="s">
        <v>34</v>
      </c>
      <c r="B49" s="85">
        <v>14</v>
      </c>
      <c r="C49" s="39">
        <v>14</v>
      </c>
      <c r="D49" s="39">
        <v>4</v>
      </c>
      <c r="E49" s="39">
        <v>10</v>
      </c>
      <c r="F49" s="41">
        <f t="shared" si="0"/>
        <v>0.2857142857142857</v>
      </c>
      <c r="G49" s="74">
        <f t="shared" si="1"/>
        <v>0.7142857142857143</v>
      </c>
      <c r="H49" s="73">
        <v>60</v>
      </c>
    </row>
    <row r="50" spans="1:8" x14ac:dyDescent="0.35">
      <c r="A50" s="45" t="s">
        <v>33</v>
      </c>
      <c r="B50" s="85">
        <v>5</v>
      </c>
      <c r="C50" s="39">
        <v>4</v>
      </c>
      <c r="D50" s="39">
        <v>1</v>
      </c>
      <c r="E50" s="39">
        <v>3</v>
      </c>
      <c r="F50" s="41">
        <f>D50/C50</f>
        <v>0.25</v>
      </c>
      <c r="G50" s="74">
        <f t="shared" si="1"/>
        <v>0.75</v>
      </c>
      <c r="H50" s="73">
        <v>36</v>
      </c>
    </row>
    <row r="51" spans="1:8" x14ac:dyDescent="0.35">
      <c r="A51" s="45" t="s">
        <v>16</v>
      </c>
      <c r="B51" s="85">
        <v>39</v>
      </c>
      <c r="C51" s="39">
        <v>44</v>
      </c>
      <c r="D51" s="39">
        <v>18</v>
      </c>
      <c r="E51" s="39">
        <v>26</v>
      </c>
      <c r="F51" s="41">
        <f t="shared" si="0"/>
        <v>0.40909090909090912</v>
      </c>
      <c r="G51" s="74">
        <f t="shared" si="1"/>
        <v>0.59090909090909094</v>
      </c>
      <c r="H51" s="73">
        <v>126</v>
      </c>
    </row>
    <row r="52" spans="1:8" x14ac:dyDescent="0.35">
      <c r="A52" s="45" t="s">
        <v>32</v>
      </c>
      <c r="B52" s="85">
        <v>22</v>
      </c>
      <c r="C52" s="39">
        <v>34</v>
      </c>
      <c r="D52" s="39">
        <v>17</v>
      </c>
      <c r="E52" s="39">
        <v>17</v>
      </c>
      <c r="F52" s="41">
        <f t="shared" si="0"/>
        <v>0.5</v>
      </c>
      <c r="G52" s="74">
        <f t="shared" si="1"/>
        <v>0.5</v>
      </c>
      <c r="H52" s="73">
        <v>76</v>
      </c>
    </row>
    <row r="53" spans="1:8" x14ac:dyDescent="0.35">
      <c r="A53" s="45" t="s">
        <v>31</v>
      </c>
      <c r="B53" s="85">
        <v>8</v>
      </c>
      <c r="C53" s="39">
        <v>9</v>
      </c>
      <c r="D53" s="39">
        <v>4</v>
      </c>
      <c r="E53" s="39">
        <v>5</v>
      </c>
      <c r="F53" s="41">
        <f t="shared" si="0"/>
        <v>0.44444444444444442</v>
      </c>
      <c r="G53" s="74">
        <f t="shared" si="1"/>
        <v>0.55555555555555558</v>
      </c>
      <c r="H53" s="73">
        <v>9</v>
      </c>
    </row>
    <row r="54" spans="1:8" x14ac:dyDescent="0.35">
      <c r="A54" s="45" t="s">
        <v>77</v>
      </c>
      <c r="B54" s="85">
        <v>11</v>
      </c>
      <c r="C54" s="39">
        <v>12</v>
      </c>
      <c r="D54" s="39">
        <v>4</v>
      </c>
      <c r="E54" s="39">
        <v>8</v>
      </c>
      <c r="F54" s="41">
        <f>D54/C54</f>
        <v>0.33333333333333331</v>
      </c>
      <c r="G54" s="74">
        <f t="shared" si="1"/>
        <v>0.66666666666666663</v>
      </c>
      <c r="H54" s="73">
        <v>21</v>
      </c>
    </row>
    <row r="55" spans="1:8" x14ac:dyDescent="0.35">
      <c r="A55" s="45" t="s">
        <v>30</v>
      </c>
      <c r="B55" s="85">
        <v>54</v>
      </c>
      <c r="C55" s="39">
        <v>71</v>
      </c>
      <c r="D55" s="39">
        <v>29</v>
      </c>
      <c r="E55" s="39">
        <v>42</v>
      </c>
      <c r="F55" s="41">
        <f t="shared" si="0"/>
        <v>0.40845070422535212</v>
      </c>
      <c r="G55" s="74">
        <f t="shared" si="1"/>
        <v>0.59154929577464788</v>
      </c>
      <c r="H55" s="73">
        <v>207</v>
      </c>
    </row>
    <row r="56" spans="1:8" x14ac:dyDescent="0.35">
      <c r="A56" s="45" t="s">
        <v>21</v>
      </c>
      <c r="B56" s="85">
        <v>46</v>
      </c>
      <c r="C56" s="39">
        <v>46</v>
      </c>
      <c r="D56" s="39">
        <v>17</v>
      </c>
      <c r="E56" s="39">
        <v>29</v>
      </c>
      <c r="F56" s="41">
        <f t="shared" si="0"/>
        <v>0.36956521739130432</v>
      </c>
      <c r="G56" s="74">
        <f t="shared" si="1"/>
        <v>0.63043478260869568</v>
      </c>
      <c r="H56" s="73">
        <v>341</v>
      </c>
    </row>
    <row r="57" spans="1:8" x14ac:dyDescent="0.35">
      <c r="A57" s="45" t="s">
        <v>22</v>
      </c>
      <c r="B57" s="85">
        <v>35</v>
      </c>
      <c r="C57" s="39">
        <v>28</v>
      </c>
      <c r="D57" s="39">
        <v>10</v>
      </c>
      <c r="E57" s="39">
        <v>18</v>
      </c>
      <c r="F57" s="41">
        <f t="shared" si="0"/>
        <v>0.35714285714285715</v>
      </c>
      <c r="G57" s="74">
        <f t="shared" si="1"/>
        <v>0.6428571428571429</v>
      </c>
      <c r="H57" s="73">
        <v>172</v>
      </c>
    </row>
    <row r="58" spans="1:8" x14ac:dyDescent="0.35">
      <c r="A58" s="45" t="s">
        <v>79</v>
      </c>
      <c r="B58" s="85">
        <v>5</v>
      </c>
      <c r="C58" s="39">
        <v>5</v>
      </c>
      <c r="D58" s="39">
        <v>2</v>
      </c>
      <c r="E58" s="39">
        <v>3</v>
      </c>
      <c r="F58" s="41">
        <f t="shared" si="0"/>
        <v>0.4</v>
      </c>
      <c r="G58" s="74">
        <f t="shared" si="1"/>
        <v>0.6</v>
      </c>
      <c r="H58" s="73">
        <v>35</v>
      </c>
    </row>
    <row r="59" spans="1:8" x14ac:dyDescent="0.35">
      <c r="A59" s="45" t="s">
        <v>149</v>
      </c>
      <c r="B59" s="85">
        <v>109</v>
      </c>
      <c r="C59" s="39">
        <v>146</v>
      </c>
      <c r="D59" s="39">
        <v>70</v>
      </c>
      <c r="E59" s="39">
        <v>76</v>
      </c>
      <c r="F59" s="41">
        <f t="shared" si="0"/>
        <v>0.47945205479452052</v>
      </c>
      <c r="G59" s="74">
        <f t="shared" si="1"/>
        <v>0.52054794520547942</v>
      </c>
      <c r="H59" s="73">
        <v>443</v>
      </c>
    </row>
    <row r="60" spans="1:8" x14ac:dyDescent="0.35">
      <c r="A60" s="45" t="s">
        <v>29</v>
      </c>
      <c r="B60" s="85">
        <v>94</v>
      </c>
      <c r="C60" s="1">
        <v>134</v>
      </c>
      <c r="D60" s="1">
        <v>60</v>
      </c>
      <c r="E60" s="39">
        <v>74</v>
      </c>
      <c r="F60" s="41">
        <f t="shared" si="0"/>
        <v>0.44776119402985076</v>
      </c>
      <c r="G60" s="74">
        <f t="shared" si="1"/>
        <v>0.55223880597014929</v>
      </c>
      <c r="H60" s="73">
        <v>554</v>
      </c>
    </row>
    <row r="61" spans="1:8" x14ac:dyDescent="0.35">
      <c r="A61" s="45" t="s">
        <v>82</v>
      </c>
      <c r="B61" s="1">
        <v>5</v>
      </c>
      <c r="C61" s="1">
        <v>3</v>
      </c>
      <c r="D61" s="1">
        <v>0</v>
      </c>
      <c r="E61" s="1">
        <v>3</v>
      </c>
      <c r="F61" s="41">
        <f t="shared" si="0"/>
        <v>0</v>
      </c>
      <c r="G61" s="74">
        <f t="shared" si="1"/>
        <v>1</v>
      </c>
      <c r="H61" s="73">
        <v>0</v>
      </c>
    </row>
    <row r="62" spans="1:8" x14ac:dyDescent="0.35">
      <c r="A62" s="45" t="s">
        <v>150</v>
      </c>
      <c r="B62" s="85">
        <v>48</v>
      </c>
      <c r="C62" s="39">
        <v>62</v>
      </c>
      <c r="D62" s="39">
        <v>26</v>
      </c>
      <c r="E62" s="85">
        <v>36</v>
      </c>
      <c r="F62" s="41">
        <f t="shared" si="0"/>
        <v>0.41935483870967744</v>
      </c>
      <c r="G62" s="74">
        <f t="shared" si="1"/>
        <v>0.58064516129032262</v>
      </c>
      <c r="H62" s="73">
        <v>225</v>
      </c>
    </row>
    <row r="63" spans="1:8" x14ac:dyDescent="0.35">
      <c r="A63" s="45" t="s">
        <v>84</v>
      </c>
      <c r="B63" s="85">
        <v>3</v>
      </c>
      <c r="C63" s="39">
        <v>6</v>
      </c>
      <c r="D63" s="39">
        <v>2</v>
      </c>
      <c r="E63" s="85">
        <v>4</v>
      </c>
      <c r="F63" s="41">
        <f t="shared" si="0"/>
        <v>0.33333333333333331</v>
      </c>
      <c r="G63" s="74">
        <f t="shared" si="1"/>
        <v>0.66666666666666663</v>
      </c>
      <c r="H63" s="73">
        <v>5</v>
      </c>
    </row>
    <row r="64" spans="1:8" x14ac:dyDescent="0.35">
      <c r="A64" s="45" t="s">
        <v>85</v>
      </c>
      <c r="B64" s="85">
        <v>18</v>
      </c>
      <c r="C64" s="39">
        <v>23</v>
      </c>
      <c r="D64" s="39">
        <v>9</v>
      </c>
      <c r="E64" s="85">
        <v>14</v>
      </c>
      <c r="F64" s="41">
        <f t="shared" si="0"/>
        <v>0.39130434782608697</v>
      </c>
      <c r="G64" s="74">
        <f t="shared" si="1"/>
        <v>0.60869565217391308</v>
      </c>
      <c r="H64" s="73">
        <v>171</v>
      </c>
    </row>
    <row r="65" spans="1:16" x14ac:dyDescent="0.35">
      <c r="A65" s="45" t="s">
        <v>151</v>
      </c>
      <c r="B65" s="85">
        <v>5</v>
      </c>
      <c r="C65" s="39">
        <v>5</v>
      </c>
      <c r="D65" s="39">
        <v>2</v>
      </c>
      <c r="E65" s="85">
        <v>3</v>
      </c>
      <c r="F65" s="41">
        <f t="shared" si="0"/>
        <v>0.4</v>
      </c>
      <c r="G65" s="74">
        <f t="shared" si="1"/>
        <v>0.6</v>
      </c>
      <c r="H65" s="73">
        <v>20</v>
      </c>
    </row>
    <row r="66" spans="1:16" x14ac:dyDescent="0.35">
      <c r="A66" s="45" t="s">
        <v>152</v>
      </c>
      <c r="B66" s="85">
        <v>22</v>
      </c>
      <c r="C66" s="39">
        <v>35</v>
      </c>
      <c r="D66" s="39">
        <v>14</v>
      </c>
      <c r="E66" s="85">
        <v>21</v>
      </c>
      <c r="F66" s="41">
        <f t="shared" si="0"/>
        <v>0.4</v>
      </c>
      <c r="G66" s="74">
        <f t="shared" si="1"/>
        <v>0.6</v>
      </c>
      <c r="H66" s="73">
        <v>119</v>
      </c>
    </row>
    <row r="67" spans="1:16" x14ac:dyDescent="0.35">
      <c r="A67" s="45" t="s">
        <v>153</v>
      </c>
      <c r="B67" s="85">
        <v>15</v>
      </c>
      <c r="C67" s="39">
        <v>27</v>
      </c>
      <c r="D67" s="39">
        <v>11</v>
      </c>
      <c r="E67" s="85">
        <v>16</v>
      </c>
      <c r="F67" s="41">
        <f t="shared" si="0"/>
        <v>0.40740740740740738</v>
      </c>
      <c r="G67" s="74">
        <f t="shared" si="1"/>
        <v>0.59259259259259256</v>
      </c>
      <c r="H67" s="73">
        <v>61</v>
      </c>
    </row>
    <row r="68" spans="1:16" x14ac:dyDescent="0.35">
      <c r="A68" s="45" t="s">
        <v>158</v>
      </c>
      <c r="B68" s="85">
        <v>14</v>
      </c>
      <c r="C68" s="39">
        <v>8</v>
      </c>
      <c r="D68" s="39">
        <v>2</v>
      </c>
      <c r="E68" s="85">
        <v>6</v>
      </c>
      <c r="F68" s="41">
        <f t="shared" si="0"/>
        <v>0.25</v>
      </c>
      <c r="G68" s="74">
        <f t="shared" si="1"/>
        <v>0.75</v>
      </c>
      <c r="H68" s="73">
        <v>71</v>
      </c>
    </row>
    <row r="69" spans="1:16" s="82" customFormat="1" x14ac:dyDescent="0.35">
      <c r="A69" s="76" t="s">
        <v>154</v>
      </c>
      <c r="B69" s="119">
        <v>1</v>
      </c>
      <c r="C69" s="77">
        <v>1</v>
      </c>
      <c r="D69" s="77">
        <v>0</v>
      </c>
      <c r="E69" s="85">
        <v>1</v>
      </c>
      <c r="F69" s="41">
        <f t="shared" si="0"/>
        <v>0</v>
      </c>
      <c r="G69" s="74">
        <f t="shared" si="1"/>
        <v>1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85">
        <v>7</v>
      </c>
      <c r="C70" s="39">
        <v>9</v>
      </c>
      <c r="D70" s="39">
        <v>4</v>
      </c>
      <c r="E70" s="85">
        <v>5</v>
      </c>
      <c r="F70" s="41">
        <f t="shared" si="0"/>
        <v>0.44444444444444442</v>
      </c>
      <c r="G70" s="74">
        <f t="shared" si="1"/>
        <v>0.55555555555555558</v>
      </c>
      <c r="H70" s="73">
        <v>4</v>
      </c>
    </row>
    <row r="71" spans="1:16" x14ac:dyDescent="0.35">
      <c r="A71" s="45" t="s">
        <v>155</v>
      </c>
      <c r="B71" s="85">
        <v>2</v>
      </c>
      <c r="C71" s="39">
        <v>3</v>
      </c>
      <c r="D71" s="39">
        <v>0</v>
      </c>
      <c r="E71" s="85">
        <v>3</v>
      </c>
      <c r="F71" s="41">
        <f t="shared" si="0"/>
        <v>0</v>
      </c>
      <c r="G71" s="74">
        <f t="shared" si="1"/>
        <v>1</v>
      </c>
      <c r="H71" s="73">
        <v>23</v>
      </c>
    </row>
    <row r="72" spans="1:16" x14ac:dyDescent="0.35">
      <c r="A72" s="44" t="s">
        <v>105</v>
      </c>
      <c r="B72" s="13">
        <f>SUM(B8:B71)</f>
        <v>2839</v>
      </c>
      <c r="C72" s="13">
        <f>SUM(C8:C71)</f>
        <v>3265</v>
      </c>
      <c r="D72" s="13">
        <f>SUM(D8:D71)</f>
        <v>1271</v>
      </c>
      <c r="E72" s="13">
        <f>SUM(E8:E71)</f>
        <v>1994</v>
      </c>
      <c r="F72" s="42">
        <f>D72/C72</f>
        <v>0.38928024502297093</v>
      </c>
      <c r="G72" s="43">
        <f>E72/C72</f>
        <v>0.61071975497702913</v>
      </c>
      <c r="H72" s="13">
        <f>SUM(H8:H71)</f>
        <v>13200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3" zoomScaleNormal="100" workbookViewId="0">
      <selection activeCell="M28" sqref="M28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8" t="s">
        <v>206</v>
      </c>
      <c r="D3" s="202"/>
      <c r="E3" s="202"/>
      <c r="F3" s="202"/>
      <c r="G3" s="209"/>
    </row>
    <row r="4" spans="1:8" ht="15" thickBot="1" x14ac:dyDescent="0.4">
      <c r="C4" s="210"/>
      <c r="D4" s="203"/>
      <c r="E4" s="203"/>
      <c r="F4" s="203"/>
      <c r="G4" s="211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10</v>
      </c>
      <c r="C8" s="39">
        <v>17</v>
      </c>
      <c r="D8" s="39">
        <v>9</v>
      </c>
      <c r="E8" s="39">
        <v>8</v>
      </c>
      <c r="F8" s="41">
        <f t="shared" ref="F8:F71" si="0">D8/C8</f>
        <v>0.52941176470588236</v>
      </c>
      <c r="G8" s="74">
        <f t="shared" ref="G8:G71" si="1">E8/C8</f>
        <v>0.47058823529411764</v>
      </c>
      <c r="H8" s="73">
        <v>249</v>
      </c>
    </row>
    <row r="9" spans="1:8" x14ac:dyDescent="0.35">
      <c r="A9" s="45" t="s">
        <v>121</v>
      </c>
      <c r="B9" s="39">
        <v>2</v>
      </c>
      <c r="C9" s="39">
        <v>3</v>
      </c>
      <c r="D9" s="39">
        <v>1</v>
      </c>
      <c r="E9" s="39">
        <v>2</v>
      </c>
      <c r="F9" s="41">
        <f>D9/C9</f>
        <v>0.33333333333333331</v>
      </c>
      <c r="G9" s="74">
        <f t="shared" si="1"/>
        <v>0.66666666666666663</v>
      </c>
      <c r="H9" s="73">
        <v>26</v>
      </c>
    </row>
    <row r="10" spans="1:8" x14ac:dyDescent="0.35">
      <c r="A10" s="45" t="s">
        <v>122</v>
      </c>
      <c r="B10" s="39">
        <v>17</v>
      </c>
      <c r="C10" s="39">
        <v>15</v>
      </c>
      <c r="D10" s="39">
        <v>5</v>
      </c>
      <c r="E10" s="39">
        <v>10</v>
      </c>
      <c r="F10" s="41">
        <f t="shared" si="0"/>
        <v>0.33333333333333331</v>
      </c>
      <c r="G10" s="74">
        <f t="shared" si="1"/>
        <v>0.66666666666666663</v>
      </c>
      <c r="H10" s="73">
        <v>220</v>
      </c>
    </row>
    <row r="11" spans="1:8" x14ac:dyDescent="0.35">
      <c r="A11" s="45" t="s">
        <v>123</v>
      </c>
      <c r="B11" s="39">
        <v>0</v>
      </c>
      <c r="C11" s="39">
        <v>0</v>
      </c>
      <c r="D11" s="39">
        <v>0</v>
      </c>
      <c r="E11" s="39">
        <v>0</v>
      </c>
      <c r="F11" s="41">
        <v>0</v>
      </c>
      <c r="G11" s="74">
        <v>0</v>
      </c>
      <c r="H11" s="73">
        <v>0</v>
      </c>
    </row>
    <row r="12" spans="1:8" x14ac:dyDescent="0.35">
      <c r="A12" s="45" t="s">
        <v>124</v>
      </c>
      <c r="B12" s="39">
        <v>24</v>
      </c>
      <c r="C12" s="39">
        <v>31</v>
      </c>
      <c r="D12" s="39">
        <v>10</v>
      </c>
      <c r="E12" s="39">
        <v>21</v>
      </c>
      <c r="F12" s="41">
        <f t="shared" si="0"/>
        <v>0.32258064516129031</v>
      </c>
      <c r="G12" s="74">
        <f t="shared" si="1"/>
        <v>0.67741935483870963</v>
      </c>
      <c r="H12" s="73">
        <v>205</v>
      </c>
    </row>
    <row r="13" spans="1:8" x14ac:dyDescent="0.35">
      <c r="A13" s="45" t="s">
        <v>125</v>
      </c>
      <c r="B13" s="85">
        <v>2</v>
      </c>
      <c r="C13" s="39">
        <v>3</v>
      </c>
      <c r="D13" s="39">
        <v>0</v>
      </c>
      <c r="E13" s="39">
        <v>3</v>
      </c>
      <c r="F13" s="41">
        <f t="shared" si="0"/>
        <v>0</v>
      </c>
      <c r="G13" s="74">
        <f t="shared" si="1"/>
        <v>1</v>
      </c>
      <c r="H13" s="73">
        <v>71</v>
      </c>
    </row>
    <row r="14" spans="1:8" x14ac:dyDescent="0.35">
      <c r="A14" s="45" t="s">
        <v>126</v>
      </c>
      <c r="B14" s="85">
        <v>3</v>
      </c>
      <c r="C14" s="39">
        <v>5</v>
      </c>
      <c r="D14" s="39">
        <v>2</v>
      </c>
      <c r="E14" s="39">
        <v>3</v>
      </c>
      <c r="F14" s="41">
        <f t="shared" si="0"/>
        <v>0.4</v>
      </c>
      <c r="G14" s="74">
        <f t="shared" si="1"/>
        <v>0.6</v>
      </c>
      <c r="H14" s="73">
        <v>36</v>
      </c>
    </row>
    <row r="15" spans="1:8" x14ac:dyDescent="0.35">
      <c r="A15" s="45" t="s">
        <v>127</v>
      </c>
      <c r="B15" s="85">
        <v>29</v>
      </c>
      <c r="C15" s="39">
        <v>27</v>
      </c>
      <c r="D15" s="39">
        <v>12</v>
      </c>
      <c r="E15" s="39">
        <v>15</v>
      </c>
      <c r="F15" s="41">
        <f t="shared" si="0"/>
        <v>0.44444444444444442</v>
      </c>
      <c r="G15" s="74">
        <f t="shared" si="1"/>
        <v>0.55555555555555558</v>
      </c>
      <c r="H15" s="73">
        <v>230</v>
      </c>
    </row>
    <row r="16" spans="1:8" x14ac:dyDescent="0.35">
      <c r="A16" s="45" t="s">
        <v>128</v>
      </c>
      <c r="B16" s="85">
        <v>96</v>
      </c>
      <c r="C16" s="118">
        <v>123</v>
      </c>
      <c r="D16" s="39">
        <v>57</v>
      </c>
      <c r="E16" s="39">
        <v>66</v>
      </c>
      <c r="F16" s="41">
        <f t="shared" si="0"/>
        <v>0.46341463414634149</v>
      </c>
      <c r="G16" s="74">
        <f t="shared" si="1"/>
        <v>0.53658536585365857</v>
      </c>
      <c r="H16" s="73">
        <v>1221</v>
      </c>
    </row>
    <row r="17" spans="1:8" x14ac:dyDescent="0.35">
      <c r="A17" s="45" t="s">
        <v>39</v>
      </c>
      <c r="B17" s="85">
        <v>44</v>
      </c>
      <c r="C17" s="118">
        <v>42</v>
      </c>
      <c r="D17" s="39">
        <v>11</v>
      </c>
      <c r="E17" s="39">
        <v>31</v>
      </c>
      <c r="F17" s="41">
        <f>D17/C17</f>
        <v>0.26190476190476192</v>
      </c>
      <c r="G17" s="74">
        <f t="shared" si="1"/>
        <v>0.73809523809523814</v>
      </c>
      <c r="H17" s="73">
        <v>479</v>
      </c>
    </row>
    <row r="18" spans="1:8" x14ac:dyDescent="0.35">
      <c r="A18" s="45" t="s">
        <v>25</v>
      </c>
      <c r="B18" s="85">
        <v>1</v>
      </c>
      <c r="C18" s="118">
        <v>0</v>
      </c>
      <c r="D18" s="39">
        <v>0</v>
      </c>
      <c r="E18" s="39">
        <v>0</v>
      </c>
      <c r="F18" s="41">
        <v>0</v>
      </c>
      <c r="G18" s="74">
        <v>0</v>
      </c>
      <c r="H18" s="73">
        <v>0</v>
      </c>
    </row>
    <row r="19" spans="1:8" x14ac:dyDescent="0.35">
      <c r="A19" s="45" t="s">
        <v>129</v>
      </c>
      <c r="B19" s="85">
        <v>1</v>
      </c>
      <c r="C19" s="118">
        <v>0</v>
      </c>
      <c r="D19" s="39">
        <v>0</v>
      </c>
      <c r="E19" s="39">
        <v>0</v>
      </c>
      <c r="F19" s="41">
        <v>0</v>
      </c>
      <c r="G19" s="74">
        <v>0</v>
      </c>
      <c r="H19" s="73">
        <v>0</v>
      </c>
    </row>
    <row r="20" spans="1:8" x14ac:dyDescent="0.35">
      <c r="A20" s="45" t="s">
        <v>130</v>
      </c>
      <c r="B20" s="85">
        <v>0</v>
      </c>
      <c r="C20" s="118">
        <v>0</v>
      </c>
      <c r="D20" s="39">
        <v>0</v>
      </c>
      <c r="E20" s="39">
        <v>0</v>
      </c>
      <c r="F20" s="41">
        <v>0</v>
      </c>
      <c r="G20" s="74">
        <v>0</v>
      </c>
      <c r="H20" s="73">
        <v>6</v>
      </c>
    </row>
    <row r="21" spans="1:8" x14ac:dyDescent="0.35">
      <c r="A21" s="45" t="s">
        <v>131</v>
      </c>
      <c r="B21" s="85">
        <v>0</v>
      </c>
      <c r="C21" s="118">
        <v>0</v>
      </c>
      <c r="D21" s="39">
        <v>0</v>
      </c>
      <c r="E21" s="39">
        <v>0</v>
      </c>
      <c r="F21" s="41">
        <v>0</v>
      </c>
      <c r="G21" s="74">
        <v>0</v>
      </c>
      <c r="H21" s="73">
        <v>0</v>
      </c>
    </row>
    <row r="22" spans="1:8" x14ac:dyDescent="0.35">
      <c r="A22" s="45" t="s">
        <v>132</v>
      </c>
      <c r="B22" s="85">
        <v>3</v>
      </c>
      <c r="C22" s="118">
        <v>1</v>
      </c>
      <c r="D22" s="39">
        <v>0</v>
      </c>
      <c r="E22" s="39">
        <v>1</v>
      </c>
      <c r="F22" s="41">
        <f>D22/C22</f>
        <v>0</v>
      </c>
      <c r="G22" s="74">
        <f t="shared" si="1"/>
        <v>1</v>
      </c>
      <c r="H22" s="73">
        <v>24</v>
      </c>
    </row>
    <row r="23" spans="1:8" x14ac:dyDescent="0.35">
      <c r="A23" s="45" t="s">
        <v>133</v>
      </c>
      <c r="B23" s="39">
        <v>7</v>
      </c>
      <c r="C23" s="118">
        <v>10</v>
      </c>
      <c r="D23" s="39">
        <v>4</v>
      </c>
      <c r="E23" s="39">
        <v>6</v>
      </c>
      <c r="F23" s="41">
        <f t="shared" si="0"/>
        <v>0.4</v>
      </c>
      <c r="G23" s="74">
        <f t="shared" si="1"/>
        <v>0.6</v>
      </c>
      <c r="H23" s="73">
        <v>40</v>
      </c>
    </row>
    <row r="24" spans="1:8" x14ac:dyDescent="0.35">
      <c r="A24" s="76" t="s">
        <v>134</v>
      </c>
      <c r="B24" s="85">
        <v>189</v>
      </c>
      <c r="C24" s="118">
        <v>177</v>
      </c>
      <c r="D24" s="77">
        <v>55</v>
      </c>
      <c r="E24" s="77">
        <v>122</v>
      </c>
      <c r="F24" s="41">
        <f t="shared" si="0"/>
        <v>0.31073446327683618</v>
      </c>
      <c r="G24" s="74">
        <f t="shared" si="1"/>
        <v>0.68926553672316382</v>
      </c>
      <c r="H24" s="73">
        <v>1756</v>
      </c>
    </row>
    <row r="25" spans="1:8" x14ac:dyDescent="0.35">
      <c r="A25" s="45" t="s">
        <v>135</v>
      </c>
      <c r="B25" s="85">
        <v>3</v>
      </c>
      <c r="C25" s="118">
        <v>5</v>
      </c>
      <c r="D25" s="39">
        <v>2</v>
      </c>
      <c r="E25" s="39">
        <v>3</v>
      </c>
      <c r="F25" s="41">
        <f>D25/C25</f>
        <v>0.4</v>
      </c>
      <c r="G25" s="74">
        <f t="shared" si="1"/>
        <v>0.6</v>
      </c>
      <c r="H25" s="73">
        <v>24</v>
      </c>
    </row>
    <row r="26" spans="1:8" x14ac:dyDescent="0.35">
      <c r="A26" s="45" t="s">
        <v>38</v>
      </c>
      <c r="B26" s="85">
        <v>12</v>
      </c>
      <c r="C26" s="118">
        <v>14</v>
      </c>
      <c r="D26" s="39">
        <v>5</v>
      </c>
      <c r="E26" s="39">
        <v>9</v>
      </c>
      <c r="F26" s="41">
        <f>D26/C26</f>
        <v>0.35714285714285715</v>
      </c>
      <c r="G26" s="74">
        <f t="shared" si="1"/>
        <v>0.6428571428571429</v>
      </c>
      <c r="H26" s="132">
        <v>0</v>
      </c>
    </row>
    <row r="27" spans="1:8" x14ac:dyDescent="0.35">
      <c r="A27" s="45" t="s">
        <v>37</v>
      </c>
      <c r="B27" s="85">
        <v>2</v>
      </c>
      <c r="C27" s="118">
        <v>1</v>
      </c>
      <c r="D27" s="39">
        <v>0</v>
      </c>
      <c r="E27" s="39">
        <v>1</v>
      </c>
      <c r="F27" s="41">
        <f>D27/C27</f>
        <v>0</v>
      </c>
      <c r="G27" s="74">
        <f t="shared" si="1"/>
        <v>1</v>
      </c>
      <c r="H27" s="73">
        <v>45</v>
      </c>
    </row>
    <row r="28" spans="1:8" x14ac:dyDescent="0.35">
      <c r="A28" s="45" t="s">
        <v>27</v>
      </c>
      <c r="B28" s="85">
        <v>11</v>
      </c>
      <c r="C28" s="39">
        <v>13</v>
      </c>
      <c r="D28" s="39">
        <v>5</v>
      </c>
      <c r="E28" s="39">
        <v>8</v>
      </c>
      <c r="F28" s="41">
        <f t="shared" si="0"/>
        <v>0.38461538461538464</v>
      </c>
      <c r="G28" s="74">
        <f t="shared" si="1"/>
        <v>0.61538461538461542</v>
      </c>
      <c r="H28" s="73">
        <v>206</v>
      </c>
    </row>
    <row r="29" spans="1:8" x14ac:dyDescent="0.35">
      <c r="A29" s="45" t="s">
        <v>62</v>
      </c>
      <c r="B29" s="85">
        <v>2</v>
      </c>
      <c r="C29" s="39">
        <v>4</v>
      </c>
      <c r="D29" s="39">
        <v>2</v>
      </c>
      <c r="E29" s="39">
        <v>2</v>
      </c>
      <c r="F29" s="41">
        <f t="shared" si="0"/>
        <v>0.5</v>
      </c>
      <c r="G29" s="74">
        <f t="shared" si="1"/>
        <v>0.5</v>
      </c>
      <c r="H29" s="73">
        <v>35</v>
      </c>
    </row>
    <row r="30" spans="1:8" x14ac:dyDescent="0.35">
      <c r="A30" s="45" t="s">
        <v>136</v>
      </c>
      <c r="B30" s="85">
        <v>23</v>
      </c>
      <c r="C30" s="39">
        <v>30</v>
      </c>
      <c r="D30" s="39">
        <v>11</v>
      </c>
      <c r="E30" s="39">
        <v>19</v>
      </c>
      <c r="F30" s="41">
        <f t="shared" si="0"/>
        <v>0.36666666666666664</v>
      </c>
      <c r="G30" s="74">
        <f t="shared" si="1"/>
        <v>0.6333333333333333</v>
      </c>
      <c r="H30" s="73">
        <v>259</v>
      </c>
    </row>
    <row r="31" spans="1:8" x14ac:dyDescent="0.35">
      <c r="A31" s="45" t="s">
        <v>17</v>
      </c>
      <c r="B31" s="85">
        <v>11</v>
      </c>
      <c r="C31" s="39">
        <v>8</v>
      </c>
      <c r="D31" s="39">
        <v>4</v>
      </c>
      <c r="E31" s="39">
        <v>4</v>
      </c>
      <c r="F31" s="41">
        <f t="shared" si="0"/>
        <v>0.5</v>
      </c>
      <c r="G31" s="74">
        <f t="shared" si="1"/>
        <v>0.5</v>
      </c>
      <c r="H31" s="73">
        <v>144</v>
      </c>
    </row>
    <row r="32" spans="1:8" x14ac:dyDescent="0.35">
      <c r="A32" s="45" t="s">
        <v>137</v>
      </c>
      <c r="B32" s="85">
        <v>0</v>
      </c>
      <c r="C32" s="39">
        <v>1</v>
      </c>
      <c r="D32" s="39">
        <v>0</v>
      </c>
      <c r="E32" s="39">
        <v>1</v>
      </c>
      <c r="F32" s="41">
        <f>D32/C32</f>
        <v>0</v>
      </c>
      <c r="G32" s="74">
        <f t="shared" si="1"/>
        <v>1</v>
      </c>
      <c r="H32" s="73">
        <v>6</v>
      </c>
    </row>
    <row r="33" spans="1:8" x14ac:dyDescent="0.35">
      <c r="A33" s="76" t="s">
        <v>138</v>
      </c>
      <c r="B33" s="85">
        <v>129</v>
      </c>
      <c r="C33" s="77">
        <v>140</v>
      </c>
      <c r="D33" s="77">
        <v>46</v>
      </c>
      <c r="E33" s="77">
        <v>94</v>
      </c>
      <c r="F33" s="41">
        <f t="shared" si="0"/>
        <v>0.32857142857142857</v>
      </c>
      <c r="G33" s="74">
        <f t="shared" si="1"/>
        <v>0.67142857142857137</v>
      </c>
      <c r="H33" s="73">
        <v>1470</v>
      </c>
    </row>
    <row r="34" spans="1:8" x14ac:dyDescent="0.35">
      <c r="A34" s="76" t="s">
        <v>139</v>
      </c>
      <c r="B34" s="119">
        <v>0</v>
      </c>
      <c r="C34" s="77">
        <v>1</v>
      </c>
      <c r="D34" s="77">
        <v>1</v>
      </c>
      <c r="E34" s="77">
        <v>0</v>
      </c>
      <c r="F34" s="80">
        <f t="shared" si="0"/>
        <v>1</v>
      </c>
      <c r="G34" s="74">
        <f>E34/C34</f>
        <v>0</v>
      </c>
      <c r="H34" s="73">
        <v>31</v>
      </c>
    </row>
    <row r="35" spans="1:8" x14ac:dyDescent="0.35">
      <c r="A35" s="76" t="s">
        <v>140</v>
      </c>
      <c r="B35" s="85">
        <v>78</v>
      </c>
      <c r="C35" s="39">
        <v>100</v>
      </c>
      <c r="D35" s="39">
        <v>40</v>
      </c>
      <c r="E35" s="39">
        <v>60</v>
      </c>
      <c r="F35" s="41">
        <f t="shared" si="0"/>
        <v>0.4</v>
      </c>
      <c r="G35" s="74">
        <f t="shared" si="1"/>
        <v>0.6</v>
      </c>
      <c r="H35" s="73">
        <v>895</v>
      </c>
    </row>
    <row r="36" spans="1:8" x14ac:dyDescent="0.35">
      <c r="A36" s="76" t="s">
        <v>141</v>
      </c>
      <c r="B36" s="85">
        <v>9</v>
      </c>
      <c r="C36" s="39">
        <v>15</v>
      </c>
      <c r="D36" s="39">
        <v>6</v>
      </c>
      <c r="E36" s="39">
        <v>9</v>
      </c>
      <c r="F36" s="41">
        <f t="shared" si="0"/>
        <v>0.4</v>
      </c>
      <c r="G36" s="74">
        <f t="shared" si="1"/>
        <v>0.6</v>
      </c>
      <c r="H36" s="73">
        <v>0</v>
      </c>
    </row>
    <row r="37" spans="1:8" x14ac:dyDescent="0.35">
      <c r="A37" s="76" t="s">
        <v>142</v>
      </c>
      <c r="B37" s="85">
        <v>0</v>
      </c>
      <c r="C37" s="39">
        <v>0</v>
      </c>
      <c r="D37" s="39">
        <v>0</v>
      </c>
      <c r="E37" s="39">
        <v>0</v>
      </c>
      <c r="F37" s="41">
        <v>0</v>
      </c>
      <c r="G37" s="74">
        <v>0</v>
      </c>
      <c r="H37" s="73">
        <v>106</v>
      </c>
    </row>
    <row r="38" spans="1:8" x14ac:dyDescent="0.35">
      <c r="A38" s="76" t="s">
        <v>143</v>
      </c>
      <c r="B38" s="85">
        <v>22</v>
      </c>
      <c r="C38" s="39">
        <v>26</v>
      </c>
      <c r="D38" s="39">
        <v>10</v>
      </c>
      <c r="E38" s="39">
        <v>16</v>
      </c>
      <c r="F38" s="41">
        <f t="shared" si="0"/>
        <v>0.38461538461538464</v>
      </c>
      <c r="G38" s="74">
        <f t="shared" si="1"/>
        <v>0.61538461538461542</v>
      </c>
      <c r="H38" s="73">
        <v>175</v>
      </c>
    </row>
    <row r="39" spans="1:8" x14ac:dyDescent="0.35">
      <c r="A39" s="76" t="s">
        <v>144</v>
      </c>
      <c r="B39" s="85">
        <v>6</v>
      </c>
      <c r="C39" s="39">
        <v>11</v>
      </c>
      <c r="D39" s="39">
        <v>5</v>
      </c>
      <c r="E39" s="39">
        <v>6</v>
      </c>
      <c r="F39" s="41">
        <f t="shared" si="0"/>
        <v>0.45454545454545453</v>
      </c>
      <c r="G39" s="74">
        <f t="shared" si="1"/>
        <v>0.54545454545454541</v>
      </c>
      <c r="H39" s="73">
        <v>90</v>
      </c>
    </row>
    <row r="40" spans="1:8" x14ac:dyDescent="0.35">
      <c r="A40" s="76" t="s">
        <v>145</v>
      </c>
      <c r="B40" s="85">
        <v>9</v>
      </c>
      <c r="C40" s="39">
        <v>11</v>
      </c>
      <c r="D40" s="39">
        <v>5</v>
      </c>
      <c r="E40" s="39">
        <v>6</v>
      </c>
      <c r="F40" s="41">
        <f t="shared" si="0"/>
        <v>0.45454545454545453</v>
      </c>
      <c r="G40" s="74">
        <f t="shared" si="1"/>
        <v>0.54545454545454541</v>
      </c>
      <c r="H40" s="73">
        <v>52</v>
      </c>
    </row>
    <row r="41" spans="1:8" x14ac:dyDescent="0.35">
      <c r="A41" s="76" t="s">
        <v>146</v>
      </c>
      <c r="B41" s="85">
        <v>9</v>
      </c>
      <c r="C41" s="39">
        <v>11</v>
      </c>
      <c r="D41" s="39">
        <v>4</v>
      </c>
      <c r="E41" s="39">
        <v>7</v>
      </c>
      <c r="F41" s="41">
        <f>D41/C41</f>
        <v>0.36363636363636365</v>
      </c>
      <c r="G41" s="74">
        <f>E41/C41</f>
        <v>0.63636363636363635</v>
      </c>
      <c r="H41" s="73">
        <v>92</v>
      </c>
    </row>
    <row r="42" spans="1:8" x14ac:dyDescent="0.35">
      <c r="A42" s="76" t="s">
        <v>147</v>
      </c>
      <c r="B42" s="85">
        <v>16</v>
      </c>
      <c r="C42" s="39">
        <v>22</v>
      </c>
      <c r="D42" s="39">
        <v>10</v>
      </c>
      <c r="E42" s="39">
        <v>12</v>
      </c>
      <c r="F42" s="41">
        <f t="shared" si="0"/>
        <v>0.45454545454545453</v>
      </c>
      <c r="G42" s="74">
        <f t="shared" si="1"/>
        <v>0.54545454545454541</v>
      </c>
      <c r="H42" s="73">
        <v>311</v>
      </c>
    </row>
    <row r="43" spans="1:8" x14ac:dyDescent="0.35">
      <c r="A43" s="76" t="s">
        <v>148</v>
      </c>
      <c r="B43" s="85">
        <v>136</v>
      </c>
      <c r="C43" s="77">
        <v>145</v>
      </c>
      <c r="D43" s="77">
        <v>73</v>
      </c>
      <c r="E43" s="77">
        <v>72</v>
      </c>
      <c r="F43" s="41">
        <f t="shared" si="0"/>
        <v>0.50344827586206897</v>
      </c>
      <c r="G43" s="74">
        <f t="shared" si="1"/>
        <v>0.49655172413793103</v>
      </c>
      <c r="H43" s="73">
        <v>983</v>
      </c>
    </row>
    <row r="44" spans="1:8" x14ac:dyDescent="0.35">
      <c r="A44" s="45" t="s">
        <v>36</v>
      </c>
      <c r="B44" s="85">
        <v>68</v>
      </c>
      <c r="C44" s="39">
        <v>78</v>
      </c>
      <c r="D44" s="39">
        <v>26</v>
      </c>
      <c r="E44" s="39">
        <v>52</v>
      </c>
      <c r="F44" s="41">
        <f t="shared" si="0"/>
        <v>0.33333333333333331</v>
      </c>
      <c r="G44" s="74">
        <f t="shared" si="1"/>
        <v>0.66666666666666663</v>
      </c>
      <c r="H44" s="73">
        <v>591</v>
      </c>
    </row>
    <row r="45" spans="1:8" x14ac:dyDescent="0.35">
      <c r="A45" s="45" t="s">
        <v>15</v>
      </c>
      <c r="B45" s="85">
        <v>1</v>
      </c>
      <c r="C45" s="39">
        <v>0</v>
      </c>
      <c r="D45" s="39">
        <v>0</v>
      </c>
      <c r="E45" s="39">
        <v>0</v>
      </c>
      <c r="F45" s="41">
        <v>0</v>
      </c>
      <c r="G45" s="74">
        <v>0</v>
      </c>
      <c r="H45" s="73">
        <v>26</v>
      </c>
    </row>
    <row r="46" spans="1:8" x14ac:dyDescent="0.35">
      <c r="A46" s="45" t="s">
        <v>18</v>
      </c>
      <c r="B46" s="85">
        <v>8</v>
      </c>
      <c r="C46" s="39">
        <v>5</v>
      </c>
      <c r="D46" s="39">
        <v>2</v>
      </c>
      <c r="E46" s="39">
        <v>3</v>
      </c>
      <c r="F46" s="41">
        <f t="shared" si="0"/>
        <v>0.4</v>
      </c>
      <c r="G46" s="74">
        <f t="shared" si="1"/>
        <v>0.6</v>
      </c>
      <c r="H46" s="73">
        <v>146</v>
      </c>
    </row>
    <row r="47" spans="1:8" x14ac:dyDescent="0.35">
      <c r="A47" s="45" t="s">
        <v>35</v>
      </c>
      <c r="B47" s="85">
        <v>41</v>
      </c>
      <c r="C47" s="39">
        <v>52</v>
      </c>
      <c r="D47" s="39">
        <v>18</v>
      </c>
      <c r="E47" s="39">
        <v>34</v>
      </c>
      <c r="F47" s="41">
        <f t="shared" si="0"/>
        <v>0.34615384615384615</v>
      </c>
      <c r="G47" s="74">
        <f t="shared" si="1"/>
        <v>0.65384615384615385</v>
      </c>
      <c r="H47" s="73">
        <v>683</v>
      </c>
    </row>
    <row r="48" spans="1:8" x14ac:dyDescent="0.35">
      <c r="A48" s="45" t="s">
        <v>24</v>
      </c>
      <c r="B48" s="85">
        <v>0</v>
      </c>
      <c r="C48" s="39">
        <v>0</v>
      </c>
      <c r="D48" s="39">
        <v>0</v>
      </c>
      <c r="E48" s="39">
        <v>0</v>
      </c>
      <c r="F48" s="41">
        <v>0</v>
      </c>
      <c r="G48" s="74">
        <v>0</v>
      </c>
      <c r="H48" s="73">
        <v>3</v>
      </c>
    </row>
    <row r="49" spans="1:8" x14ac:dyDescent="0.35">
      <c r="A49" s="45" t="s">
        <v>34</v>
      </c>
      <c r="B49" s="85">
        <v>10</v>
      </c>
      <c r="C49" s="39">
        <v>11</v>
      </c>
      <c r="D49" s="39">
        <v>5</v>
      </c>
      <c r="E49" s="39">
        <v>6</v>
      </c>
      <c r="F49" s="41">
        <f>D49/C49</f>
        <v>0.45454545454545453</v>
      </c>
      <c r="G49" s="74">
        <f t="shared" si="1"/>
        <v>0.54545454545454541</v>
      </c>
      <c r="H49" s="73">
        <v>62</v>
      </c>
    </row>
    <row r="50" spans="1:8" x14ac:dyDescent="0.35">
      <c r="A50" s="45" t="s">
        <v>33</v>
      </c>
      <c r="B50" s="85">
        <v>5</v>
      </c>
      <c r="C50" s="39">
        <v>5</v>
      </c>
      <c r="D50" s="39">
        <v>1</v>
      </c>
      <c r="E50" s="39">
        <v>4</v>
      </c>
      <c r="F50" s="41">
        <f>D50/C50</f>
        <v>0.2</v>
      </c>
      <c r="G50" s="74">
        <f t="shared" si="1"/>
        <v>0.8</v>
      </c>
      <c r="H50" s="73">
        <v>31</v>
      </c>
    </row>
    <row r="51" spans="1:8" x14ac:dyDescent="0.35">
      <c r="A51" s="45" t="s">
        <v>16</v>
      </c>
      <c r="B51" s="85">
        <v>13</v>
      </c>
      <c r="C51" s="39">
        <v>11</v>
      </c>
      <c r="D51" s="39">
        <v>7</v>
      </c>
      <c r="E51" s="39">
        <v>4</v>
      </c>
      <c r="F51" s="41">
        <f t="shared" si="0"/>
        <v>0.63636363636363635</v>
      </c>
      <c r="G51" s="74">
        <f t="shared" si="1"/>
        <v>0.36363636363636365</v>
      </c>
      <c r="H51" s="73">
        <v>144</v>
      </c>
    </row>
    <row r="52" spans="1:8" x14ac:dyDescent="0.35">
      <c r="A52" s="45" t="s">
        <v>32</v>
      </c>
      <c r="B52" s="85">
        <v>7</v>
      </c>
      <c r="C52" s="39">
        <v>6</v>
      </c>
      <c r="D52" s="39">
        <v>2</v>
      </c>
      <c r="E52" s="39">
        <v>4</v>
      </c>
      <c r="F52" s="41">
        <f t="shared" si="0"/>
        <v>0.33333333333333331</v>
      </c>
      <c r="G52" s="74">
        <f t="shared" si="1"/>
        <v>0.66666666666666663</v>
      </c>
      <c r="H52" s="73">
        <v>86</v>
      </c>
    </row>
    <row r="53" spans="1:8" x14ac:dyDescent="0.35">
      <c r="A53" s="45" t="s">
        <v>31</v>
      </c>
      <c r="B53" s="85">
        <v>2</v>
      </c>
      <c r="C53" s="39">
        <v>5</v>
      </c>
      <c r="D53" s="39">
        <v>2</v>
      </c>
      <c r="E53" s="39">
        <v>3</v>
      </c>
      <c r="F53" s="41">
        <f t="shared" si="0"/>
        <v>0.4</v>
      </c>
      <c r="G53" s="74">
        <f t="shared" si="1"/>
        <v>0.6</v>
      </c>
      <c r="H53" s="73">
        <v>8</v>
      </c>
    </row>
    <row r="54" spans="1:8" x14ac:dyDescent="0.35">
      <c r="A54" s="45" t="s">
        <v>77</v>
      </c>
      <c r="B54" s="85">
        <v>2</v>
      </c>
      <c r="C54" s="39">
        <v>2</v>
      </c>
      <c r="D54" s="39">
        <v>1</v>
      </c>
      <c r="E54" s="39">
        <v>1</v>
      </c>
      <c r="F54" s="41">
        <f>D54/C54</f>
        <v>0.5</v>
      </c>
      <c r="G54" s="74">
        <f t="shared" si="1"/>
        <v>0.5</v>
      </c>
      <c r="H54" s="73">
        <v>22</v>
      </c>
    </row>
    <row r="55" spans="1:8" x14ac:dyDescent="0.35">
      <c r="A55" s="45" t="s">
        <v>30</v>
      </c>
      <c r="B55" s="85">
        <v>19</v>
      </c>
      <c r="C55" s="39">
        <v>21</v>
      </c>
      <c r="D55" s="39">
        <v>9</v>
      </c>
      <c r="E55" s="39">
        <v>12</v>
      </c>
      <c r="F55" s="41">
        <f t="shared" si="0"/>
        <v>0.42857142857142855</v>
      </c>
      <c r="G55" s="74">
        <f t="shared" si="1"/>
        <v>0.5714285714285714</v>
      </c>
      <c r="H55" s="73">
        <v>250</v>
      </c>
    </row>
    <row r="56" spans="1:8" x14ac:dyDescent="0.35">
      <c r="A56" s="45" t="s">
        <v>21</v>
      </c>
      <c r="B56" s="85">
        <v>25</v>
      </c>
      <c r="C56" s="39">
        <v>34</v>
      </c>
      <c r="D56" s="39">
        <v>13</v>
      </c>
      <c r="E56" s="39">
        <v>21</v>
      </c>
      <c r="F56" s="41">
        <f t="shared" si="0"/>
        <v>0.38235294117647056</v>
      </c>
      <c r="G56" s="74">
        <f t="shared" si="1"/>
        <v>0.61764705882352944</v>
      </c>
      <c r="H56" s="73">
        <v>347</v>
      </c>
    </row>
    <row r="57" spans="1:8" x14ac:dyDescent="0.35">
      <c r="A57" s="45" t="s">
        <v>22</v>
      </c>
      <c r="B57" s="85">
        <v>17</v>
      </c>
      <c r="C57" s="39">
        <v>17</v>
      </c>
      <c r="D57" s="39">
        <v>6</v>
      </c>
      <c r="E57" s="39">
        <v>11</v>
      </c>
      <c r="F57" s="41">
        <f t="shared" si="0"/>
        <v>0.35294117647058826</v>
      </c>
      <c r="G57" s="74">
        <f t="shared" si="1"/>
        <v>0.6470588235294118</v>
      </c>
      <c r="H57" s="73">
        <v>188</v>
      </c>
    </row>
    <row r="58" spans="1:8" x14ac:dyDescent="0.35">
      <c r="A58" s="45" t="s">
        <v>79</v>
      </c>
      <c r="B58" s="85">
        <v>10</v>
      </c>
      <c r="C58" s="39">
        <v>15</v>
      </c>
      <c r="D58" s="39">
        <v>8</v>
      </c>
      <c r="E58" s="39">
        <v>7</v>
      </c>
      <c r="F58" s="41">
        <f t="shared" si="0"/>
        <v>0.53333333333333333</v>
      </c>
      <c r="G58" s="74">
        <f t="shared" si="1"/>
        <v>0.46666666666666667</v>
      </c>
      <c r="H58" s="73">
        <v>33</v>
      </c>
    </row>
    <row r="59" spans="1:8" x14ac:dyDescent="0.35">
      <c r="A59" s="45" t="s">
        <v>149</v>
      </c>
      <c r="B59" s="85">
        <v>44</v>
      </c>
      <c r="C59" s="39">
        <v>56</v>
      </c>
      <c r="D59" s="39">
        <v>21</v>
      </c>
      <c r="E59" s="39">
        <v>35</v>
      </c>
      <c r="F59" s="41">
        <f t="shared" si="0"/>
        <v>0.375</v>
      </c>
      <c r="G59" s="74">
        <f t="shared" si="1"/>
        <v>0.625</v>
      </c>
      <c r="H59" s="73">
        <v>472</v>
      </c>
    </row>
    <row r="60" spans="1:8" x14ac:dyDescent="0.35">
      <c r="A60" s="45" t="s">
        <v>29</v>
      </c>
      <c r="B60" s="85">
        <v>42</v>
      </c>
      <c r="C60" s="1">
        <v>38</v>
      </c>
      <c r="D60" s="1">
        <v>12</v>
      </c>
      <c r="E60" s="39">
        <v>26</v>
      </c>
      <c r="F60" s="41">
        <f t="shared" si="0"/>
        <v>0.31578947368421051</v>
      </c>
      <c r="G60" s="74">
        <f t="shared" si="1"/>
        <v>0.68421052631578949</v>
      </c>
      <c r="H60" s="73">
        <v>568</v>
      </c>
    </row>
    <row r="61" spans="1:8" x14ac:dyDescent="0.35">
      <c r="A61" s="45" t="s">
        <v>82</v>
      </c>
      <c r="B61" s="1">
        <v>1</v>
      </c>
      <c r="C61" s="1">
        <v>0</v>
      </c>
      <c r="D61" s="1">
        <v>0</v>
      </c>
      <c r="E61" s="1">
        <v>0</v>
      </c>
      <c r="F61" s="41">
        <v>0</v>
      </c>
      <c r="G61" s="74">
        <v>0</v>
      </c>
      <c r="H61" s="73">
        <v>0</v>
      </c>
    </row>
    <row r="62" spans="1:8" x14ac:dyDescent="0.35">
      <c r="A62" s="45" t="s">
        <v>150</v>
      </c>
      <c r="B62" s="85">
        <v>17</v>
      </c>
      <c r="C62" s="39">
        <v>25</v>
      </c>
      <c r="D62" s="39">
        <v>9</v>
      </c>
      <c r="E62" s="85">
        <v>16</v>
      </c>
      <c r="F62" s="41">
        <f t="shared" si="0"/>
        <v>0.36</v>
      </c>
      <c r="G62" s="74">
        <f t="shared" si="1"/>
        <v>0.64</v>
      </c>
      <c r="H62" s="73">
        <v>244</v>
      </c>
    </row>
    <row r="63" spans="1:8" x14ac:dyDescent="0.35">
      <c r="A63" s="45" t="s">
        <v>84</v>
      </c>
      <c r="B63" s="85">
        <v>4</v>
      </c>
      <c r="C63" s="39">
        <v>1</v>
      </c>
      <c r="D63" s="39">
        <v>0</v>
      </c>
      <c r="E63" s="85">
        <v>1</v>
      </c>
      <c r="F63" s="41">
        <f t="shared" si="0"/>
        <v>0</v>
      </c>
      <c r="G63" s="74">
        <f t="shared" si="1"/>
        <v>1</v>
      </c>
      <c r="H63" s="73">
        <v>8</v>
      </c>
    </row>
    <row r="64" spans="1:8" x14ac:dyDescent="0.35">
      <c r="A64" s="45" t="s">
        <v>85</v>
      </c>
      <c r="B64" s="85">
        <v>13</v>
      </c>
      <c r="C64" s="39">
        <v>20</v>
      </c>
      <c r="D64" s="39">
        <v>8</v>
      </c>
      <c r="E64" s="85">
        <v>12</v>
      </c>
      <c r="F64" s="41">
        <f t="shared" si="0"/>
        <v>0.4</v>
      </c>
      <c r="G64" s="74">
        <f t="shared" si="1"/>
        <v>0.6</v>
      </c>
      <c r="H64" s="73">
        <v>185</v>
      </c>
    </row>
    <row r="65" spans="1:16" x14ac:dyDescent="0.35">
      <c r="A65" s="45" t="s">
        <v>151</v>
      </c>
      <c r="B65" s="85">
        <v>3</v>
      </c>
      <c r="C65" s="39">
        <v>3</v>
      </c>
      <c r="D65" s="39">
        <v>1</v>
      </c>
      <c r="E65" s="85">
        <v>2</v>
      </c>
      <c r="F65" s="41">
        <f t="shared" si="0"/>
        <v>0.33333333333333331</v>
      </c>
      <c r="G65" s="74">
        <f t="shared" si="1"/>
        <v>0.66666666666666663</v>
      </c>
      <c r="H65" s="73">
        <v>19</v>
      </c>
    </row>
    <row r="66" spans="1:16" x14ac:dyDescent="0.35">
      <c r="A66" s="45" t="s">
        <v>152</v>
      </c>
      <c r="B66" s="85">
        <v>9</v>
      </c>
      <c r="C66" s="39">
        <v>11</v>
      </c>
      <c r="D66" s="39">
        <v>5</v>
      </c>
      <c r="E66" s="85">
        <v>6</v>
      </c>
      <c r="F66" s="41">
        <f t="shared" si="0"/>
        <v>0.45454545454545453</v>
      </c>
      <c r="G66" s="74">
        <f t="shared" si="1"/>
        <v>0.54545454545454541</v>
      </c>
      <c r="H66" s="73">
        <v>133</v>
      </c>
    </row>
    <row r="67" spans="1:16" x14ac:dyDescent="0.35">
      <c r="A67" s="45" t="s">
        <v>153</v>
      </c>
      <c r="B67" s="85">
        <v>6</v>
      </c>
      <c r="C67" s="39">
        <v>5</v>
      </c>
      <c r="D67" s="39">
        <v>1</v>
      </c>
      <c r="E67" s="85">
        <v>4</v>
      </c>
      <c r="F67" s="41">
        <f t="shared" si="0"/>
        <v>0.2</v>
      </c>
      <c r="G67" s="74">
        <f t="shared" si="1"/>
        <v>0.8</v>
      </c>
      <c r="H67" s="73">
        <v>68</v>
      </c>
    </row>
    <row r="68" spans="1:16" x14ac:dyDescent="0.35">
      <c r="A68" s="45" t="s">
        <v>158</v>
      </c>
      <c r="B68" s="85">
        <v>7</v>
      </c>
      <c r="C68" s="39">
        <v>6</v>
      </c>
      <c r="D68" s="39">
        <v>1</v>
      </c>
      <c r="E68" s="85">
        <v>5</v>
      </c>
      <c r="F68" s="41">
        <f t="shared" si="0"/>
        <v>0.16666666666666666</v>
      </c>
      <c r="G68" s="74">
        <f t="shared" si="1"/>
        <v>0.83333333333333337</v>
      </c>
      <c r="H68" s="73">
        <v>69</v>
      </c>
    </row>
    <row r="69" spans="1:16" s="82" customFormat="1" x14ac:dyDescent="0.35">
      <c r="A69" s="76" t="s">
        <v>154</v>
      </c>
      <c r="B69" s="119">
        <v>0</v>
      </c>
      <c r="C69" s="77">
        <v>0</v>
      </c>
      <c r="D69" s="77">
        <v>0</v>
      </c>
      <c r="E69" s="85">
        <v>0</v>
      </c>
      <c r="F69" s="41">
        <v>0</v>
      </c>
      <c r="G69" s="74">
        <v>0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85">
        <v>1</v>
      </c>
      <c r="C70" s="39">
        <v>0</v>
      </c>
      <c r="D70" s="39">
        <v>0</v>
      </c>
      <c r="E70" s="85">
        <v>0</v>
      </c>
      <c r="F70" s="41">
        <v>0</v>
      </c>
      <c r="G70" s="74">
        <v>0</v>
      </c>
      <c r="H70" s="73">
        <v>6</v>
      </c>
    </row>
    <row r="71" spans="1:16" x14ac:dyDescent="0.35">
      <c r="A71" s="45" t="s">
        <v>155</v>
      </c>
      <c r="B71" s="85">
        <v>4</v>
      </c>
      <c r="C71" s="39">
        <v>2</v>
      </c>
      <c r="D71" s="39">
        <v>0</v>
      </c>
      <c r="E71" s="85">
        <v>2</v>
      </c>
      <c r="F71" s="41">
        <f t="shared" si="0"/>
        <v>0</v>
      </c>
      <c r="G71" s="74">
        <f t="shared" si="1"/>
        <v>1</v>
      </c>
      <c r="H71" s="73">
        <v>21</v>
      </c>
    </row>
    <row r="72" spans="1:16" x14ac:dyDescent="0.35">
      <c r="A72" s="44" t="s">
        <v>105</v>
      </c>
      <c r="B72" s="13">
        <f>SUM(B8:B71)</f>
        <v>1285</v>
      </c>
      <c r="C72" s="13">
        <f>SUM(C8:C71)</f>
        <v>1441</v>
      </c>
      <c r="D72" s="13">
        <f>SUM(D8:D71)</f>
        <v>553</v>
      </c>
      <c r="E72" s="13">
        <f>SUM(E8:E71)</f>
        <v>888</v>
      </c>
      <c r="F72" s="42">
        <f>D72/C72</f>
        <v>0.38376127689104789</v>
      </c>
      <c r="G72" s="43">
        <f>E72/C72</f>
        <v>0.61623872310895211</v>
      </c>
      <c r="H72" s="13">
        <f>SUM(H8:H71)</f>
        <v>13901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9" orientation="portrait" r:id="rId1"/>
  <ignoredErrors>
    <ignoredError sqref="F50:F60 G12:G18 G21:G44 G46:G47 G49:G60 G62:G68 G71" evalErro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49" zoomScaleNormal="100" workbookViewId="0">
      <selection activeCell="H73" sqref="H73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8" t="s">
        <v>217</v>
      </c>
      <c r="D3" s="202"/>
      <c r="E3" s="202"/>
      <c r="F3" s="202"/>
      <c r="G3" s="209"/>
    </row>
    <row r="4" spans="1:8" ht="15" thickBot="1" x14ac:dyDescent="0.4">
      <c r="C4" s="210"/>
      <c r="D4" s="203"/>
      <c r="E4" s="203"/>
      <c r="F4" s="203"/>
      <c r="G4" s="211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17</v>
      </c>
      <c r="C8" s="39">
        <v>29</v>
      </c>
      <c r="D8" s="39">
        <v>5</v>
      </c>
      <c r="E8" s="39">
        <v>24</v>
      </c>
      <c r="F8" s="41">
        <f t="shared" ref="F8:F71" si="0">D8/C8</f>
        <v>0.17241379310344829</v>
      </c>
      <c r="G8" s="74">
        <f t="shared" ref="G8:G71" si="1">E8/C8</f>
        <v>0.82758620689655171</v>
      </c>
      <c r="H8" s="73">
        <v>256</v>
      </c>
    </row>
    <row r="9" spans="1:8" x14ac:dyDescent="0.35">
      <c r="A9" s="45" t="s">
        <v>121</v>
      </c>
      <c r="B9" s="39">
        <v>4</v>
      </c>
      <c r="C9" s="39">
        <v>7</v>
      </c>
      <c r="D9" s="39">
        <v>4</v>
      </c>
      <c r="E9" s="39">
        <v>3</v>
      </c>
      <c r="F9" s="41">
        <f>D9/C9</f>
        <v>0.5714285714285714</v>
      </c>
      <c r="G9" s="74">
        <f t="shared" si="1"/>
        <v>0.42857142857142855</v>
      </c>
      <c r="H9" s="73">
        <v>29</v>
      </c>
    </row>
    <row r="10" spans="1:8" x14ac:dyDescent="0.35">
      <c r="A10" s="45" t="s">
        <v>122</v>
      </c>
      <c r="B10" s="39">
        <v>35</v>
      </c>
      <c r="C10" s="39">
        <v>79</v>
      </c>
      <c r="D10" s="39">
        <v>30</v>
      </c>
      <c r="E10" s="39">
        <v>49</v>
      </c>
      <c r="F10" s="41">
        <f t="shared" si="0"/>
        <v>0.379746835443038</v>
      </c>
      <c r="G10" s="74">
        <f t="shared" si="1"/>
        <v>0.620253164556962</v>
      </c>
      <c r="H10" s="73">
        <v>229</v>
      </c>
    </row>
    <row r="11" spans="1:8" x14ac:dyDescent="0.35">
      <c r="A11" s="45" t="s">
        <v>123</v>
      </c>
      <c r="B11" s="39">
        <v>1</v>
      </c>
      <c r="C11" s="39">
        <v>7</v>
      </c>
      <c r="D11" s="39">
        <v>0</v>
      </c>
      <c r="E11" s="39">
        <v>7</v>
      </c>
      <c r="F11" s="41">
        <f t="shared" si="0"/>
        <v>0</v>
      </c>
      <c r="G11" s="74">
        <f t="shared" si="1"/>
        <v>1</v>
      </c>
      <c r="H11" s="73">
        <v>0</v>
      </c>
    </row>
    <row r="12" spans="1:8" x14ac:dyDescent="0.35">
      <c r="A12" s="45" t="s">
        <v>124</v>
      </c>
      <c r="B12" s="39">
        <v>29</v>
      </c>
      <c r="C12" s="39">
        <v>55</v>
      </c>
      <c r="D12" s="39">
        <v>25</v>
      </c>
      <c r="E12" s="39">
        <v>30</v>
      </c>
      <c r="F12" s="41">
        <f t="shared" si="0"/>
        <v>0.45454545454545453</v>
      </c>
      <c r="G12" s="74">
        <f t="shared" si="1"/>
        <v>0.54545454545454541</v>
      </c>
      <c r="H12" s="73">
        <v>230</v>
      </c>
    </row>
    <row r="13" spans="1:8" x14ac:dyDescent="0.35">
      <c r="A13" s="45" t="s">
        <v>125</v>
      </c>
      <c r="B13" s="85">
        <v>8</v>
      </c>
      <c r="C13" s="39">
        <v>11</v>
      </c>
      <c r="D13" s="39">
        <v>4</v>
      </c>
      <c r="E13" s="39">
        <v>7</v>
      </c>
      <c r="F13" s="41">
        <f t="shared" si="0"/>
        <v>0.36363636363636365</v>
      </c>
      <c r="G13" s="74">
        <f t="shared" si="1"/>
        <v>0.63636363636363635</v>
      </c>
      <c r="H13" s="73">
        <v>73</v>
      </c>
    </row>
    <row r="14" spans="1:8" x14ac:dyDescent="0.35">
      <c r="A14" s="45" t="s">
        <v>126</v>
      </c>
      <c r="B14" s="85">
        <v>6</v>
      </c>
      <c r="C14" s="39">
        <v>9</v>
      </c>
      <c r="D14" s="39">
        <v>3</v>
      </c>
      <c r="E14" s="39">
        <v>6</v>
      </c>
      <c r="F14" s="41">
        <f t="shared" si="0"/>
        <v>0.33333333333333331</v>
      </c>
      <c r="G14" s="74">
        <f t="shared" si="1"/>
        <v>0.66666666666666663</v>
      </c>
      <c r="H14" s="73">
        <v>39</v>
      </c>
    </row>
    <row r="15" spans="1:8" x14ac:dyDescent="0.35">
      <c r="A15" s="45" t="s">
        <v>127</v>
      </c>
      <c r="B15" s="85">
        <v>27</v>
      </c>
      <c r="C15" s="39">
        <v>58</v>
      </c>
      <c r="D15" s="39">
        <v>15</v>
      </c>
      <c r="E15" s="39">
        <v>43</v>
      </c>
      <c r="F15" s="41">
        <f t="shared" si="0"/>
        <v>0.25862068965517243</v>
      </c>
      <c r="G15" s="74">
        <f t="shared" si="1"/>
        <v>0.74137931034482762</v>
      </c>
      <c r="H15" s="73">
        <v>231</v>
      </c>
    </row>
    <row r="16" spans="1:8" x14ac:dyDescent="0.35">
      <c r="A16" s="45" t="s">
        <v>128</v>
      </c>
      <c r="B16" s="85">
        <v>167</v>
      </c>
      <c r="C16" s="118">
        <v>279</v>
      </c>
      <c r="D16" s="39">
        <v>89</v>
      </c>
      <c r="E16" s="39">
        <v>190</v>
      </c>
      <c r="F16" s="41">
        <f t="shared" si="0"/>
        <v>0.31899641577060933</v>
      </c>
      <c r="G16" s="74">
        <f t="shared" si="1"/>
        <v>0.68100358422939067</v>
      </c>
      <c r="H16" s="73">
        <v>1302</v>
      </c>
    </row>
    <row r="17" spans="1:8" x14ac:dyDescent="0.35">
      <c r="A17" s="45" t="s">
        <v>39</v>
      </c>
      <c r="B17" s="85">
        <v>81</v>
      </c>
      <c r="C17" s="118">
        <v>144</v>
      </c>
      <c r="D17" s="39">
        <v>31</v>
      </c>
      <c r="E17" s="39">
        <v>113</v>
      </c>
      <c r="F17" s="41">
        <f>D17/C17</f>
        <v>0.21527777777777779</v>
      </c>
      <c r="G17" s="74">
        <f t="shared" si="1"/>
        <v>0.78472222222222221</v>
      </c>
      <c r="H17" s="73">
        <v>486</v>
      </c>
    </row>
    <row r="18" spans="1:8" x14ac:dyDescent="0.35">
      <c r="A18" s="45" t="s">
        <v>25</v>
      </c>
      <c r="B18" s="85">
        <v>1</v>
      </c>
      <c r="C18" s="118">
        <v>2</v>
      </c>
      <c r="D18" s="39">
        <v>1</v>
      </c>
      <c r="E18" s="39">
        <v>1</v>
      </c>
      <c r="F18" s="41">
        <f t="shared" ref="F18:F19" si="2">D18/C18</f>
        <v>0.5</v>
      </c>
      <c r="G18" s="74">
        <f t="shared" si="1"/>
        <v>0.5</v>
      </c>
      <c r="H18" s="73">
        <v>0</v>
      </c>
    </row>
    <row r="19" spans="1:8" x14ac:dyDescent="0.35">
      <c r="A19" s="45" t="s">
        <v>129</v>
      </c>
      <c r="B19" s="85">
        <v>0</v>
      </c>
      <c r="C19" s="118">
        <v>2</v>
      </c>
      <c r="D19" s="39">
        <v>0</v>
      </c>
      <c r="E19" s="39">
        <v>2</v>
      </c>
      <c r="F19" s="41">
        <f t="shared" si="2"/>
        <v>0</v>
      </c>
      <c r="G19" s="74">
        <f t="shared" si="1"/>
        <v>1</v>
      </c>
      <c r="H19" s="73">
        <v>0</v>
      </c>
    </row>
    <row r="20" spans="1:8" x14ac:dyDescent="0.35">
      <c r="A20" s="45" t="s">
        <v>130</v>
      </c>
      <c r="B20" s="85">
        <v>1</v>
      </c>
      <c r="C20" s="118">
        <v>0</v>
      </c>
      <c r="D20" s="39">
        <v>0</v>
      </c>
      <c r="E20" s="39">
        <v>0</v>
      </c>
      <c r="F20" s="41">
        <v>0</v>
      </c>
      <c r="G20" s="74">
        <v>0</v>
      </c>
      <c r="H20" s="73">
        <v>6</v>
      </c>
    </row>
    <row r="21" spans="1:8" x14ac:dyDescent="0.35">
      <c r="A21" s="45" t="s">
        <v>131</v>
      </c>
      <c r="B21" s="85">
        <v>0</v>
      </c>
      <c r="C21" s="118">
        <v>0</v>
      </c>
      <c r="D21" s="39">
        <v>0</v>
      </c>
      <c r="E21" s="39">
        <v>0</v>
      </c>
      <c r="F21" s="41">
        <v>0</v>
      </c>
      <c r="G21" s="74">
        <v>0</v>
      </c>
      <c r="H21" s="73">
        <v>0</v>
      </c>
    </row>
    <row r="22" spans="1:8" x14ac:dyDescent="0.35">
      <c r="A22" s="45" t="s">
        <v>132</v>
      </c>
      <c r="B22" s="85">
        <v>5</v>
      </c>
      <c r="C22" s="118">
        <v>9</v>
      </c>
      <c r="D22" s="39">
        <v>3</v>
      </c>
      <c r="E22" s="39">
        <v>6</v>
      </c>
      <c r="F22" s="41">
        <f>D22/C22</f>
        <v>0.33333333333333331</v>
      </c>
      <c r="G22" s="74">
        <f t="shared" si="1"/>
        <v>0.66666666666666663</v>
      </c>
      <c r="H22" s="73">
        <v>23</v>
      </c>
    </row>
    <row r="23" spans="1:8" x14ac:dyDescent="0.35">
      <c r="A23" s="45" t="s">
        <v>133</v>
      </c>
      <c r="B23" s="39">
        <v>13</v>
      </c>
      <c r="C23" s="118">
        <v>24</v>
      </c>
      <c r="D23" s="39">
        <v>11</v>
      </c>
      <c r="E23" s="39">
        <v>13</v>
      </c>
      <c r="F23" s="41">
        <f t="shared" si="0"/>
        <v>0.45833333333333331</v>
      </c>
      <c r="G23" s="74">
        <f t="shared" si="1"/>
        <v>0.54166666666666663</v>
      </c>
      <c r="H23" s="73">
        <v>41</v>
      </c>
    </row>
    <row r="24" spans="1:8" x14ac:dyDescent="0.35">
      <c r="A24" s="76" t="s">
        <v>134</v>
      </c>
      <c r="B24" s="85">
        <v>259</v>
      </c>
      <c r="C24" s="118">
        <v>502</v>
      </c>
      <c r="D24" s="77">
        <v>139</v>
      </c>
      <c r="E24" s="77">
        <v>363</v>
      </c>
      <c r="F24" s="41">
        <f t="shared" si="0"/>
        <v>0.27689243027888444</v>
      </c>
      <c r="G24" s="74">
        <f t="shared" si="1"/>
        <v>0.72310756972111556</v>
      </c>
      <c r="H24" s="73">
        <v>1904</v>
      </c>
    </row>
    <row r="25" spans="1:8" x14ac:dyDescent="0.35">
      <c r="A25" s="45" t="s">
        <v>135</v>
      </c>
      <c r="B25" s="85">
        <v>4</v>
      </c>
      <c r="C25" s="118">
        <v>7</v>
      </c>
      <c r="D25" s="39">
        <v>2</v>
      </c>
      <c r="E25" s="39">
        <v>5</v>
      </c>
      <c r="F25" s="41">
        <f>D25/C25</f>
        <v>0.2857142857142857</v>
      </c>
      <c r="G25" s="74">
        <f t="shared" si="1"/>
        <v>0.7142857142857143</v>
      </c>
      <c r="H25" s="73">
        <v>25</v>
      </c>
    </row>
    <row r="26" spans="1:8" x14ac:dyDescent="0.35">
      <c r="A26" s="45" t="s">
        <v>38</v>
      </c>
      <c r="B26" s="85">
        <v>4</v>
      </c>
      <c r="C26" s="118">
        <v>6</v>
      </c>
      <c r="D26" s="39">
        <v>2</v>
      </c>
      <c r="E26" s="39">
        <v>4</v>
      </c>
      <c r="F26" s="41">
        <f>D26/C26</f>
        <v>0.33333333333333331</v>
      </c>
      <c r="G26" s="74">
        <f t="shared" si="1"/>
        <v>0.66666666666666663</v>
      </c>
      <c r="H26" s="132">
        <v>0</v>
      </c>
    </row>
    <row r="27" spans="1:8" x14ac:dyDescent="0.35">
      <c r="A27" s="45" t="s">
        <v>37</v>
      </c>
      <c r="B27" s="85">
        <v>13</v>
      </c>
      <c r="C27" s="118">
        <v>14</v>
      </c>
      <c r="D27" s="39">
        <v>2</v>
      </c>
      <c r="E27" s="39">
        <v>12</v>
      </c>
      <c r="F27" s="41">
        <f>D27/C27</f>
        <v>0.14285714285714285</v>
      </c>
      <c r="G27" s="74">
        <f t="shared" si="1"/>
        <v>0.8571428571428571</v>
      </c>
      <c r="H27" s="73">
        <v>47</v>
      </c>
    </row>
    <row r="28" spans="1:8" x14ac:dyDescent="0.35">
      <c r="A28" s="45" t="s">
        <v>27</v>
      </c>
      <c r="B28" s="85">
        <v>15</v>
      </c>
      <c r="C28" s="39">
        <v>23</v>
      </c>
      <c r="D28" s="39">
        <v>7</v>
      </c>
      <c r="E28" s="39">
        <v>16</v>
      </c>
      <c r="F28" s="41">
        <f t="shared" si="0"/>
        <v>0.30434782608695654</v>
      </c>
      <c r="G28" s="74">
        <f t="shared" si="1"/>
        <v>0.69565217391304346</v>
      </c>
      <c r="H28" s="73">
        <v>209</v>
      </c>
    </row>
    <row r="29" spans="1:8" x14ac:dyDescent="0.35">
      <c r="A29" s="45" t="s">
        <v>62</v>
      </c>
      <c r="B29" s="85">
        <v>5</v>
      </c>
      <c r="C29" s="39">
        <v>7</v>
      </c>
      <c r="D29" s="39">
        <v>1</v>
      </c>
      <c r="E29" s="39">
        <v>6</v>
      </c>
      <c r="F29" s="41">
        <f t="shared" si="0"/>
        <v>0.14285714285714285</v>
      </c>
      <c r="G29" s="74">
        <f t="shared" si="1"/>
        <v>0.8571428571428571</v>
      </c>
      <c r="H29" s="73">
        <v>40</v>
      </c>
    </row>
    <row r="30" spans="1:8" x14ac:dyDescent="0.35">
      <c r="A30" s="45" t="s">
        <v>136</v>
      </c>
      <c r="B30" s="85">
        <v>28</v>
      </c>
      <c r="C30" s="39">
        <v>51</v>
      </c>
      <c r="D30" s="39">
        <v>17</v>
      </c>
      <c r="E30" s="39">
        <v>34</v>
      </c>
      <c r="F30" s="41">
        <f t="shared" si="0"/>
        <v>0.33333333333333331</v>
      </c>
      <c r="G30" s="74">
        <f t="shared" si="1"/>
        <v>0.66666666666666663</v>
      </c>
      <c r="H30" s="73">
        <v>285</v>
      </c>
    </row>
    <row r="31" spans="1:8" x14ac:dyDescent="0.35">
      <c r="A31" s="45" t="s">
        <v>17</v>
      </c>
      <c r="B31" s="85">
        <v>24</v>
      </c>
      <c r="C31" s="39">
        <v>33</v>
      </c>
      <c r="D31" s="39">
        <v>8</v>
      </c>
      <c r="E31" s="39">
        <v>25</v>
      </c>
      <c r="F31" s="41">
        <f t="shared" si="0"/>
        <v>0.24242424242424243</v>
      </c>
      <c r="G31" s="74">
        <f t="shared" si="1"/>
        <v>0.75757575757575757</v>
      </c>
      <c r="H31" s="73">
        <v>145</v>
      </c>
    </row>
    <row r="32" spans="1:8" x14ac:dyDescent="0.35">
      <c r="A32" s="45" t="s">
        <v>137</v>
      </c>
      <c r="B32" s="85">
        <v>1</v>
      </c>
      <c r="C32" s="39">
        <v>4</v>
      </c>
      <c r="D32" s="39">
        <v>0</v>
      </c>
      <c r="E32" s="39">
        <v>4</v>
      </c>
      <c r="F32" s="41">
        <f>D32/C32</f>
        <v>0</v>
      </c>
      <c r="G32" s="74">
        <f t="shared" si="1"/>
        <v>1</v>
      </c>
      <c r="H32" s="73">
        <v>6</v>
      </c>
    </row>
    <row r="33" spans="1:8" x14ac:dyDescent="0.35">
      <c r="A33" s="76" t="s">
        <v>138</v>
      </c>
      <c r="B33" s="85">
        <v>214</v>
      </c>
      <c r="C33" s="77">
        <v>318</v>
      </c>
      <c r="D33" s="77">
        <v>80</v>
      </c>
      <c r="E33" s="77">
        <v>238</v>
      </c>
      <c r="F33" s="41">
        <f t="shared" si="0"/>
        <v>0.25157232704402516</v>
      </c>
      <c r="G33" s="74">
        <f t="shared" si="1"/>
        <v>0.74842767295597479</v>
      </c>
      <c r="H33" s="73">
        <v>1552</v>
      </c>
    </row>
    <row r="34" spans="1:8" x14ac:dyDescent="0.35">
      <c r="A34" s="76" t="s">
        <v>139</v>
      </c>
      <c r="B34" s="119">
        <v>2</v>
      </c>
      <c r="C34" s="77">
        <v>2</v>
      </c>
      <c r="D34" s="77">
        <v>1</v>
      </c>
      <c r="E34" s="77">
        <v>1</v>
      </c>
      <c r="F34" s="80">
        <f t="shared" si="0"/>
        <v>0.5</v>
      </c>
      <c r="G34" s="74">
        <f>E34/C34</f>
        <v>0.5</v>
      </c>
      <c r="H34" s="73">
        <v>33</v>
      </c>
    </row>
    <row r="35" spans="1:8" x14ac:dyDescent="0.35">
      <c r="A35" s="76" t="s">
        <v>140</v>
      </c>
      <c r="B35" s="85">
        <v>117</v>
      </c>
      <c r="C35" s="39">
        <v>168</v>
      </c>
      <c r="D35" s="39">
        <v>52</v>
      </c>
      <c r="E35" s="39">
        <v>116</v>
      </c>
      <c r="F35" s="41">
        <f t="shared" si="0"/>
        <v>0.30952380952380953</v>
      </c>
      <c r="G35" s="74">
        <f t="shared" si="1"/>
        <v>0.69047619047619047</v>
      </c>
      <c r="H35" s="73">
        <v>933</v>
      </c>
    </row>
    <row r="36" spans="1:8" x14ac:dyDescent="0.35">
      <c r="A36" s="76" t="s">
        <v>141</v>
      </c>
      <c r="B36" s="85">
        <v>17</v>
      </c>
      <c r="C36" s="39">
        <v>43</v>
      </c>
      <c r="D36" s="39">
        <v>15</v>
      </c>
      <c r="E36" s="39">
        <v>28</v>
      </c>
      <c r="F36" s="41">
        <f t="shared" si="0"/>
        <v>0.34883720930232559</v>
      </c>
      <c r="G36" s="74">
        <f t="shared" si="1"/>
        <v>0.65116279069767447</v>
      </c>
      <c r="H36" s="73">
        <v>110</v>
      </c>
    </row>
    <row r="37" spans="1:8" x14ac:dyDescent="0.35">
      <c r="A37" s="76" t="s">
        <v>142</v>
      </c>
      <c r="B37" s="85">
        <v>0</v>
      </c>
      <c r="C37" s="39">
        <v>1</v>
      </c>
      <c r="D37" s="39">
        <v>0</v>
      </c>
      <c r="E37" s="39">
        <v>1</v>
      </c>
      <c r="F37" s="41">
        <f t="shared" si="0"/>
        <v>0</v>
      </c>
      <c r="G37" s="74">
        <f t="shared" si="1"/>
        <v>1</v>
      </c>
      <c r="H37" s="73">
        <v>0</v>
      </c>
    </row>
    <row r="38" spans="1:8" x14ac:dyDescent="0.35">
      <c r="A38" s="76" t="s">
        <v>143</v>
      </c>
      <c r="B38" s="85">
        <v>33</v>
      </c>
      <c r="C38" s="39">
        <v>53</v>
      </c>
      <c r="D38" s="39">
        <v>14</v>
      </c>
      <c r="E38" s="39">
        <v>39</v>
      </c>
      <c r="F38" s="41">
        <f t="shared" si="0"/>
        <v>0.26415094339622641</v>
      </c>
      <c r="G38" s="74">
        <f t="shared" si="1"/>
        <v>0.73584905660377353</v>
      </c>
      <c r="H38" s="73">
        <v>190</v>
      </c>
    </row>
    <row r="39" spans="1:8" x14ac:dyDescent="0.35">
      <c r="A39" s="76" t="s">
        <v>144</v>
      </c>
      <c r="B39" s="85">
        <v>24</v>
      </c>
      <c r="C39" s="39">
        <v>58</v>
      </c>
      <c r="D39" s="39">
        <v>16</v>
      </c>
      <c r="E39" s="39">
        <v>42</v>
      </c>
      <c r="F39" s="41">
        <f t="shared" si="0"/>
        <v>0.27586206896551724</v>
      </c>
      <c r="G39" s="74">
        <f t="shared" si="1"/>
        <v>0.72413793103448276</v>
      </c>
      <c r="H39" s="73">
        <v>96</v>
      </c>
    </row>
    <row r="40" spans="1:8" x14ac:dyDescent="0.35">
      <c r="A40" s="76" t="s">
        <v>145</v>
      </c>
      <c r="B40" s="85">
        <v>11</v>
      </c>
      <c r="C40" s="39">
        <v>19</v>
      </c>
      <c r="D40" s="39">
        <v>6</v>
      </c>
      <c r="E40" s="39">
        <v>13</v>
      </c>
      <c r="F40" s="41">
        <f t="shared" si="0"/>
        <v>0.31578947368421051</v>
      </c>
      <c r="G40" s="74">
        <f t="shared" si="1"/>
        <v>0.68421052631578949</v>
      </c>
      <c r="H40" s="73">
        <v>59</v>
      </c>
    </row>
    <row r="41" spans="1:8" x14ac:dyDescent="0.35">
      <c r="A41" s="76" t="s">
        <v>146</v>
      </c>
      <c r="B41" s="85">
        <v>10</v>
      </c>
      <c r="C41" s="39">
        <v>22</v>
      </c>
      <c r="D41" s="39">
        <v>4</v>
      </c>
      <c r="E41" s="39">
        <v>18</v>
      </c>
      <c r="F41" s="41">
        <f>D41/C41</f>
        <v>0.18181818181818182</v>
      </c>
      <c r="G41" s="74">
        <f>E41/C41</f>
        <v>0.81818181818181823</v>
      </c>
      <c r="H41" s="73">
        <v>104</v>
      </c>
    </row>
    <row r="42" spans="1:8" x14ac:dyDescent="0.35">
      <c r="A42" s="76" t="s">
        <v>147</v>
      </c>
      <c r="B42" s="85">
        <v>26</v>
      </c>
      <c r="C42" s="39">
        <v>51</v>
      </c>
      <c r="D42" s="39">
        <v>13</v>
      </c>
      <c r="E42" s="39">
        <v>38</v>
      </c>
      <c r="F42" s="41">
        <f t="shared" si="0"/>
        <v>0.25490196078431371</v>
      </c>
      <c r="G42" s="74">
        <f t="shared" si="1"/>
        <v>0.74509803921568629</v>
      </c>
      <c r="H42" s="73">
        <v>308</v>
      </c>
    </row>
    <row r="43" spans="1:8" x14ac:dyDescent="0.35">
      <c r="A43" s="76" t="s">
        <v>148</v>
      </c>
      <c r="B43" s="85">
        <v>228</v>
      </c>
      <c r="C43" s="77">
        <v>346</v>
      </c>
      <c r="D43" s="77">
        <v>78</v>
      </c>
      <c r="E43" s="77">
        <v>268</v>
      </c>
      <c r="F43" s="41">
        <f t="shared" si="0"/>
        <v>0.22543352601156069</v>
      </c>
      <c r="G43" s="74">
        <f t="shared" si="1"/>
        <v>0.77456647398843925</v>
      </c>
      <c r="H43" s="73">
        <v>1045</v>
      </c>
    </row>
    <row r="44" spans="1:8" x14ac:dyDescent="0.35">
      <c r="A44" s="45" t="s">
        <v>36</v>
      </c>
      <c r="B44" s="85">
        <v>105</v>
      </c>
      <c r="C44" s="39">
        <v>143</v>
      </c>
      <c r="D44" s="39">
        <v>42</v>
      </c>
      <c r="E44" s="39">
        <v>101</v>
      </c>
      <c r="F44" s="41">
        <f t="shared" si="0"/>
        <v>0.2937062937062937</v>
      </c>
      <c r="G44" s="74">
        <f t="shared" si="1"/>
        <v>0.70629370629370625</v>
      </c>
      <c r="H44" s="73">
        <v>597</v>
      </c>
    </row>
    <row r="45" spans="1:8" x14ac:dyDescent="0.35">
      <c r="A45" s="45" t="s">
        <v>15</v>
      </c>
      <c r="B45" s="85">
        <v>5</v>
      </c>
      <c r="C45" s="39">
        <v>8</v>
      </c>
      <c r="D45" s="39">
        <v>2</v>
      </c>
      <c r="E45" s="39">
        <v>6</v>
      </c>
      <c r="F45" s="41">
        <f t="shared" si="0"/>
        <v>0.25</v>
      </c>
      <c r="G45" s="74">
        <f t="shared" si="1"/>
        <v>0.75</v>
      </c>
      <c r="H45" s="73">
        <v>26</v>
      </c>
    </row>
    <row r="46" spans="1:8" x14ac:dyDescent="0.35">
      <c r="A46" s="45" t="s">
        <v>18</v>
      </c>
      <c r="B46" s="85">
        <v>19</v>
      </c>
      <c r="C46" s="39">
        <v>41</v>
      </c>
      <c r="D46" s="39">
        <v>14</v>
      </c>
      <c r="E46" s="39">
        <v>27</v>
      </c>
      <c r="F46" s="41">
        <f t="shared" si="0"/>
        <v>0.34146341463414637</v>
      </c>
      <c r="G46" s="74">
        <f t="shared" si="1"/>
        <v>0.65853658536585369</v>
      </c>
      <c r="H46" s="73">
        <v>159</v>
      </c>
    </row>
    <row r="47" spans="1:8" x14ac:dyDescent="0.35">
      <c r="A47" s="45" t="s">
        <v>35</v>
      </c>
      <c r="B47" s="85">
        <v>61</v>
      </c>
      <c r="C47" s="39">
        <v>119</v>
      </c>
      <c r="D47" s="39">
        <v>39</v>
      </c>
      <c r="E47" s="39">
        <v>80</v>
      </c>
      <c r="F47" s="41">
        <f t="shared" si="0"/>
        <v>0.32773109243697479</v>
      </c>
      <c r="G47" s="74">
        <f t="shared" si="1"/>
        <v>0.67226890756302526</v>
      </c>
      <c r="H47" s="73">
        <v>727</v>
      </c>
    </row>
    <row r="48" spans="1:8" x14ac:dyDescent="0.35">
      <c r="A48" s="45" t="s">
        <v>24</v>
      </c>
      <c r="B48" s="85">
        <v>0</v>
      </c>
      <c r="C48" s="39">
        <v>0</v>
      </c>
      <c r="D48" s="39">
        <v>0</v>
      </c>
      <c r="E48" s="39">
        <v>0</v>
      </c>
      <c r="F48" s="41">
        <v>0</v>
      </c>
      <c r="G48" s="74">
        <v>0</v>
      </c>
      <c r="H48" s="73">
        <v>0</v>
      </c>
    </row>
    <row r="49" spans="1:8" x14ac:dyDescent="0.35">
      <c r="A49" s="45" t="s">
        <v>34</v>
      </c>
      <c r="B49" s="85">
        <v>10</v>
      </c>
      <c r="C49" s="39">
        <v>23</v>
      </c>
      <c r="D49" s="39">
        <v>10</v>
      </c>
      <c r="E49" s="39">
        <v>13</v>
      </c>
      <c r="F49" s="41">
        <f>D49/C49</f>
        <v>0.43478260869565216</v>
      </c>
      <c r="G49" s="74">
        <f t="shared" si="1"/>
        <v>0.56521739130434778</v>
      </c>
      <c r="H49" s="73">
        <v>69</v>
      </c>
    </row>
    <row r="50" spans="1:8" x14ac:dyDescent="0.35">
      <c r="A50" s="45" t="s">
        <v>33</v>
      </c>
      <c r="B50" s="85">
        <v>7</v>
      </c>
      <c r="C50" s="39">
        <v>9</v>
      </c>
      <c r="D50" s="39">
        <v>2</v>
      </c>
      <c r="E50" s="39">
        <v>7</v>
      </c>
      <c r="F50" s="41">
        <f>D50/C50</f>
        <v>0.22222222222222221</v>
      </c>
      <c r="G50" s="74">
        <f t="shared" si="1"/>
        <v>0.77777777777777779</v>
      </c>
      <c r="H50" s="73">
        <v>34</v>
      </c>
    </row>
    <row r="51" spans="1:8" x14ac:dyDescent="0.35">
      <c r="A51" s="45" t="s">
        <v>16</v>
      </c>
      <c r="B51" s="85">
        <v>36</v>
      </c>
      <c r="C51" s="39">
        <v>50</v>
      </c>
      <c r="D51" s="39">
        <v>11</v>
      </c>
      <c r="E51" s="39">
        <v>39</v>
      </c>
      <c r="F51" s="41">
        <f t="shared" si="0"/>
        <v>0.22</v>
      </c>
      <c r="G51" s="74">
        <f t="shared" si="1"/>
        <v>0.78</v>
      </c>
      <c r="H51" s="73">
        <v>147</v>
      </c>
    </row>
    <row r="52" spans="1:8" x14ac:dyDescent="0.35">
      <c r="A52" s="45" t="s">
        <v>32</v>
      </c>
      <c r="B52" s="85">
        <v>10</v>
      </c>
      <c r="C52" s="39">
        <v>29</v>
      </c>
      <c r="D52" s="39">
        <v>3</v>
      </c>
      <c r="E52" s="39">
        <v>26</v>
      </c>
      <c r="F52" s="41">
        <f t="shared" si="0"/>
        <v>0.10344827586206896</v>
      </c>
      <c r="G52" s="74">
        <f t="shared" si="1"/>
        <v>0.89655172413793105</v>
      </c>
      <c r="H52" s="73">
        <v>88</v>
      </c>
    </row>
    <row r="53" spans="1:8" x14ac:dyDescent="0.35">
      <c r="A53" s="45" t="s">
        <v>31</v>
      </c>
      <c r="B53" s="85">
        <v>0</v>
      </c>
      <c r="C53" s="39">
        <v>3</v>
      </c>
      <c r="D53" s="39">
        <v>3</v>
      </c>
      <c r="E53" s="39">
        <v>0</v>
      </c>
      <c r="F53" s="41">
        <f t="shared" si="0"/>
        <v>1</v>
      </c>
      <c r="G53" s="74">
        <f t="shared" si="1"/>
        <v>0</v>
      </c>
      <c r="H53" s="73">
        <v>12</v>
      </c>
    </row>
    <row r="54" spans="1:8" x14ac:dyDescent="0.35">
      <c r="A54" s="45" t="s">
        <v>77</v>
      </c>
      <c r="B54" s="85">
        <v>3</v>
      </c>
      <c r="C54" s="39">
        <v>16</v>
      </c>
      <c r="D54" s="39">
        <v>7</v>
      </c>
      <c r="E54" s="39">
        <v>9</v>
      </c>
      <c r="F54" s="41">
        <f>D54/C54</f>
        <v>0.4375</v>
      </c>
      <c r="G54" s="74">
        <f t="shared" si="1"/>
        <v>0.5625</v>
      </c>
      <c r="H54" s="73">
        <v>21</v>
      </c>
    </row>
    <row r="55" spans="1:8" x14ac:dyDescent="0.35">
      <c r="A55" s="45" t="s">
        <v>30</v>
      </c>
      <c r="B55" s="85">
        <v>31</v>
      </c>
      <c r="C55" s="39">
        <v>75</v>
      </c>
      <c r="D55" s="39">
        <v>29</v>
      </c>
      <c r="E55" s="39">
        <v>46</v>
      </c>
      <c r="F55" s="41">
        <f t="shared" si="0"/>
        <v>0.38666666666666666</v>
      </c>
      <c r="G55" s="74">
        <f t="shared" si="1"/>
        <v>0.61333333333333329</v>
      </c>
      <c r="H55" s="73">
        <v>260</v>
      </c>
    </row>
    <row r="56" spans="1:8" x14ac:dyDescent="0.35">
      <c r="A56" s="45" t="s">
        <v>21</v>
      </c>
      <c r="B56" s="85">
        <v>50</v>
      </c>
      <c r="C56" s="39">
        <v>64</v>
      </c>
      <c r="D56" s="39">
        <v>20</v>
      </c>
      <c r="E56" s="39">
        <v>44</v>
      </c>
      <c r="F56" s="41">
        <f t="shared" si="0"/>
        <v>0.3125</v>
      </c>
      <c r="G56" s="74">
        <f t="shared" si="1"/>
        <v>0.6875</v>
      </c>
      <c r="H56" s="73">
        <v>378</v>
      </c>
    </row>
    <row r="57" spans="1:8" x14ac:dyDescent="0.35">
      <c r="A57" s="45" t="s">
        <v>22</v>
      </c>
      <c r="B57" s="85">
        <v>31</v>
      </c>
      <c r="C57" s="39">
        <v>52</v>
      </c>
      <c r="D57" s="39">
        <v>14</v>
      </c>
      <c r="E57" s="39">
        <v>38</v>
      </c>
      <c r="F57" s="41">
        <f t="shared" si="0"/>
        <v>0.26923076923076922</v>
      </c>
      <c r="G57" s="74">
        <f t="shared" si="1"/>
        <v>0.73076923076923073</v>
      </c>
      <c r="H57" s="73">
        <v>204</v>
      </c>
    </row>
    <row r="58" spans="1:8" x14ac:dyDescent="0.35">
      <c r="A58" s="45" t="s">
        <v>79</v>
      </c>
      <c r="B58" s="85">
        <v>11</v>
      </c>
      <c r="C58" s="39">
        <v>10</v>
      </c>
      <c r="D58" s="39">
        <v>3</v>
      </c>
      <c r="E58" s="39">
        <v>7</v>
      </c>
      <c r="F58" s="41">
        <f t="shared" si="0"/>
        <v>0.3</v>
      </c>
      <c r="G58" s="74">
        <f t="shared" si="1"/>
        <v>0.7</v>
      </c>
      <c r="H58" s="73">
        <v>39</v>
      </c>
    </row>
    <row r="59" spans="1:8" x14ac:dyDescent="0.35">
      <c r="A59" s="45" t="s">
        <v>149</v>
      </c>
      <c r="B59" s="85">
        <v>57</v>
      </c>
      <c r="C59" s="39">
        <v>133</v>
      </c>
      <c r="D59" s="39">
        <v>50</v>
      </c>
      <c r="E59" s="39">
        <v>83</v>
      </c>
      <c r="F59" s="41">
        <f t="shared" si="0"/>
        <v>0.37593984962406013</v>
      </c>
      <c r="G59" s="74">
        <f t="shared" si="1"/>
        <v>0.62406015037593987</v>
      </c>
      <c r="H59" s="73">
        <v>489</v>
      </c>
    </row>
    <row r="60" spans="1:8" x14ac:dyDescent="0.35">
      <c r="A60" s="45" t="s">
        <v>29</v>
      </c>
      <c r="B60" s="85">
        <v>75</v>
      </c>
      <c r="C60" s="1">
        <v>157</v>
      </c>
      <c r="D60" s="1">
        <v>55</v>
      </c>
      <c r="E60" s="39">
        <v>102</v>
      </c>
      <c r="F60" s="41">
        <f t="shared" si="0"/>
        <v>0.3503184713375796</v>
      </c>
      <c r="G60" s="74">
        <f t="shared" si="1"/>
        <v>0.64968152866242035</v>
      </c>
      <c r="H60" s="73">
        <v>583</v>
      </c>
    </row>
    <row r="61" spans="1:8" x14ac:dyDescent="0.35">
      <c r="A61" s="45" t="s">
        <v>82</v>
      </c>
      <c r="B61" s="1">
        <v>4</v>
      </c>
      <c r="C61" s="1">
        <v>6</v>
      </c>
      <c r="D61" s="1">
        <v>3</v>
      </c>
      <c r="E61" s="1">
        <v>3</v>
      </c>
      <c r="F61" s="41">
        <f t="shared" si="0"/>
        <v>0.5</v>
      </c>
      <c r="G61" s="74">
        <f t="shared" si="1"/>
        <v>0.5</v>
      </c>
      <c r="H61" s="73">
        <v>0</v>
      </c>
    </row>
    <row r="62" spans="1:8" x14ac:dyDescent="0.35">
      <c r="A62" s="45" t="s">
        <v>150</v>
      </c>
      <c r="B62" s="85">
        <v>26</v>
      </c>
      <c r="C62" s="39">
        <v>76</v>
      </c>
      <c r="D62" s="39">
        <v>28</v>
      </c>
      <c r="E62" s="85">
        <v>48</v>
      </c>
      <c r="F62" s="41">
        <f t="shared" si="0"/>
        <v>0.36842105263157893</v>
      </c>
      <c r="G62" s="74">
        <f t="shared" si="1"/>
        <v>0.63157894736842102</v>
      </c>
      <c r="H62" s="73">
        <v>265</v>
      </c>
    </row>
    <row r="63" spans="1:8" x14ac:dyDescent="0.35">
      <c r="A63" s="45" t="s">
        <v>84</v>
      </c>
      <c r="B63" s="85">
        <v>4</v>
      </c>
      <c r="C63" s="39">
        <v>9</v>
      </c>
      <c r="D63" s="39">
        <v>1</v>
      </c>
      <c r="E63" s="85">
        <v>8</v>
      </c>
      <c r="F63" s="41">
        <f t="shared" si="0"/>
        <v>0.1111111111111111</v>
      </c>
      <c r="G63" s="74">
        <f t="shared" si="1"/>
        <v>0.88888888888888884</v>
      </c>
      <c r="H63" s="73">
        <v>8</v>
      </c>
    </row>
    <row r="64" spans="1:8" x14ac:dyDescent="0.35">
      <c r="A64" s="45" t="s">
        <v>85</v>
      </c>
      <c r="B64" s="85">
        <v>11</v>
      </c>
      <c r="C64" s="39">
        <v>22</v>
      </c>
      <c r="D64" s="39">
        <v>8</v>
      </c>
      <c r="E64" s="85">
        <v>14</v>
      </c>
      <c r="F64" s="41">
        <f t="shared" si="0"/>
        <v>0.36363636363636365</v>
      </c>
      <c r="G64" s="74">
        <f t="shared" si="1"/>
        <v>0.63636363636363635</v>
      </c>
      <c r="H64" s="73">
        <v>190</v>
      </c>
    </row>
    <row r="65" spans="1:16" x14ac:dyDescent="0.35">
      <c r="A65" s="45" t="s">
        <v>151</v>
      </c>
      <c r="B65" s="85">
        <v>3</v>
      </c>
      <c r="C65" s="39">
        <v>10</v>
      </c>
      <c r="D65" s="39">
        <v>1</v>
      </c>
      <c r="E65" s="85">
        <v>9</v>
      </c>
      <c r="F65" s="41">
        <f t="shared" si="0"/>
        <v>0.1</v>
      </c>
      <c r="G65" s="74">
        <f t="shared" si="1"/>
        <v>0.9</v>
      </c>
      <c r="H65" s="73">
        <v>18</v>
      </c>
    </row>
    <row r="66" spans="1:16" x14ac:dyDescent="0.35">
      <c r="A66" s="45" t="s">
        <v>152</v>
      </c>
      <c r="B66" s="85">
        <v>18</v>
      </c>
      <c r="C66" s="39">
        <v>31</v>
      </c>
      <c r="D66" s="39">
        <v>12</v>
      </c>
      <c r="E66" s="85">
        <v>19</v>
      </c>
      <c r="F66" s="41">
        <f t="shared" si="0"/>
        <v>0.38709677419354838</v>
      </c>
      <c r="G66" s="74">
        <f t="shared" si="1"/>
        <v>0.61290322580645162</v>
      </c>
      <c r="H66" s="73">
        <v>151</v>
      </c>
    </row>
    <row r="67" spans="1:16" x14ac:dyDescent="0.35">
      <c r="A67" s="45" t="s">
        <v>153</v>
      </c>
      <c r="B67" s="85">
        <v>13</v>
      </c>
      <c r="C67" s="39">
        <v>35</v>
      </c>
      <c r="D67" s="39">
        <v>8</v>
      </c>
      <c r="E67" s="85">
        <v>27</v>
      </c>
      <c r="F67" s="41">
        <f t="shared" si="0"/>
        <v>0.22857142857142856</v>
      </c>
      <c r="G67" s="74">
        <f t="shared" si="1"/>
        <v>0.77142857142857146</v>
      </c>
      <c r="H67" s="73">
        <v>73</v>
      </c>
    </row>
    <row r="68" spans="1:16" x14ac:dyDescent="0.35">
      <c r="A68" s="45" t="s">
        <v>158</v>
      </c>
      <c r="B68" s="85">
        <v>11</v>
      </c>
      <c r="C68" s="39">
        <v>21</v>
      </c>
      <c r="D68" s="39">
        <v>3</v>
      </c>
      <c r="E68" s="85">
        <v>18</v>
      </c>
      <c r="F68" s="41">
        <f t="shared" si="0"/>
        <v>0.14285714285714285</v>
      </c>
      <c r="G68" s="74">
        <f t="shared" si="1"/>
        <v>0.8571428571428571</v>
      </c>
      <c r="H68" s="73">
        <v>76</v>
      </c>
    </row>
    <row r="69" spans="1:16" s="82" customFormat="1" x14ac:dyDescent="0.35">
      <c r="A69" s="76" t="s">
        <v>154</v>
      </c>
      <c r="B69" s="119">
        <v>0</v>
      </c>
      <c r="C69" s="77">
        <v>0</v>
      </c>
      <c r="D69" s="77">
        <v>0</v>
      </c>
      <c r="E69" s="85">
        <v>0</v>
      </c>
      <c r="F69" s="41">
        <v>0</v>
      </c>
      <c r="G69" s="74">
        <v>0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85">
        <v>4</v>
      </c>
      <c r="C70" s="39">
        <v>6</v>
      </c>
      <c r="D70" s="39">
        <v>2</v>
      </c>
      <c r="E70" s="85">
        <v>4</v>
      </c>
      <c r="F70" s="41">
        <f t="shared" si="0"/>
        <v>0.33333333333333331</v>
      </c>
      <c r="G70" s="74">
        <f t="shared" si="1"/>
        <v>0.66666666666666663</v>
      </c>
      <c r="H70" s="73">
        <v>8</v>
      </c>
    </row>
    <row r="71" spans="1:16" x14ac:dyDescent="0.35">
      <c r="A71" s="45" t="s">
        <v>155</v>
      </c>
      <c r="B71" s="85">
        <v>3</v>
      </c>
      <c r="C71" s="39">
        <v>8</v>
      </c>
      <c r="D71" s="39">
        <v>1</v>
      </c>
      <c r="E71" s="85">
        <v>7</v>
      </c>
      <c r="F71" s="41">
        <f t="shared" si="0"/>
        <v>0.125</v>
      </c>
      <c r="G71" s="74">
        <f t="shared" si="1"/>
        <v>0.875</v>
      </c>
      <c r="H71" s="73">
        <v>21</v>
      </c>
    </row>
    <row r="72" spans="1:16" x14ac:dyDescent="0.35">
      <c r="A72" s="44" t="s">
        <v>105</v>
      </c>
      <c r="B72" s="13">
        <f>SUM(B8:B71)</f>
        <v>2038</v>
      </c>
      <c r="C72" s="13">
        <f>SUM(C8:C71)</f>
        <v>3599</v>
      </c>
      <c r="D72" s="13">
        <f>SUM(D8:D71)</f>
        <v>1049</v>
      </c>
      <c r="E72" s="13">
        <f>SUM(E8:E71)</f>
        <v>2550</v>
      </c>
      <c r="F72" s="42">
        <f>D72/C72</f>
        <v>0.29146985273687137</v>
      </c>
      <c r="G72" s="43">
        <f>E72/C72</f>
        <v>0.70853014726312868</v>
      </c>
      <c r="H72" s="13">
        <f>SUM(H8:H71)</f>
        <v>14680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ColWidth="9.1796875" defaultRowHeight="14.5" x14ac:dyDescent="0.35"/>
  <cols>
    <col min="1" max="1" width="19.7265625" style="12" bestFit="1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26953125" style="7" customWidth="1"/>
    <col min="9" max="16384" width="9.1796875" style="7"/>
  </cols>
  <sheetData>
    <row r="2" spans="1:9" ht="15" thickBot="1" x14ac:dyDescent="0.4"/>
    <row r="3" spans="1:9" x14ac:dyDescent="0.35">
      <c r="C3" s="201" t="s">
        <v>118</v>
      </c>
      <c r="D3" s="202"/>
      <c r="E3" s="202"/>
      <c r="F3" s="202"/>
      <c r="G3" s="202"/>
    </row>
    <row r="4" spans="1:9" ht="15" thickBot="1" x14ac:dyDescent="0.4">
      <c r="C4" s="203"/>
      <c r="D4" s="203"/>
      <c r="E4" s="203"/>
      <c r="F4" s="203"/>
      <c r="G4" s="203"/>
    </row>
    <row r="7" spans="1:9" ht="17" thickBot="1" x14ac:dyDescent="0.4">
      <c r="A7" s="20" t="s">
        <v>110</v>
      </c>
      <c r="B7" s="21" t="s">
        <v>111</v>
      </c>
      <c r="C7" s="28" t="s">
        <v>112</v>
      </c>
      <c r="D7" s="20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9" x14ac:dyDescent="0.35">
      <c r="A8" s="17" t="s">
        <v>53</v>
      </c>
      <c r="B8" s="22">
        <v>30</v>
      </c>
      <c r="C8" s="29">
        <v>60</v>
      </c>
      <c r="D8" s="18">
        <v>22</v>
      </c>
      <c r="E8" s="30">
        <v>38</v>
      </c>
      <c r="F8" s="25">
        <f>D8/C8</f>
        <v>0.36666666666666664</v>
      </c>
      <c r="G8" s="19">
        <f>E8/C8</f>
        <v>0.6333333333333333</v>
      </c>
      <c r="I8" s="14"/>
    </row>
    <row r="9" spans="1:9" x14ac:dyDescent="0.35">
      <c r="A9" s="11" t="s">
        <v>54</v>
      </c>
      <c r="B9" s="23">
        <v>10</v>
      </c>
      <c r="C9" s="31">
        <v>12</v>
      </c>
      <c r="D9" s="1">
        <v>3</v>
      </c>
      <c r="E9" s="32">
        <v>9</v>
      </c>
      <c r="F9" s="26">
        <f t="shared" ref="F9:F70" si="0">D9/C9</f>
        <v>0.25</v>
      </c>
      <c r="G9" s="2">
        <f t="shared" ref="G9:G70" si="1">E9/C9</f>
        <v>0.75</v>
      </c>
      <c r="I9" s="14"/>
    </row>
    <row r="10" spans="1:9" x14ac:dyDescent="0.35">
      <c r="A10" s="11" t="s">
        <v>55</v>
      </c>
      <c r="B10" s="23">
        <v>35</v>
      </c>
      <c r="C10" s="31">
        <v>77</v>
      </c>
      <c r="D10" s="1">
        <v>23</v>
      </c>
      <c r="E10" s="32">
        <v>54</v>
      </c>
      <c r="F10" s="26">
        <f t="shared" si="0"/>
        <v>0.29870129870129869</v>
      </c>
      <c r="G10" s="2">
        <f t="shared" si="1"/>
        <v>0.70129870129870131</v>
      </c>
      <c r="I10" s="14"/>
    </row>
    <row r="11" spans="1:9" x14ac:dyDescent="0.35">
      <c r="A11" s="11" t="s">
        <v>94</v>
      </c>
      <c r="B11" s="23">
        <v>3</v>
      </c>
      <c r="C11" s="31">
        <v>5</v>
      </c>
      <c r="D11" s="1">
        <v>0</v>
      </c>
      <c r="E11" s="32">
        <v>5</v>
      </c>
      <c r="F11" s="26">
        <f t="shared" si="0"/>
        <v>0</v>
      </c>
      <c r="G11" s="2">
        <f t="shared" si="1"/>
        <v>1</v>
      </c>
      <c r="I11" s="14"/>
    </row>
    <row r="12" spans="1:9" x14ac:dyDescent="0.35">
      <c r="A12" s="11" t="s">
        <v>56</v>
      </c>
      <c r="B12" s="23">
        <v>30</v>
      </c>
      <c r="C12" s="31">
        <v>54</v>
      </c>
      <c r="D12" s="1">
        <v>16</v>
      </c>
      <c r="E12" s="32">
        <v>38</v>
      </c>
      <c r="F12" s="26">
        <f t="shared" si="0"/>
        <v>0.29629629629629628</v>
      </c>
      <c r="G12" s="2">
        <f t="shared" si="1"/>
        <v>0.70370370370370372</v>
      </c>
      <c r="I12" s="14"/>
    </row>
    <row r="13" spans="1:9" x14ac:dyDescent="0.35">
      <c r="A13" s="11" t="s">
        <v>40</v>
      </c>
      <c r="B13" s="23">
        <v>6</v>
      </c>
      <c r="C13" s="31">
        <v>17</v>
      </c>
      <c r="D13" s="1">
        <v>5</v>
      </c>
      <c r="E13" s="32">
        <v>12</v>
      </c>
      <c r="F13" s="26">
        <f t="shared" si="0"/>
        <v>0.29411764705882354</v>
      </c>
      <c r="G13" s="2">
        <f t="shared" si="1"/>
        <v>0.70588235294117652</v>
      </c>
      <c r="I13" s="14"/>
    </row>
    <row r="14" spans="1:9" x14ac:dyDescent="0.35">
      <c r="A14" s="11" t="s">
        <v>41</v>
      </c>
      <c r="B14" s="23">
        <v>4</v>
      </c>
      <c r="C14" s="31">
        <v>5</v>
      </c>
      <c r="D14" s="1">
        <v>0</v>
      </c>
      <c r="E14" s="32">
        <v>5</v>
      </c>
      <c r="F14" s="26">
        <f t="shared" si="0"/>
        <v>0</v>
      </c>
      <c r="G14" s="2">
        <f t="shared" si="1"/>
        <v>1</v>
      </c>
      <c r="I14" s="14"/>
    </row>
    <row r="15" spans="1:9" x14ac:dyDescent="0.35">
      <c r="A15" s="11" t="s">
        <v>42</v>
      </c>
      <c r="B15" s="23">
        <v>34</v>
      </c>
      <c r="C15" s="31">
        <v>55</v>
      </c>
      <c r="D15" s="1">
        <v>17</v>
      </c>
      <c r="E15" s="32">
        <v>38</v>
      </c>
      <c r="F15" s="26">
        <f t="shared" si="0"/>
        <v>0.30909090909090908</v>
      </c>
      <c r="G15" s="2">
        <f t="shared" si="1"/>
        <v>0.69090909090909092</v>
      </c>
      <c r="I15" s="14"/>
    </row>
    <row r="16" spans="1:9" x14ac:dyDescent="0.35">
      <c r="A16" s="11" t="s">
        <v>57</v>
      </c>
      <c r="B16" s="23">
        <v>143</v>
      </c>
      <c r="C16" s="31">
        <v>226</v>
      </c>
      <c r="D16" s="1">
        <v>59</v>
      </c>
      <c r="E16" s="32">
        <v>167</v>
      </c>
      <c r="F16" s="26">
        <f t="shared" si="0"/>
        <v>0.26106194690265488</v>
      </c>
      <c r="G16" s="2">
        <f t="shared" si="1"/>
        <v>0.73893805309734517</v>
      </c>
      <c r="I16" s="14"/>
    </row>
    <row r="17" spans="1:9" x14ac:dyDescent="0.35">
      <c r="A17" s="11" t="s">
        <v>58</v>
      </c>
      <c r="B17" s="23">
        <v>73</v>
      </c>
      <c r="C17" s="31">
        <v>152</v>
      </c>
      <c r="D17" s="1">
        <v>50</v>
      </c>
      <c r="E17" s="32">
        <v>102</v>
      </c>
      <c r="F17" s="26">
        <f t="shared" si="0"/>
        <v>0.32894736842105265</v>
      </c>
      <c r="G17" s="2">
        <f t="shared" si="1"/>
        <v>0.67105263157894735</v>
      </c>
      <c r="I17" s="14"/>
    </row>
    <row r="18" spans="1:9" x14ac:dyDescent="0.35">
      <c r="A18" s="11" t="s">
        <v>43</v>
      </c>
      <c r="B18" s="23">
        <v>1</v>
      </c>
      <c r="C18" s="31">
        <v>1</v>
      </c>
      <c r="D18" s="1">
        <v>0</v>
      </c>
      <c r="E18" s="32">
        <v>1</v>
      </c>
      <c r="F18" s="26">
        <f t="shared" si="0"/>
        <v>0</v>
      </c>
      <c r="G18" s="2">
        <f t="shared" si="1"/>
        <v>1</v>
      </c>
      <c r="I18" s="14"/>
    </row>
    <row r="19" spans="1:9" x14ac:dyDescent="0.35">
      <c r="A19" s="11" t="s">
        <v>59</v>
      </c>
      <c r="B19" s="23">
        <v>2</v>
      </c>
      <c r="C19" s="31">
        <v>0</v>
      </c>
      <c r="D19" s="1">
        <v>0</v>
      </c>
      <c r="E19" s="32">
        <v>0</v>
      </c>
      <c r="F19" s="26">
        <v>0</v>
      </c>
      <c r="G19" s="2">
        <v>0</v>
      </c>
      <c r="I19" s="14"/>
    </row>
    <row r="20" spans="1:9" x14ac:dyDescent="0.35">
      <c r="A20" s="11" t="s">
        <v>60</v>
      </c>
      <c r="B20" s="23">
        <v>2</v>
      </c>
      <c r="C20" s="31">
        <v>5</v>
      </c>
      <c r="D20" s="1">
        <v>0</v>
      </c>
      <c r="E20" s="32">
        <v>5</v>
      </c>
      <c r="F20" s="26">
        <f t="shared" si="0"/>
        <v>0</v>
      </c>
      <c r="G20" s="2">
        <f t="shared" si="1"/>
        <v>1</v>
      </c>
      <c r="I20" s="14"/>
    </row>
    <row r="21" spans="1:9" x14ac:dyDescent="0.35">
      <c r="A21" s="11" t="s">
        <v>44</v>
      </c>
      <c r="B21" s="23">
        <v>6</v>
      </c>
      <c r="C21" s="31">
        <v>16</v>
      </c>
      <c r="D21" s="1">
        <v>5</v>
      </c>
      <c r="E21" s="32">
        <v>11</v>
      </c>
      <c r="F21" s="26">
        <f t="shared" si="0"/>
        <v>0.3125</v>
      </c>
      <c r="G21" s="2">
        <f t="shared" si="1"/>
        <v>0.6875</v>
      </c>
      <c r="I21" s="14"/>
    </row>
    <row r="22" spans="1:9" x14ac:dyDescent="0.35">
      <c r="A22" s="11" t="s">
        <v>45</v>
      </c>
      <c r="B22" s="23">
        <v>11</v>
      </c>
      <c r="C22" s="31">
        <v>18</v>
      </c>
      <c r="D22" s="1">
        <v>4</v>
      </c>
      <c r="E22" s="32">
        <v>14</v>
      </c>
      <c r="F22" s="26">
        <f t="shared" si="0"/>
        <v>0.22222222222222221</v>
      </c>
      <c r="G22" s="2">
        <f t="shared" si="1"/>
        <v>0.77777777777777779</v>
      </c>
      <c r="I22" s="14"/>
    </row>
    <row r="23" spans="1:9" x14ac:dyDescent="0.35">
      <c r="A23" s="11" t="s">
        <v>20</v>
      </c>
      <c r="B23" s="23">
        <v>420</v>
      </c>
      <c r="C23" s="31">
        <v>516</v>
      </c>
      <c r="D23" s="1">
        <v>120</v>
      </c>
      <c r="E23" s="32">
        <v>396</v>
      </c>
      <c r="F23" s="26">
        <f t="shared" si="0"/>
        <v>0.23255813953488372</v>
      </c>
      <c r="G23" s="2">
        <f t="shared" si="1"/>
        <v>0.76744186046511631</v>
      </c>
      <c r="I23" s="14"/>
    </row>
    <row r="24" spans="1:9" x14ac:dyDescent="0.35">
      <c r="A24" s="11" t="s">
        <v>26</v>
      </c>
      <c r="B24" s="23">
        <v>6</v>
      </c>
      <c r="C24" s="31">
        <v>8</v>
      </c>
      <c r="D24" s="1">
        <v>2</v>
      </c>
      <c r="E24" s="32">
        <v>6</v>
      </c>
      <c r="F24" s="26">
        <f t="shared" si="0"/>
        <v>0.25</v>
      </c>
      <c r="G24" s="2">
        <f t="shared" si="1"/>
        <v>0.75</v>
      </c>
      <c r="I24" s="14"/>
    </row>
    <row r="25" spans="1:9" x14ac:dyDescent="0.35">
      <c r="A25" s="11" t="s">
        <v>38</v>
      </c>
      <c r="B25" s="23">
        <v>6</v>
      </c>
      <c r="C25" s="31">
        <v>12</v>
      </c>
      <c r="D25" s="1">
        <v>0</v>
      </c>
      <c r="E25" s="32">
        <v>12</v>
      </c>
      <c r="F25" s="26">
        <f t="shared" si="0"/>
        <v>0</v>
      </c>
      <c r="G25" s="2">
        <f t="shared" si="1"/>
        <v>1</v>
      </c>
      <c r="I25" s="14"/>
    </row>
    <row r="26" spans="1:9" x14ac:dyDescent="0.35">
      <c r="A26" s="11" t="s">
        <v>37</v>
      </c>
      <c r="B26" s="23">
        <v>13</v>
      </c>
      <c r="C26" s="31">
        <v>33</v>
      </c>
      <c r="D26" s="1">
        <v>13</v>
      </c>
      <c r="E26" s="32">
        <v>20</v>
      </c>
      <c r="F26" s="26">
        <f t="shared" si="0"/>
        <v>0.39393939393939392</v>
      </c>
      <c r="G26" s="2">
        <f t="shared" si="1"/>
        <v>0.60606060606060608</v>
      </c>
      <c r="I26" s="14"/>
    </row>
    <row r="27" spans="1:9" x14ac:dyDescent="0.35">
      <c r="A27" s="11" t="s">
        <v>61</v>
      </c>
      <c r="B27" s="23">
        <v>22</v>
      </c>
      <c r="C27" s="31">
        <v>26</v>
      </c>
      <c r="D27" s="1">
        <v>7</v>
      </c>
      <c r="E27" s="32">
        <v>19</v>
      </c>
      <c r="F27" s="26">
        <f t="shared" si="0"/>
        <v>0.26923076923076922</v>
      </c>
      <c r="G27" s="2">
        <f t="shared" si="1"/>
        <v>0.73076923076923073</v>
      </c>
      <c r="I27" s="14"/>
    </row>
    <row r="28" spans="1:9" x14ac:dyDescent="0.35">
      <c r="A28" s="11" t="s">
        <v>62</v>
      </c>
      <c r="B28" s="23">
        <v>12</v>
      </c>
      <c r="C28" s="31">
        <v>16</v>
      </c>
      <c r="D28" s="1">
        <v>2</v>
      </c>
      <c r="E28" s="32">
        <v>14</v>
      </c>
      <c r="F28" s="26">
        <f t="shared" si="0"/>
        <v>0.125</v>
      </c>
      <c r="G28" s="2">
        <f t="shared" si="1"/>
        <v>0.875</v>
      </c>
      <c r="I28" s="14"/>
    </row>
    <row r="29" spans="1:9" x14ac:dyDescent="0.35">
      <c r="A29" s="11" t="s">
        <v>63</v>
      </c>
      <c r="B29" s="23">
        <v>26</v>
      </c>
      <c r="C29" s="31">
        <v>45</v>
      </c>
      <c r="D29" s="1">
        <v>14</v>
      </c>
      <c r="E29" s="32">
        <v>31</v>
      </c>
      <c r="F29" s="26">
        <f t="shared" si="0"/>
        <v>0.31111111111111112</v>
      </c>
      <c r="G29" s="2">
        <f t="shared" si="1"/>
        <v>0.68888888888888888</v>
      </c>
      <c r="I29" s="14"/>
    </row>
    <row r="30" spans="1:9" x14ac:dyDescent="0.35">
      <c r="A30" s="11" t="s">
        <v>64</v>
      </c>
      <c r="B30" s="23">
        <v>21</v>
      </c>
      <c r="C30" s="31">
        <v>36</v>
      </c>
      <c r="D30" s="1">
        <v>14</v>
      </c>
      <c r="E30" s="32">
        <v>22</v>
      </c>
      <c r="F30" s="26">
        <f t="shared" si="0"/>
        <v>0.3888888888888889</v>
      </c>
      <c r="G30" s="2">
        <f t="shared" si="1"/>
        <v>0.61111111111111116</v>
      </c>
      <c r="I30" s="14"/>
    </row>
    <row r="31" spans="1:9" x14ac:dyDescent="0.35">
      <c r="A31" s="11" t="s">
        <v>65</v>
      </c>
      <c r="B31" s="23">
        <v>5</v>
      </c>
      <c r="C31" s="31">
        <v>5</v>
      </c>
      <c r="D31" s="1">
        <v>0</v>
      </c>
      <c r="E31" s="32">
        <v>5</v>
      </c>
      <c r="F31" s="26">
        <f t="shared" si="0"/>
        <v>0</v>
      </c>
      <c r="G31" s="2">
        <f t="shared" si="1"/>
        <v>1</v>
      </c>
      <c r="I31" s="14"/>
    </row>
    <row r="32" spans="1:9" x14ac:dyDescent="0.35">
      <c r="A32" s="11" t="s">
        <v>109</v>
      </c>
      <c r="B32" s="23">
        <v>155</v>
      </c>
      <c r="C32" s="31">
        <v>304</v>
      </c>
      <c r="D32" s="1">
        <v>114</v>
      </c>
      <c r="E32" s="32">
        <v>190</v>
      </c>
      <c r="F32" s="26">
        <f t="shared" si="0"/>
        <v>0.375</v>
      </c>
      <c r="G32" s="2">
        <f t="shared" si="1"/>
        <v>0.625</v>
      </c>
      <c r="I32" s="14"/>
    </row>
    <row r="33" spans="1:9" x14ac:dyDescent="0.35">
      <c r="A33" s="11" t="s">
        <v>46</v>
      </c>
      <c r="B33" s="23">
        <v>3</v>
      </c>
      <c r="C33" s="31">
        <v>5</v>
      </c>
      <c r="D33" s="1">
        <v>1</v>
      </c>
      <c r="E33" s="32">
        <v>4</v>
      </c>
      <c r="F33" s="26">
        <f t="shared" si="0"/>
        <v>0.2</v>
      </c>
      <c r="G33" s="2">
        <f t="shared" si="1"/>
        <v>0.8</v>
      </c>
      <c r="I33" s="14"/>
    </row>
    <row r="34" spans="1:9" x14ac:dyDescent="0.35">
      <c r="A34" s="11" t="s">
        <v>66</v>
      </c>
      <c r="B34" s="23">
        <v>101</v>
      </c>
      <c r="C34" s="31">
        <v>167</v>
      </c>
      <c r="D34" s="1">
        <v>55</v>
      </c>
      <c r="E34" s="32">
        <v>112</v>
      </c>
      <c r="F34" s="26">
        <f t="shared" si="0"/>
        <v>0.32934131736526945</v>
      </c>
      <c r="G34" s="2">
        <f t="shared" si="1"/>
        <v>0.6706586826347305</v>
      </c>
      <c r="I34" s="14"/>
    </row>
    <row r="35" spans="1:9" x14ac:dyDescent="0.35">
      <c r="A35" s="11" t="s">
        <v>47</v>
      </c>
      <c r="B35" s="23">
        <v>15</v>
      </c>
      <c r="C35" s="31">
        <v>29</v>
      </c>
      <c r="D35" s="1">
        <v>8</v>
      </c>
      <c r="E35" s="32">
        <v>21</v>
      </c>
      <c r="F35" s="26">
        <f t="shared" si="0"/>
        <v>0.27586206896551724</v>
      </c>
      <c r="G35" s="2">
        <f t="shared" si="1"/>
        <v>0.72413793103448276</v>
      </c>
      <c r="I35" s="14"/>
    </row>
    <row r="36" spans="1:9" x14ac:dyDescent="0.35">
      <c r="A36" s="11" t="s">
        <v>67</v>
      </c>
      <c r="B36" s="23">
        <v>1</v>
      </c>
      <c r="C36" s="31">
        <v>2</v>
      </c>
      <c r="D36" s="1">
        <v>0</v>
      </c>
      <c r="E36" s="32">
        <v>2</v>
      </c>
      <c r="F36" s="26">
        <f t="shared" si="0"/>
        <v>0</v>
      </c>
      <c r="G36" s="2">
        <f t="shared" si="1"/>
        <v>1</v>
      </c>
      <c r="I36" s="14"/>
    </row>
    <row r="37" spans="1:9" x14ac:dyDescent="0.35">
      <c r="A37" s="11" t="s">
        <v>68</v>
      </c>
      <c r="B37" s="23">
        <v>26</v>
      </c>
      <c r="C37" s="31">
        <v>68</v>
      </c>
      <c r="D37" s="1">
        <v>29</v>
      </c>
      <c r="E37" s="32">
        <v>39</v>
      </c>
      <c r="F37" s="26">
        <f t="shared" si="0"/>
        <v>0.4264705882352941</v>
      </c>
      <c r="G37" s="2">
        <f t="shared" si="1"/>
        <v>0.57352941176470584</v>
      </c>
      <c r="I37" s="14"/>
    </row>
    <row r="38" spans="1:9" x14ac:dyDescent="0.35">
      <c r="A38" s="11" t="s">
        <v>69</v>
      </c>
      <c r="B38" s="23">
        <v>28</v>
      </c>
      <c r="C38" s="31">
        <v>50</v>
      </c>
      <c r="D38" s="1">
        <v>13</v>
      </c>
      <c r="E38" s="32">
        <v>37</v>
      </c>
      <c r="F38" s="26">
        <f t="shared" si="0"/>
        <v>0.26</v>
      </c>
      <c r="G38" s="2">
        <f t="shared" si="1"/>
        <v>0.74</v>
      </c>
      <c r="I38" s="14"/>
    </row>
    <row r="39" spans="1:9" x14ac:dyDescent="0.35">
      <c r="A39" s="11" t="s">
        <v>48</v>
      </c>
      <c r="B39" s="23">
        <v>6</v>
      </c>
      <c r="C39" s="31">
        <v>10</v>
      </c>
      <c r="D39" s="1">
        <v>5</v>
      </c>
      <c r="E39" s="32">
        <v>5</v>
      </c>
      <c r="F39" s="26">
        <f t="shared" si="0"/>
        <v>0.5</v>
      </c>
      <c r="G39" s="2">
        <f t="shared" si="1"/>
        <v>0.5</v>
      </c>
      <c r="I39" s="14"/>
    </row>
    <row r="40" spans="1:9" x14ac:dyDescent="0.35">
      <c r="A40" s="11" t="s">
        <v>70</v>
      </c>
      <c r="B40" s="23">
        <v>13</v>
      </c>
      <c r="C40" s="31">
        <v>24</v>
      </c>
      <c r="D40" s="1">
        <v>7</v>
      </c>
      <c r="E40" s="32">
        <v>17</v>
      </c>
      <c r="F40" s="26">
        <f t="shared" si="0"/>
        <v>0.29166666666666669</v>
      </c>
      <c r="G40" s="2">
        <f t="shared" si="1"/>
        <v>0.70833333333333337</v>
      </c>
      <c r="I40" s="14"/>
    </row>
    <row r="41" spans="1:9" x14ac:dyDescent="0.35">
      <c r="A41" s="11" t="s">
        <v>23</v>
      </c>
      <c r="B41" s="23">
        <v>23</v>
      </c>
      <c r="C41" s="31">
        <v>32</v>
      </c>
      <c r="D41" s="1">
        <v>9</v>
      </c>
      <c r="E41" s="32">
        <v>23</v>
      </c>
      <c r="F41" s="26">
        <f t="shared" si="0"/>
        <v>0.28125</v>
      </c>
      <c r="G41" s="2">
        <f t="shared" si="1"/>
        <v>0.71875</v>
      </c>
      <c r="I41" s="14"/>
    </row>
    <row r="42" spans="1:9" x14ac:dyDescent="0.35">
      <c r="A42" s="11" t="s">
        <v>93</v>
      </c>
      <c r="B42" s="23">
        <v>176</v>
      </c>
      <c r="C42" s="31">
        <v>310</v>
      </c>
      <c r="D42" s="1">
        <v>77</v>
      </c>
      <c r="E42" s="32">
        <v>233</v>
      </c>
      <c r="F42" s="26">
        <f t="shared" si="0"/>
        <v>0.24838709677419354</v>
      </c>
      <c r="G42" s="2">
        <f t="shared" si="1"/>
        <v>0.75161290322580643</v>
      </c>
      <c r="I42" s="14"/>
    </row>
    <row r="43" spans="1:9" x14ac:dyDescent="0.35">
      <c r="A43" s="11" t="s">
        <v>71</v>
      </c>
      <c r="B43" s="23">
        <v>82</v>
      </c>
      <c r="C43" s="31">
        <v>166</v>
      </c>
      <c r="D43" s="1">
        <v>56</v>
      </c>
      <c r="E43" s="32">
        <v>110</v>
      </c>
      <c r="F43" s="26">
        <f t="shared" si="0"/>
        <v>0.33734939759036142</v>
      </c>
      <c r="G43" s="2">
        <f t="shared" si="1"/>
        <v>0.66265060240963858</v>
      </c>
      <c r="I43" s="14"/>
    </row>
    <row r="44" spans="1:9" x14ac:dyDescent="0.35">
      <c r="A44" s="11" t="s">
        <v>72</v>
      </c>
      <c r="B44" s="23">
        <v>9</v>
      </c>
      <c r="C44" s="31">
        <v>10</v>
      </c>
      <c r="D44" s="1">
        <v>3</v>
      </c>
      <c r="E44" s="32">
        <v>7</v>
      </c>
      <c r="F44" s="26">
        <f t="shared" si="0"/>
        <v>0.3</v>
      </c>
      <c r="G44" s="2">
        <f t="shared" si="1"/>
        <v>0.7</v>
      </c>
      <c r="I44" s="14"/>
    </row>
    <row r="45" spans="1:9" x14ac:dyDescent="0.35">
      <c r="A45" s="11" t="s">
        <v>73</v>
      </c>
      <c r="B45" s="23">
        <v>13</v>
      </c>
      <c r="C45" s="31">
        <v>24</v>
      </c>
      <c r="D45" s="1">
        <v>9</v>
      </c>
      <c r="E45" s="32">
        <v>15</v>
      </c>
      <c r="F45" s="26">
        <f t="shared" si="0"/>
        <v>0.375</v>
      </c>
      <c r="G45" s="2">
        <f t="shared" si="1"/>
        <v>0.625</v>
      </c>
      <c r="I45" s="14"/>
    </row>
    <row r="46" spans="1:9" x14ac:dyDescent="0.35">
      <c r="A46" s="11" t="s">
        <v>49</v>
      </c>
      <c r="B46" s="23">
        <v>68</v>
      </c>
      <c r="C46" s="31">
        <v>128</v>
      </c>
      <c r="D46" s="1">
        <v>39</v>
      </c>
      <c r="E46" s="32">
        <v>89</v>
      </c>
      <c r="F46" s="26">
        <f t="shared" si="0"/>
        <v>0.3046875</v>
      </c>
      <c r="G46" s="2">
        <f t="shared" si="1"/>
        <v>0.6953125</v>
      </c>
      <c r="I46" s="14"/>
    </row>
    <row r="47" spans="1:9" x14ac:dyDescent="0.35">
      <c r="A47" s="11" t="s">
        <v>50</v>
      </c>
      <c r="B47" s="23">
        <v>3</v>
      </c>
      <c r="C47" s="31">
        <v>6</v>
      </c>
      <c r="D47" s="1">
        <v>2</v>
      </c>
      <c r="E47" s="32">
        <v>4</v>
      </c>
      <c r="F47" s="26">
        <f t="shared" si="0"/>
        <v>0.33333333333333331</v>
      </c>
      <c r="G47" s="2">
        <f t="shared" si="1"/>
        <v>0.66666666666666663</v>
      </c>
      <c r="I47" s="14"/>
    </row>
    <row r="48" spans="1:9" x14ac:dyDescent="0.35">
      <c r="A48" s="11" t="s">
        <v>74</v>
      </c>
      <c r="B48" s="23">
        <v>14</v>
      </c>
      <c r="C48" s="31">
        <v>17</v>
      </c>
      <c r="D48" s="1">
        <v>4</v>
      </c>
      <c r="E48" s="32">
        <v>13</v>
      </c>
      <c r="F48" s="26">
        <f t="shared" si="0"/>
        <v>0.23529411764705882</v>
      </c>
      <c r="G48" s="2">
        <f t="shared" si="1"/>
        <v>0.76470588235294112</v>
      </c>
      <c r="I48" s="14"/>
    </row>
    <row r="49" spans="1:9" x14ac:dyDescent="0.35">
      <c r="A49" s="11" t="s">
        <v>75</v>
      </c>
      <c r="B49" s="23">
        <v>7</v>
      </c>
      <c r="C49" s="31">
        <v>10</v>
      </c>
      <c r="D49" s="1">
        <v>2</v>
      </c>
      <c r="E49" s="32">
        <v>8</v>
      </c>
      <c r="F49" s="26">
        <f t="shared" si="0"/>
        <v>0.2</v>
      </c>
      <c r="G49" s="2">
        <f t="shared" si="1"/>
        <v>0.8</v>
      </c>
      <c r="I49" s="14"/>
    </row>
    <row r="50" spans="1:9" x14ac:dyDescent="0.35">
      <c r="A50" s="11" t="s">
        <v>51</v>
      </c>
      <c r="B50" s="23">
        <v>19</v>
      </c>
      <c r="C50" s="31">
        <v>42</v>
      </c>
      <c r="D50" s="1">
        <v>21</v>
      </c>
      <c r="E50" s="32">
        <v>21</v>
      </c>
      <c r="F50" s="26">
        <f t="shared" si="0"/>
        <v>0.5</v>
      </c>
      <c r="G50" s="2">
        <f t="shared" si="1"/>
        <v>0.5</v>
      </c>
      <c r="I50" s="14"/>
    </row>
    <row r="51" spans="1:9" x14ac:dyDescent="0.35">
      <c r="A51" s="11" t="s">
        <v>76</v>
      </c>
      <c r="B51" s="23">
        <v>13</v>
      </c>
      <c r="C51" s="31">
        <v>25</v>
      </c>
      <c r="D51" s="1">
        <v>6</v>
      </c>
      <c r="E51" s="32">
        <v>19</v>
      </c>
      <c r="F51" s="26">
        <f t="shared" si="0"/>
        <v>0.24</v>
      </c>
      <c r="G51" s="2">
        <f t="shared" si="1"/>
        <v>0.76</v>
      </c>
      <c r="I51" s="14"/>
    </row>
    <row r="52" spans="1:9" x14ac:dyDescent="0.35">
      <c r="A52" s="11" t="s">
        <v>31</v>
      </c>
      <c r="B52" s="23">
        <v>3</v>
      </c>
      <c r="C52" s="31">
        <v>6</v>
      </c>
      <c r="D52" s="1">
        <v>0</v>
      </c>
      <c r="E52" s="32">
        <v>6</v>
      </c>
      <c r="F52" s="26">
        <f t="shared" si="0"/>
        <v>0</v>
      </c>
      <c r="G52" s="2">
        <f t="shared" si="1"/>
        <v>1</v>
      </c>
      <c r="I52" s="14"/>
    </row>
    <row r="53" spans="1:9" x14ac:dyDescent="0.35">
      <c r="A53" s="11" t="s">
        <v>77</v>
      </c>
      <c r="B53" s="23">
        <v>9</v>
      </c>
      <c r="C53" s="31">
        <v>12</v>
      </c>
      <c r="D53" s="1">
        <v>4</v>
      </c>
      <c r="E53" s="32">
        <v>8</v>
      </c>
      <c r="F53" s="26">
        <f t="shared" si="0"/>
        <v>0.33333333333333331</v>
      </c>
      <c r="G53" s="2">
        <f t="shared" si="1"/>
        <v>0.66666666666666663</v>
      </c>
      <c r="I53" s="14"/>
    </row>
    <row r="54" spans="1:9" x14ac:dyDescent="0.35">
      <c r="A54" s="11" t="s">
        <v>78</v>
      </c>
      <c r="B54" s="23">
        <v>20</v>
      </c>
      <c r="C54" s="31">
        <v>31</v>
      </c>
      <c r="D54" s="1">
        <v>8</v>
      </c>
      <c r="E54" s="32">
        <v>23</v>
      </c>
      <c r="F54" s="26">
        <f t="shared" si="0"/>
        <v>0.25806451612903225</v>
      </c>
      <c r="G54" s="2">
        <f t="shared" si="1"/>
        <v>0.74193548387096775</v>
      </c>
      <c r="I54" s="14"/>
    </row>
    <row r="55" spans="1:9" x14ac:dyDescent="0.35">
      <c r="A55" s="11" t="s">
        <v>52</v>
      </c>
      <c r="B55" s="23">
        <v>43</v>
      </c>
      <c r="C55" s="31">
        <v>69</v>
      </c>
      <c r="D55" s="1">
        <v>25</v>
      </c>
      <c r="E55" s="32">
        <v>44</v>
      </c>
      <c r="F55" s="26">
        <f t="shared" si="0"/>
        <v>0.36231884057971014</v>
      </c>
      <c r="G55" s="2">
        <f t="shared" si="1"/>
        <v>0.6376811594202898</v>
      </c>
      <c r="I55" s="14"/>
    </row>
    <row r="56" spans="1:9" x14ac:dyDescent="0.35">
      <c r="A56" s="11" t="s">
        <v>22</v>
      </c>
      <c r="B56" s="23">
        <v>19</v>
      </c>
      <c r="C56" s="31">
        <v>35</v>
      </c>
      <c r="D56" s="1">
        <v>9</v>
      </c>
      <c r="E56" s="32">
        <v>26</v>
      </c>
      <c r="F56" s="26">
        <f t="shared" si="0"/>
        <v>0.25714285714285712</v>
      </c>
      <c r="G56" s="2">
        <f t="shared" si="1"/>
        <v>0.74285714285714288</v>
      </c>
      <c r="I56" s="14"/>
    </row>
    <row r="57" spans="1:9" x14ac:dyDescent="0.35">
      <c r="A57" s="11" t="s">
        <v>79</v>
      </c>
      <c r="B57" s="23">
        <v>8</v>
      </c>
      <c r="C57" s="31">
        <v>13</v>
      </c>
      <c r="D57" s="1">
        <v>2</v>
      </c>
      <c r="E57" s="32">
        <v>11</v>
      </c>
      <c r="F57" s="26">
        <f t="shared" si="0"/>
        <v>0.15384615384615385</v>
      </c>
      <c r="G57" s="2">
        <f t="shared" si="1"/>
        <v>0.84615384615384615</v>
      </c>
      <c r="I57" s="14"/>
    </row>
    <row r="58" spans="1:9" x14ac:dyDescent="0.35">
      <c r="A58" s="11" t="s">
        <v>80</v>
      </c>
      <c r="B58" s="23">
        <v>50</v>
      </c>
      <c r="C58" s="31">
        <v>103</v>
      </c>
      <c r="D58" s="1">
        <v>34</v>
      </c>
      <c r="E58" s="32">
        <v>69</v>
      </c>
      <c r="F58" s="26">
        <f t="shared" si="0"/>
        <v>0.3300970873786408</v>
      </c>
      <c r="G58" s="2">
        <f t="shared" si="1"/>
        <v>0.66990291262135926</v>
      </c>
      <c r="I58" s="14"/>
    </row>
    <row r="59" spans="1:9" x14ac:dyDescent="0.35">
      <c r="A59" s="11" t="s">
        <v>81</v>
      </c>
      <c r="B59" s="23">
        <v>68</v>
      </c>
      <c r="C59" s="31">
        <v>105</v>
      </c>
      <c r="D59" s="1">
        <v>31</v>
      </c>
      <c r="E59" s="32">
        <v>74</v>
      </c>
      <c r="F59" s="26">
        <v>0</v>
      </c>
      <c r="G59" s="2">
        <v>0</v>
      </c>
      <c r="I59" s="14"/>
    </row>
    <row r="60" spans="1:9" x14ac:dyDescent="0.35">
      <c r="A60" s="11" t="s">
        <v>82</v>
      </c>
      <c r="B60" s="23">
        <v>0</v>
      </c>
      <c r="C60" s="31">
        <v>1</v>
      </c>
      <c r="D60" s="1">
        <v>0</v>
      </c>
      <c r="E60" s="32">
        <v>1</v>
      </c>
      <c r="F60" s="26">
        <f t="shared" si="0"/>
        <v>0</v>
      </c>
      <c r="G60" s="2">
        <f t="shared" si="1"/>
        <v>1</v>
      </c>
      <c r="I60" s="14"/>
    </row>
    <row r="61" spans="1:9" x14ac:dyDescent="0.35">
      <c r="A61" s="11" t="s">
        <v>83</v>
      </c>
      <c r="B61" s="23">
        <v>42</v>
      </c>
      <c r="C61" s="31">
        <v>63</v>
      </c>
      <c r="D61" s="1">
        <v>6</v>
      </c>
      <c r="E61" s="32">
        <v>57</v>
      </c>
      <c r="F61" s="26">
        <f t="shared" si="0"/>
        <v>9.5238095238095233E-2</v>
      </c>
      <c r="G61" s="2">
        <f t="shared" si="1"/>
        <v>0.90476190476190477</v>
      </c>
      <c r="I61" s="14"/>
    </row>
    <row r="62" spans="1:9" x14ac:dyDescent="0.35">
      <c r="A62" s="11" t="s">
        <v>84</v>
      </c>
      <c r="B62" s="23">
        <v>8</v>
      </c>
      <c r="C62" s="31">
        <v>12</v>
      </c>
      <c r="D62" s="1">
        <v>2</v>
      </c>
      <c r="E62" s="32">
        <v>10</v>
      </c>
      <c r="F62" s="26">
        <f t="shared" si="0"/>
        <v>0.16666666666666666</v>
      </c>
      <c r="G62" s="2">
        <f t="shared" si="1"/>
        <v>0.83333333333333337</v>
      </c>
      <c r="I62" s="14"/>
    </row>
    <row r="63" spans="1:9" x14ac:dyDescent="0.35">
      <c r="A63" s="11" t="s">
        <v>85</v>
      </c>
      <c r="B63" s="23">
        <v>21</v>
      </c>
      <c r="C63" s="31">
        <v>32</v>
      </c>
      <c r="D63" s="1">
        <v>5</v>
      </c>
      <c r="E63" s="32">
        <v>27</v>
      </c>
      <c r="F63" s="26">
        <f t="shared" si="0"/>
        <v>0.15625</v>
      </c>
      <c r="G63" s="2">
        <f t="shared" si="1"/>
        <v>0.84375</v>
      </c>
      <c r="I63" s="14"/>
    </row>
    <row r="64" spans="1:9" x14ac:dyDescent="0.35">
      <c r="A64" s="11" t="s">
        <v>86</v>
      </c>
      <c r="B64" s="23">
        <v>7</v>
      </c>
      <c r="C64" s="31">
        <v>20</v>
      </c>
      <c r="D64" s="1">
        <v>3</v>
      </c>
      <c r="E64" s="32">
        <v>17</v>
      </c>
      <c r="F64" s="26">
        <f t="shared" si="0"/>
        <v>0.15</v>
      </c>
      <c r="G64" s="2">
        <f t="shared" si="1"/>
        <v>0.85</v>
      </c>
      <c r="I64" s="14"/>
    </row>
    <row r="65" spans="1:18" x14ac:dyDescent="0.35">
      <c r="A65" s="17" t="s">
        <v>87</v>
      </c>
      <c r="B65" s="22">
        <v>15</v>
      </c>
      <c r="C65" s="29">
        <v>28</v>
      </c>
      <c r="D65" s="18">
        <v>7</v>
      </c>
      <c r="E65" s="30">
        <v>21</v>
      </c>
      <c r="F65" s="25">
        <f t="shared" si="0"/>
        <v>0.25</v>
      </c>
      <c r="G65" s="19">
        <f t="shared" si="1"/>
        <v>0.75</v>
      </c>
      <c r="I65" s="14"/>
    </row>
    <row r="66" spans="1:18" x14ac:dyDescent="0.35">
      <c r="A66" s="11" t="s">
        <v>88</v>
      </c>
      <c r="B66" s="23">
        <v>14</v>
      </c>
      <c r="C66" s="31">
        <v>21</v>
      </c>
      <c r="D66" s="1">
        <v>5</v>
      </c>
      <c r="E66" s="32">
        <v>16</v>
      </c>
      <c r="F66" s="26">
        <f t="shared" si="0"/>
        <v>0.23809523809523808</v>
      </c>
      <c r="G66" s="2">
        <f t="shared" si="1"/>
        <v>0.76190476190476186</v>
      </c>
      <c r="I66" s="14"/>
    </row>
    <row r="67" spans="1:18" x14ac:dyDescent="0.35">
      <c r="A67" s="11" t="s">
        <v>19</v>
      </c>
      <c r="B67" s="23">
        <v>12</v>
      </c>
      <c r="C67" s="31">
        <v>14</v>
      </c>
      <c r="D67" s="1">
        <v>4</v>
      </c>
      <c r="E67" s="32">
        <v>10</v>
      </c>
      <c r="F67" s="26">
        <f t="shared" si="0"/>
        <v>0.2857142857142857</v>
      </c>
      <c r="G67" s="2">
        <f t="shared" si="1"/>
        <v>0.7142857142857143</v>
      </c>
      <c r="I67" s="14"/>
    </row>
    <row r="68" spans="1:18" x14ac:dyDescent="0.35">
      <c r="A68" s="11" t="s">
        <v>89</v>
      </c>
      <c r="B68" s="23">
        <v>3</v>
      </c>
      <c r="C68" s="31">
        <v>6</v>
      </c>
      <c r="D68" s="1">
        <v>1</v>
      </c>
      <c r="E68" s="32">
        <v>5</v>
      </c>
      <c r="F68" s="26">
        <f t="shared" si="0"/>
        <v>0.16666666666666666</v>
      </c>
      <c r="G68" s="2">
        <f t="shared" si="1"/>
        <v>0.83333333333333337</v>
      </c>
      <c r="I68" s="14"/>
    </row>
    <row r="69" spans="1:18" x14ac:dyDescent="0.35">
      <c r="A69" s="11" t="s">
        <v>28</v>
      </c>
      <c r="B69" s="23">
        <v>1</v>
      </c>
      <c r="C69" s="31">
        <v>2</v>
      </c>
      <c r="D69" s="1">
        <v>0</v>
      </c>
      <c r="E69" s="32">
        <v>2</v>
      </c>
      <c r="F69" s="26">
        <f t="shared" si="0"/>
        <v>0</v>
      </c>
      <c r="G69" s="2">
        <f t="shared" si="1"/>
        <v>1</v>
      </c>
      <c r="I69" s="14"/>
    </row>
    <row r="70" spans="1:18" x14ac:dyDescent="0.35">
      <c r="A70" s="11" t="s">
        <v>90</v>
      </c>
      <c r="B70" s="23">
        <v>3</v>
      </c>
      <c r="C70" s="31">
        <v>2</v>
      </c>
      <c r="D70" s="1">
        <v>0</v>
      </c>
      <c r="E70" s="32">
        <v>2</v>
      </c>
      <c r="F70" s="26">
        <f t="shared" si="0"/>
        <v>0</v>
      </c>
      <c r="G70" s="2">
        <f t="shared" si="1"/>
        <v>1</v>
      </c>
      <c r="I70" s="14"/>
    </row>
    <row r="71" spans="1:18" x14ac:dyDescent="0.35">
      <c r="A71" s="15" t="s">
        <v>105</v>
      </c>
      <c r="B71" s="24">
        <f>SUM(B8:B70)</f>
        <v>2042</v>
      </c>
      <c r="C71" s="33">
        <f>SUM(C8:C70)</f>
        <v>3404</v>
      </c>
      <c r="D71" s="13">
        <f>SUM(D8:D70)</f>
        <v>982</v>
      </c>
      <c r="E71" s="34">
        <f>SUM(E8:E70)</f>
        <v>2422</v>
      </c>
      <c r="F71" s="27">
        <f>D71/C71</f>
        <v>0.28848413631022329</v>
      </c>
      <c r="G71" s="16">
        <f>E71/C71</f>
        <v>0.71151586368977671</v>
      </c>
      <c r="I71" s="14"/>
    </row>
    <row r="73" spans="1:18" x14ac:dyDescent="0.35">
      <c r="A73" s="9" t="s">
        <v>104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35">
      <c r="A74" s="205" t="s">
        <v>114</v>
      </c>
      <c r="B74" s="205"/>
      <c r="C74" s="205"/>
      <c r="D74" s="205"/>
      <c r="E74" s="205"/>
      <c r="F74" s="205"/>
      <c r="G74" s="205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35">
      <c r="A75" s="206" t="s">
        <v>115</v>
      </c>
      <c r="B75" s="206"/>
      <c r="C75" s="206"/>
      <c r="D75" s="206"/>
      <c r="E75" s="206"/>
      <c r="F75" s="206"/>
      <c r="G75" s="206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x14ac:dyDescent="0.35">
      <c r="A76" s="206"/>
      <c r="B76" s="206"/>
      <c r="C76" s="206"/>
      <c r="D76" s="206"/>
      <c r="E76" s="206"/>
      <c r="F76" s="206"/>
      <c r="G76" s="206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x14ac:dyDescent="0.35">
      <c r="A77" s="207" t="s">
        <v>116</v>
      </c>
      <c r="B77" s="207"/>
      <c r="C77" s="207"/>
      <c r="D77" s="207"/>
      <c r="E77" s="207"/>
      <c r="F77" s="207"/>
      <c r="G77" s="207"/>
    </row>
    <row r="78" spans="1:18" x14ac:dyDescent="0.35">
      <c r="A78" s="207"/>
      <c r="B78" s="207"/>
      <c r="C78" s="207"/>
      <c r="D78" s="207"/>
      <c r="E78" s="207"/>
      <c r="F78" s="207"/>
      <c r="G78" s="207"/>
    </row>
    <row r="79" spans="1:18" x14ac:dyDescent="0.35">
      <c r="A79" s="12" t="s">
        <v>117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96"/>
  <sheetViews>
    <sheetView tabSelected="1" zoomScale="70" zoomScaleNormal="70" workbookViewId="0">
      <selection activeCell="A22" sqref="A22"/>
    </sheetView>
  </sheetViews>
  <sheetFormatPr defaultColWidth="9.1796875" defaultRowHeight="14.5" x14ac:dyDescent="0.35"/>
  <cols>
    <col min="1" max="1" width="23.1796875" style="45" bestFit="1" customWidth="1"/>
    <col min="2" max="2" width="14.54296875" style="45" bestFit="1" customWidth="1"/>
    <col min="3" max="3" width="21.81640625" style="45" bestFit="1" customWidth="1"/>
    <col min="4" max="4" width="15" style="45" customWidth="1"/>
    <col min="5" max="5" width="22.26953125" style="45" bestFit="1" customWidth="1"/>
    <col min="6" max="6" width="20.81640625" style="45" bestFit="1" customWidth="1"/>
    <col min="7" max="7" width="21.1796875" style="45" bestFit="1" customWidth="1"/>
    <col min="8" max="8" width="9.1796875" style="45"/>
    <col min="9" max="9" width="23.1796875" style="45" bestFit="1" customWidth="1"/>
    <col min="10" max="10" width="14.54296875" style="45" bestFit="1" customWidth="1"/>
    <col min="11" max="11" width="21.81640625" style="45" bestFit="1" customWidth="1"/>
    <col min="12" max="12" width="15" style="45" customWidth="1"/>
    <col min="13" max="13" width="22.26953125" style="45" bestFit="1" customWidth="1"/>
    <col min="14" max="14" width="20.81640625" style="45" bestFit="1" customWidth="1"/>
    <col min="15" max="15" width="21.1796875" style="45" bestFit="1" customWidth="1"/>
    <col min="16" max="16" width="9.1796875" style="45"/>
    <col min="17" max="17" width="23.1796875" style="45" bestFit="1" customWidth="1"/>
    <col min="18" max="18" width="14.54296875" style="45" bestFit="1" customWidth="1"/>
    <col min="19" max="19" width="21.81640625" style="45" bestFit="1" customWidth="1"/>
    <col min="20" max="20" width="15" style="45" customWidth="1"/>
    <col min="21" max="21" width="22.26953125" style="45" bestFit="1" customWidth="1"/>
    <col min="22" max="22" width="20.81640625" style="45" bestFit="1" customWidth="1"/>
    <col min="23" max="23" width="21.1796875" style="45" bestFit="1" customWidth="1"/>
    <col min="24" max="24" width="7.36328125" style="45" customWidth="1"/>
    <col min="25" max="25" width="23.1796875" style="45" bestFit="1" customWidth="1"/>
    <col min="26" max="26" width="14.54296875" style="45" bestFit="1" customWidth="1"/>
    <col min="27" max="27" width="15" style="45" bestFit="1" customWidth="1"/>
    <col min="28" max="29" width="15" style="45" customWidth="1"/>
    <col min="30" max="30" width="20.81640625" style="45" bestFit="1" customWidth="1"/>
    <col min="31" max="31" width="21.1796875" style="45" bestFit="1" customWidth="1"/>
    <col min="32" max="32" width="20.81640625" style="45" bestFit="1" customWidth="1"/>
    <col min="33" max="33" width="21.1796875" style="45" bestFit="1" customWidth="1"/>
    <col min="34" max="16384" width="9.1796875" style="45"/>
  </cols>
  <sheetData>
    <row r="2" spans="1:31" ht="15" thickBot="1" x14ac:dyDescent="0.4"/>
    <row r="3" spans="1:31" x14ac:dyDescent="0.35">
      <c r="C3" s="201" t="s">
        <v>315</v>
      </c>
      <c r="D3" s="202"/>
      <c r="E3" s="202"/>
      <c r="F3" s="202"/>
      <c r="G3" s="202"/>
    </row>
    <row r="4" spans="1:31" ht="15" thickBot="1" x14ac:dyDescent="0.4">
      <c r="C4" s="203"/>
      <c r="D4" s="203"/>
      <c r="E4" s="203"/>
      <c r="F4" s="203"/>
      <c r="G4" s="203"/>
    </row>
    <row r="7" spans="1:31" ht="18" x14ac:dyDescent="0.4">
      <c r="A7" s="177" t="s">
        <v>159</v>
      </c>
      <c r="B7" s="178"/>
      <c r="C7" s="178"/>
      <c r="D7" s="178"/>
      <c r="E7" s="178"/>
      <c r="F7" s="179"/>
      <c r="G7" s="179"/>
      <c r="I7" s="177" t="s">
        <v>160</v>
      </c>
      <c r="J7" s="178"/>
      <c r="K7" s="178"/>
      <c r="L7" s="178"/>
      <c r="M7" s="178"/>
      <c r="N7" s="179"/>
      <c r="O7" s="179"/>
      <c r="Q7" s="177" t="s">
        <v>161</v>
      </c>
      <c r="R7" s="178"/>
      <c r="S7" s="178"/>
      <c r="T7" s="178"/>
      <c r="U7" s="178"/>
      <c r="V7" s="179"/>
      <c r="W7" s="179"/>
      <c r="Y7" s="177" t="s">
        <v>162</v>
      </c>
      <c r="Z7" s="178"/>
      <c r="AA7" s="178"/>
      <c r="AB7" s="178"/>
      <c r="AC7" s="178"/>
      <c r="AD7" s="179"/>
      <c r="AE7" s="179"/>
    </row>
    <row r="8" spans="1:31" x14ac:dyDescent="0.35">
      <c r="A8" s="180" t="s">
        <v>230</v>
      </c>
      <c r="B8" s="180" t="s">
        <v>300</v>
      </c>
      <c r="C8" s="180" t="s">
        <v>92</v>
      </c>
      <c r="D8" s="180" t="s">
        <v>301</v>
      </c>
      <c r="E8" s="180" t="s">
        <v>302</v>
      </c>
      <c r="F8" s="180" t="s">
        <v>303</v>
      </c>
      <c r="G8" s="180" t="s">
        <v>304</v>
      </c>
      <c r="I8" s="180" t="s">
        <v>230</v>
      </c>
      <c r="J8" s="180" t="s">
        <v>300</v>
      </c>
      <c r="K8" s="180" t="s">
        <v>92</v>
      </c>
      <c r="L8" s="180" t="s">
        <v>301</v>
      </c>
      <c r="M8" s="180" t="s">
        <v>302</v>
      </c>
      <c r="N8" s="180" t="s">
        <v>303</v>
      </c>
      <c r="O8" s="180" t="s">
        <v>304</v>
      </c>
      <c r="Q8" s="180" t="s">
        <v>230</v>
      </c>
      <c r="R8" s="180" t="s">
        <v>300</v>
      </c>
      <c r="S8" s="180" t="s">
        <v>92</v>
      </c>
      <c r="T8" s="180" t="s">
        <v>301</v>
      </c>
      <c r="U8" s="180" t="s">
        <v>302</v>
      </c>
      <c r="V8" s="180" t="s">
        <v>303</v>
      </c>
      <c r="W8" s="180" t="s">
        <v>304</v>
      </c>
      <c r="Y8" s="180" t="s">
        <v>230</v>
      </c>
      <c r="Z8" s="180" t="s">
        <v>300</v>
      </c>
      <c r="AA8" s="180" t="s">
        <v>92</v>
      </c>
      <c r="AB8" s="180" t="s">
        <v>301</v>
      </c>
      <c r="AC8" s="180" t="s">
        <v>302</v>
      </c>
      <c r="AD8" s="180" t="s">
        <v>303</v>
      </c>
      <c r="AE8" s="180" t="s">
        <v>304</v>
      </c>
    </row>
    <row r="9" spans="1:31" x14ac:dyDescent="0.35">
      <c r="A9" s="181" t="s">
        <v>232</v>
      </c>
      <c r="B9" s="182">
        <v>70682.91</v>
      </c>
      <c r="C9" s="181">
        <v>218</v>
      </c>
      <c r="D9" s="182">
        <v>2204.9300000000003</v>
      </c>
      <c r="E9" s="181">
        <v>15</v>
      </c>
      <c r="F9" s="182">
        <v>72887.839999999997</v>
      </c>
      <c r="G9" s="181">
        <v>233</v>
      </c>
      <c r="I9" s="181" t="s">
        <v>232</v>
      </c>
      <c r="J9" s="182">
        <v>63322.460000000006</v>
      </c>
      <c r="K9" s="181">
        <v>217</v>
      </c>
      <c r="L9" s="182">
        <v>1782.76</v>
      </c>
      <c r="M9" s="181">
        <v>11</v>
      </c>
      <c r="N9" s="182">
        <v>65105.220000000008</v>
      </c>
      <c r="O9" s="181">
        <v>228</v>
      </c>
      <c r="Q9" s="181" t="s">
        <v>232</v>
      </c>
      <c r="R9" s="182">
        <v>61135.140000000007</v>
      </c>
      <c r="S9" s="181">
        <v>220</v>
      </c>
      <c r="T9" s="182">
        <v>4351.26</v>
      </c>
      <c r="U9" s="181">
        <v>13</v>
      </c>
      <c r="V9" s="182">
        <v>65486.400000000009</v>
      </c>
      <c r="W9" s="181">
        <v>233</v>
      </c>
      <c r="Y9" s="181" t="s">
        <v>232</v>
      </c>
      <c r="Z9" s="182">
        <v>78964.58</v>
      </c>
      <c r="AA9" s="181">
        <v>238</v>
      </c>
      <c r="AB9" s="182">
        <v>2403.8000000000002</v>
      </c>
      <c r="AC9" s="181">
        <v>15</v>
      </c>
      <c r="AD9" s="182">
        <v>81368.38</v>
      </c>
      <c r="AE9" s="181">
        <v>253</v>
      </c>
    </row>
    <row r="10" spans="1:31" x14ac:dyDescent="0.35">
      <c r="A10" s="181" t="s">
        <v>233</v>
      </c>
      <c r="B10" s="182">
        <v>7144.94</v>
      </c>
      <c r="C10" s="181">
        <v>22</v>
      </c>
      <c r="D10" s="182">
        <v>1137.5</v>
      </c>
      <c r="E10" s="181">
        <v>6</v>
      </c>
      <c r="F10" s="182">
        <v>8282.4399999999987</v>
      </c>
      <c r="G10" s="181">
        <v>28</v>
      </c>
      <c r="I10" s="181" t="s">
        <v>233</v>
      </c>
      <c r="J10" s="182">
        <v>6283.72</v>
      </c>
      <c r="K10" s="181">
        <v>22</v>
      </c>
      <c r="L10" s="182">
        <v>1170.01</v>
      </c>
      <c r="M10" s="181">
        <v>5</v>
      </c>
      <c r="N10" s="182">
        <v>7453.7300000000005</v>
      </c>
      <c r="O10" s="181">
        <v>27</v>
      </c>
      <c r="Q10" s="181" t="s">
        <v>233</v>
      </c>
      <c r="R10" s="182">
        <v>6908.22</v>
      </c>
      <c r="S10" s="181">
        <v>22</v>
      </c>
      <c r="T10" s="182">
        <v>1450</v>
      </c>
      <c r="U10" s="181">
        <v>5</v>
      </c>
      <c r="V10" s="182">
        <v>8358.2200000000012</v>
      </c>
      <c r="W10" s="181">
        <v>27</v>
      </c>
      <c r="Y10" s="181" t="s">
        <v>233</v>
      </c>
      <c r="Z10" s="182">
        <v>7507.38</v>
      </c>
      <c r="AA10" s="181">
        <v>22</v>
      </c>
      <c r="AB10" s="182">
        <v>1552.5</v>
      </c>
      <c r="AC10" s="181">
        <v>5</v>
      </c>
      <c r="AD10" s="182">
        <v>9059.880000000001</v>
      </c>
      <c r="AE10" s="181">
        <v>27</v>
      </c>
    </row>
    <row r="11" spans="1:31" x14ac:dyDescent="0.35">
      <c r="A11" s="181" t="s">
        <v>234</v>
      </c>
      <c r="B11" s="182">
        <v>84077.75</v>
      </c>
      <c r="C11" s="181">
        <v>229</v>
      </c>
      <c r="D11" s="182">
        <v>12042.41</v>
      </c>
      <c r="E11" s="181">
        <v>30</v>
      </c>
      <c r="F11" s="182">
        <v>96120.16</v>
      </c>
      <c r="G11" s="181">
        <v>259</v>
      </c>
      <c r="I11" s="181" t="s">
        <v>234</v>
      </c>
      <c r="J11" s="182">
        <v>71966.92</v>
      </c>
      <c r="K11" s="181">
        <v>221</v>
      </c>
      <c r="L11" s="182">
        <v>11573.91</v>
      </c>
      <c r="M11" s="181">
        <v>30</v>
      </c>
      <c r="N11" s="182">
        <v>83540.83</v>
      </c>
      <c r="O11" s="181">
        <v>251</v>
      </c>
      <c r="Q11" s="181" t="s">
        <v>234</v>
      </c>
      <c r="R11" s="182">
        <v>70038.73000000001</v>
      </c>
      <c r="S11" s="181">
        <v>218</v>
      </c>
      <c r="T11" s="182">
        <v>10852.46</v>
      </c>
      <c r="U11" s="181">
        <v>27</v>
      </c>
      <c r="V11" s="182">
        <v>80891.19</v>
      </c>
      <c r="W11" s="181">
        <v>245</v>
      </c>
      <c r="Y11" s="181" t="s">
        <v>234</v>
      </c>
      <c r="Z11" s="182">
        <v>88295.42</v>
      </c>
      <c r="AA11" s="181">
        <v>214</v>
      </c>
      <c r="AB11" s="182">
        <v>11299.25</v>
      </c>
      <c r="AC11" s="181">
        <v>23</v>
      </c>
      <c r="AD11" s="182">
        <v>99594.67</v>
      </c>
      <c r="AE11" s="181">
        <v>237</v>
      </c>
    </row>
    <row r="12" spans="1:31" x14ac:dyDescent="0.35">
      <c r="A12" s="181" t="s">
        <v>236</v>
      </c>
      <c r="B12" s="182">
        <v>73041.59</v>
      </c>
      <c r="C12" s="181">
        <v>217</v>
      </c>
      <c r="D12" s="182">
        <v>3130.8700000000003</v>
      </c>
      <c r="E12" s="181">
        <v>11</v>
      </c>
      <c r="F12" s="182">
        <v>76172.459999999992</v>
      </c>
      <c r="G12" s="181">
        <v>228</v>
      </c>
      <c r="I12" s="181" t="s">
        <v>236</v>
      </c>
      <c r="J12" s="182">
        <v>62594.48</v>
      </c>
      <c r="K12" s="181">
        <v>209</v>
      </c>
      <c r="L12" s="182">
        <v>3849.56</v>
      </c>
      <c r="M12" s="181">
        <v>10</v>
      </c>
      <c r="N12" s="182">
        <v>66444.040000000008</v>
      </c>
      <c r="O12" s="181">
        <v>219</v>
      </c>
      <c r="Q12" s="181" t="s">
        <v>236</v>
      </c>
      <c r="R12" s="182">
        <v>62101.25</v>
      </c>
      <c r="S12" s="181">
        <v>199</v>
      </c>
      <c r="T12" s="182">
        <v>4323.79</v>
      </c>
      <c r="U12" s="181">
        <v>11</v>
      </c>
      <c r="V12" s="182">
        <v>66425.039999999994</v>
      </c>
      <c r="W12" s="181">
        <v>210</v>
      </c>
      <c r="Y12" s="181" t="s">
        <v>236</v>
      </c>
      <c r="Z12" s="182">
        <v>73822.899999999994</v>
      </c>
      <c r="AA12" s="181">
        <v>195</v>
      </c>
      <c r="AB12" s="182">
        <v>5434.54</v>
      </c>
      <c r="AC12" s="181">
        <v>14</v>
      </c>
      <c r="AD12" s="182">
        <v>79257.439999999988</v>
      </c>
      <c r="AE12" s="181">
        <v>209</v>
      </c>
    </row>
    <row r="13" spans="1:31" x14ac:dyDescent="0.35">
      <c r="A13" s="181" t="s">
        <v>237</v>
      </c>
      <c r="B13" s="182">
        <v>21082.47</v>
      </c>
      <c r="C13" s="181">
        <v>60</v>
      </c>
      <c r="D13" s="182">
        <v>2998.74</v>
      </c>
      <c r="E13" s="181">
        <v>9</v>
      </c>
      <c r="F13" s="182">
        <v>24081.21</v>
      </c>
      <c r="G13" s="181">
        <v>69</v>
      </c>
      <c r="I13" s="181" t="s">
        <v>237</v>
      </c>
      <c r="J13" s="182">
        <v>17545.52</v>
      </c>
      <c r="K13" s="181">
        <v>62</v>
      </c>
      <c r="L13" s="182">
        <v>2519.98</v>
      </c>
      <c r="M13" s="181">
        <v>9</v>
      </c>
      <c r="N13" s="182">
        <v>20065.5</v>
      </c>
      <c r="O13" s="181">
        <v>71</v>
      </c>
      <c r="Q13" s="181" t="s">
        <v>237</v>
      </c>
      <c r="R13" s="182">
        <v>18777.849999999999</v>
      </c>
      <c r="S13" s="181">
        <v>59</v>
      </c>
      <c r="T13" s="182">
        <v>2690.91</v>
      </c>
      <c r="U13" s="181">
        <v>9</v>
      </c>
      <c r="V13" s="182">
        <v>21468.76</v>
      </c>
      <c r="W13" s="181">
        <v>68</v>
      </c>
      <c r="Y13" s="181" t="s">
        <v>237</v>
      </c>
      <c r="Z13" s="182">
        <v>22232.47</v>
      </c>
      <c r="AA13" s="181">
        <v>58</v>
      </c>
      <c r="AB13" s="182">
        <v>3111.5</v>
      </c>
      <c r="AC13" s="181">
        <v>9</v>
      </c>
      <c r="AD13" s="182">
        <v>25343.97</v>
      </c>
      <c r="AE13" s="181">
        <v>67</v>
      </c>
    </row>
    <row r="14" spans="1:31" x14ac:dyDescent="0.35">
      <c r="A14" s="181" t="s">
        <v>238</v>
      </c>
      <c r="B14" s="182">
        <v>14109.64</v>
      </c>
      <c r="C14" s="181">
        <v>34</v>
      </c>
      <c r="D14" s="182">
        <v>1225.22</v>
      </c>
      <c r="E14" s="181">
        <v>4</v>
      </c>
      <c r="F14" s="182">
        <v>15334.859999999999</v>
      </c>
      <c r="G14" s="181">
        <v>38</v>
      </c>
      <c r="I14" s="181" t="s">
        <v>238</v>
      </c>
      <c r="J14" s="182">
        <v>8485.5400000000009</v>
      </c>
      <c r="K14" s="181">
        <v>33</v>
      </c>
      <c r="L14" s="182">
        <v>1086.82</v>
      </c>
      <c r="M14" s="181">
        <v>4</v>
      </c>
      <c r="N14" s="182">
        <v>9572.36</v>
      </c>
      <c r="O14" s="181">
        <v>37</v>
      </c>
      <c r="Q14" s="181" t="s">
        <v>238</v>
      </c>
      <c r="R14" s="182">
        <v>10884.759999999998</v>
      </c>
      <c r="S14" s="181">
        <v>33</v>
      </c>
      <c r="T14" s="182">
        <v>602.5</v>
      </c>
      <c r="U14" s="181">
        <v>4</v>
      </c>
      <c r="V14" s="182">
        <v>11487.259999999998</v>
      </c>
      <c r="W14" s="181">
        <v>37</v>
      </c>
      <c r="Y14" s="181" t="s">
        <v>238</v>
      </c>
      <c r="Z14" s="182">
        <v>12467.89</v>
      </c>
      <c r="AA14" s="181">
        <v>33</v>
      </c>
      <c r="AB14" s="182">
        <v>911.25</v>
      </c>
      <c r="AC14" s="181">
        <v>2</v>
      </c>
      <c r="AD14" s="182">
        <v>13379.14</v>
      </c>
      <c r="AE14" s="181">
        <v>35</v>
      </c>
    </row>
    <row r="15" spans="1:31" x14ac:dyDescent="0.35">
      <c r="A15" s="181" t="s">
        <v>239</v>
      </c>
      <c r="B15" s="182">
        <v>79995.709999999992</v>
      </c>
      <c r="C15" s="181">
        <v>232</v>
      </c>
      <c r="D15" s="182">
        <v>8134.3099999999995</v>
      </c>
      <c r="E15" s="181">
        <v>25</v>
      </c>
      <c r="F15" s="182">
        <v>88130.01999999999</v>
      </c>
      <c r="G15" s="181">
        <v>257</v>
      </c>
      <c r="I15" s="181" t="s">
        <v>239</v>
      </c>
      <c r="J15" s="182">
        <v>68373.009999999995</v>
      </c>
      <c r="K15" s="181">
        <v>225</v>
      </c>
      <c r="L15" s="182">
        <v>8445.14</v>
      </c>
      <c r="M15" s="181">
        <v>24</v>
      </c>
      <c r="N15" s="182">
        <v>76818.149999999994</v>
      </c>
      <c r="O15" s="181">
        <v>249</v>
      </c>
      <c r="Q15" s="181" t="s">
        <v>239</v>
      </c>
      <c r="R15" s="182">
        <v>72456.02</v>
      </c>
      <c r="S15" s="181">
        <v>232</v>
      </c>
      <c r="T15" s="182">
        <v>11680.29</v>
      </c>
      <c r="U15" s="181">
        <v>26</v>
      </c>
      <c r="V15" s="182">
        <v>84136.31</v>
      </c>
      <c r="W15" s="181">
        <v>258</v>
      </c>
      <c r="Y15" s="181" t="s">
        <v>239</v>
      </c>
      <c r="Z15" s="182">
        <v>90656.430000000022</v>
      </c>
      <c r="AA15" s="181">
        <v>249</v>
      </c>
      <c r="AB15" s="182">
        <v>7878.3600000000006</v>
      </c>
      <c r="AC15" s="181">
        <v>20</v>
      </c>
      <c r="AD15" s="182">
        <v>98534.790000000023</v>
      </c>
      <c r="AE15" s="181">
        <v>269</v>
      </c>
    </row>
    <row r="16" spans="1:31" x14ac:dyDescent="0.35">
      <c r="A16" s="181" t="s">
        <v>240</v>
      </c>
      <c r="B16" s="182">
        <v>393829.31000000006</v>
      </c>
      <c r="C16" s="181">
        <v>1214</v>
      </c>
      <c r="D16" s="182">
        <v>7774.2000000000007</v>
      </c>
      <c r="E16" s="181">
        <v>24</v>
      </c>
      <c r="F16" s="182">
        <v>401603.51000000007</v>
      </c>
      <c r="G16" s="181">
        <v>1238</v>
      </c>
      <c r="I16" s="181" t="s">
        <v>240</v>
      </c>
      <c r="J16" s="182">
        <v>339563.98</v>
      </c>
      <c r="K16" s="181">
        <v>1183</v>
      </c>
      <c r="L16" s="182">
        <v>12869.79</v>
      </c>
      <c r="M16" s="181">
        <v>31</v>
      </c>
      <c r="N16" s="182">
        <v>352433.76999999996</v>
      </c>
      <c r="O16" s="181">
        <v>1214</v>
      </c>
      <c r="Q16" s="181" t="s">
        <v>240</v>
      </c>
      <c r="R16" s="182">
        <v>363815.11000000004</v>
      </c>
      <c r="S16" s="181">
        <v>1222</v>
      </c>
      <c r="T16" s="182">
        <v>12471.06</v>
      </c>
      <c r="U16" s="181">
        <v>35</v>
      </c>
      <c r="V16" s="182">
        <v>376286.17000000004</v>
      </c>
      <c r="W16" s="181">
        <v>1257</v>
      </c>
      <c r="Y16" s="181" t="s">
        <v>240</v>
      </c>
      <c r="Z16" s="182">
        <v>431834.19999999995</v>
      </c>
      <c r="AA16" s="181">
        <v>1221</v>
      </c>
      <c r="AB16" s="182">
        <v>13844.97</v>
      </c>
      <c r="AC16" s="181">
        <v>42</v>
      </c>
      <c r="AD16" s="182">
        <v>445679.16999999993</v>
      </c>
      <c r="AE16" s="181">
        <v>1263</v>
      </c>
    </row>
    <row r="17" spans="1:31" x14ac:dyDescent="0.35">
      <c r="A17" s="181" t="s">
        <v>241</v>
      </c>
      <c r="B17" s="182">
        <v>185012.64000000004</v>
      </c>
      <c r="C17" s="181">
        <v>462</v>
      </c>
      <c r="D17" s="182">
        <v>16596.25</v>
      </c>
      <c r="E17" s="181">
        <v>47</v>
      </c>
      <c r="F17" s="182">
        <v>201608.89000000004</v>
      </c>
      <c r="G17" s="181">
        <v>509</v>
      </c>
      <c r="I17" s="181" t="s">
        <v>241</v>
      </c>
      <c r="J17" s="182">
        <v>166192.46</v>
      </c>
      <c r="K17" s="181">
        <v>461</v>
      </c>
      <c r="L17" s="182">
        <v>17634.75</v>
      </c>
      <c r="M17" s="181">
        <v>44</v>
      </c>
      <c r="N17" s="182">
        <v>183827.21</v>
      </c>
      <c r="O17" s="181">
        <v>505</v>
      </c>
      <c r="Q17" s="181" t="s">
        <v>241</v>
      </c>
      <c r="R17" s="182">
        <v>167053.17000000001</v>
      </c>
      <c r="S17" s="181">
        <v>455</v>
      </c>
      <c r="T17" s="182">
        <v>17948</v>
      </c>
      <c r="U17" s="181">
        <v>45</v>
      </c>
      <c r="V17" s="182">
        <v>185001.17</v>
      </c>
      <c r="W17" s="181">
        <v>500</v>
      </c>
      <c r="Y17" s="181" t="s">
        <v>241</v>
      </c>
      <c r="Z17" s="182">
        <v>203910.45</v>
      </c>
      <c r="AA17" s="181">
        <v>460</v>
      </c>
      <c r="AB17" s="182">
        <v>18418.75</v>
      </c>
      <c r="AC17" s="181">
        <v>42</v>
      </c>
      <c r="AD17" s="182">
        <v>222329.2</v>
      </c>
      <c r="AE17" s="181">
        <v>502</v>
      </c>
    </row>
    <row r="18" spans="1:31" x14ac:dyDescent="0.35">
      <c r="A18" s="181" t="s">
        <v>244</v>
      </c>
      <c r="B18" s="182">
        <v>2264.64</v>
      </c>
      <c r="C18" s="181">
        <v>7</v>
      </c>
      <c r="D18" s="182">
        <v>0</v>
      </c>
      <c r="E18" s="181">
        <v>0</v>
      </c>
      <c r="F18" s="182">
        <v>2264.64</v>
      </c>
      <c r="G18" s="181">
        <v>7</v>
      </c>
      <c r="I18" s="181" t="s">
        <v>244</v>
      </c>
      <c r="J18" s="182">
        <v>1804.67</v>
      </c>
      <c r="K18" s="181">
        <v>7</v>
      </c>
      <c r="L18" s="182">
        <v>0</v>
      </c>
      <c r="M18" s="181">
        <v>0</v>
      </c>
      <c r="N18" s="182">
        <v>1804.67</v>
      </c>
      <c r="O18" s="181">
        <v>7</v>
      </c>
      <c r="Q18" s="181" t="s">
        <v>244</v>
      </c>
      <c r="R18" s="182">
        <v>1813.12</v>
      </c>
      <c r="S18" s="181">
        <v>7</v>
      </c>
      <c r="T18" s="182">
        <v>0</v>
      </c>
      <c r="U18" s="181">
        <v>0</v>
      </c>
      <c r="V18" s="182">
        <v>1813.12</v>
      </c>
      <c r="W18" s="181">
        <v>7</v>
      </c>
      <c r="Y18" s="181" t="s">
        <v>244</v>
      </c>
      <c r="Z18" s="182">
        <v>2236.63</v>
      </c>
      <c r="AA18" s="181">
        <v>7</v>
      </c>
      <c r="AB18" s="182">
        <v>0</v>
      </c>
      <c r="AC18" s="181">
        <v>0</v>
      </c>
      <c r="AD18" s="182">
        <v>2236.63</v>
      </c>
      <c r="AE18" s="181">
        <v>7</v>
      </c>
    </row>
    <row r="19" spans="1:31" x14ac:dyDescent="0.35">
      <c r="A19" s="181" t="s">
        <v>246</v>
      </c>
      <c r="B19" s="182">
        <v>10523.79</v>
      </c>
      <c r="C19" s="181">
        <v>34</v>
      </c>
      <c r="D19" s="182">
        <v>0</v>
      </c>
      <c r="E19" s="181">
        <v>0</v>
      </c>
      <c r="F19" s="182">
        <v>10523.79</v>
      </c>
      <c r="G19" s="181">
        <v>34</v>
      </c>
      <c r="I19" s="181" t="s">
        <v>246</v>
      </c>
      <c r="J19" s="182">
        <v>9798.5499999999993</v>
      </c>
      <c r="K19" s="181">
        <v>35</v>
      </c>
      <c r="L19" s="182">
        <v>427.5</v>
      </c>
      <c r="M19" s="181">
        <v>1</v>
      </c>
      <c r="N19" s="182">
        <v>10226.049999999999</v>
      </c>
      <c r="O19" s="181">
        <v>36</v>
      </c>
      <c r="Q19" s="181" t="s">
        <v>246</v>
      </c>
      <c r="R19" s="182">
        <v>9771.61</v>
      </c>
      <c r="S19" s="181">
        <v>31</v>
      </c>
      <c r="T19" s="182">
        <v>247.5</v>
      </c>
      <c r="U19" s="181">
        <v>1</v>
      </c>
      <c r="V19" s="182">
        <v>10019.11</v>
      </c>
      <c r="W19" s="181">
        <v>32</v>
      </c>
      <c r="Y19" s="181" t="s">
        <v>246</v>
      </c>
      <c r="Z19" s="182">
        <v>9645.89</v>
      </c>
      <c r="AA19" s="181">
        <v>27</v>
      </c>
      <c r="AB19" s="182">
        <v>135</v>
      </c>
      <c r="AC19" s="181">
        <v>1</v>
      </c>
      <c r="AD19" s="182">
        <v>9780.89</v>
      </c>
      <c r="AE19" s="181">
        <v>28</v>
      </c>
    </row>
    <row r="20" spans="1:31" x14ac:dyDescent="0.35">
      <c r="A20" s="181" t="s">
        <v>305</v>
      </c>
      <c r="B20" s="182">
        <v>15950</v>
      </c>
      <c r="C20" s="181">
        <v>37</v>
      </c>
      <c r="D20" s="182">
        <v>723.5</v>
      </c>
      <c r="E20" s="181">
        <v>2</v>
      </c>
      <c r="F20" s="182">
        <v>16673.5</v>
      </c>
      <c r="G20" s="181">
        <v>39</v>
      </c>
      <c r="I20" s="181" t="s">
        <v>305</v>
      </c>
      <c r="J20" s="182">
        <v>10845.02</v>
      </c>
      <c r="K20" s="181">
        <v>35</v>
      </c>
      <c r="L20" s="182">
        <v>865.75</v>
      </c>
      <c r="M20" s="181">
        <v>2</v>
      </c>
      <c r="N20" s="182">
        <v>11710.77</v>
      </c>
      <c r="O20" s="181">
        <v>37</v>
      </c>
      <c r="Q20" s="181" t="s">
        <v>305</v>
      </c>
      <c r="R20" s="182">
        <v>13325.72</v>
      </c>
      <c r="S20" s="181">
        <v>40</v>
      </c>
      <c r="T20" s="182">
        <v>968</v>
      </c>
      <c r="U20" s="181">
        <v>2</v>
      </c>
      <c r="V20" s="182">
        <v>14293.72</v>
      </c>
      <c r="W20" s="181">
        <v>42</v>
      </c>
      <c r="Y20" s="181" t="s">
        <v>305</v>
      </c>
      <c r="Z20" s="182">
        <v>17491.07</v>
      </c>
      <c r="AA20" s="181">
        <v>41</v>
      </c>
      <c r="AB20" s="182">
        <v>1122.5</v>
      </c>
      <c r="AC20" s="181">
        <v>2</v>
      </c>
      <c r="AD20" s="182">
        <v>18613.57</v>
      </c>
      <c r="AE20" s="181">
        <v>43</v>
      </c>
    </row>
    <row r="21" spans="1:31" x14ac:dyDescent="0.35">
      <c r="A21" s="181" t="s">
        <v>248</v>
      </c>
      <c r="B21" s="182">
        <v>694609.31</v>
      </c>
      <c r="C21" s="181">
        <v>1844</v>
      </c>
      <c r="D21" s="182">
        <v>30940.09</v>
      </c>
      <c r="E21" s="181">
        <v>97</v>
      </c>
      <c r="F21" s="182">
        <v>725549.4</v>
      </c>
      <c r="G21" s="181">
        <v>1941</v>
      </c>
      <c r="I21" s="181" t="s">
        <v>248</v>
      </c>
      <c r="J21" s="182">
        <v>614902.90999999992</v>
      </c>
      <c r="K21" s="181">
        <v>1773</v>
      </c>
      <c r="L21" s="182">
        <v>33290.080000000002</v>
      </c>
      <c r="M21" s="181">
        <v>100</v>
      </c>
      <c r="N21" s="182">
        <v>648192.98999999987</v>
      </c>
      <c r="O21" s="181">
        <v>1873</v>
      </c>
      <c r="Q21" s="181" t="s">
        <v>248</v>
      </c>
      <c r="R21" s="182">
        <v>608253.62</v>
      </c>
      <c r="S21" s="181">
        <v>1802</v>
      </c>
      <c r="T21" s="182">
        <v>32663.829999999998</v>
      </c>
      <c r="U21" s="181">
        <v>90</v>
      </c>
      <c r="V21" s="182">
        <v>640917.44999999995</v>
      </c>
      <c r="W21" s="181">
        <v>1892</v>
      </c>
      <c r="Y21" s="181" t="s">
        <v>248</v>
      </c>
      <c r="Z21" s="182">
        <v>761591.51000000036</v>
      </c>
      <c r="AA21" s="181">
        <v>1799</v>
      </c>
      <c r="AB21" s="182">
        <v>46847.83</v>
      </c>
      <c r="AC21" s="181">
        <v>103</v>
      </c>
      <c r="AD21" s="182">
        <v>808439.34000000032</v>
      </c>
      <c r="AE21" s="181">
        <v>1902</v>
      </c>
    </row>
    <row r="22" spans="1:31" x14ac:dyDescent="0.35">
      <c r="A22" s="181" t="s">
        <v>249</v>
      </c>
      <c r="B22" s="182">
        <v>10994.349999999999</v>
      </c>
      <c r="C22" s="181">
        <v>28</v>
      </c>
      <c r="D22" s="182">
        <v>0</v>
      </c>
      <c r="E22" s="181">
        <v>0</v>
      </c>
      <c r="F22" s="182">
        <v>10994.349999999999</v>
      </c>
      <c r="G22" s="181">
        <v>28</v>
      </c>
      <c r="I22" s="181" t="s">
        <v>249</v>
      </c>
      <c r="J22" s="182">
        <v>9382.2400000000016</v>
      </c>
      <c r="K22" s="181">
        <v>31</v>
      </c>
      <c r="L22" s="182">
        <v>0</v>
      </c>
      <c r="M22" s="181">
        <v>0</v>
      </c>
      <c r="N22" s="182">
        <v>9382.2400000000016</v>
      </c>
      <c r="O22" s="181">
        <v>31</v>
      </c>
      <c r="Q22" s="181" t="s">
        <v>249</v>
      </c>
      <c r="R22" s="182">
        <v>10064.429999999998</v>
      </c>
      <c r="S22" s="181">
        <v>32</v>
      </c>
      <c r="T22" s="182">
        <v>0</v>
      </c>
      <c r="U22" s="181">
        <v>0</v>
      </c>
      <c r="V22" s="182">
        <v>10064.429999999998</v>
      </c>
      <c r="W22" s="181">
        <v>32</v>
      </c>
      <c r="Y22" s="181" t="s">
        <v>249</v>
      </c>
      <c r="Z22" s="182">
        <v>11647.15</v>
      </c>
      <c r="AA22" s="181">
        <v>30</v>
      </c>
      <c r="AB22" s="182">
        <v>0</v>
      </c>
      <c r="AC22" s="181">
        <v>0</v>
      </c>
      <c r="AD22" s="182">
        <v>11647.15</v>
      </c>
      <c r="AE22" s="181">
        <v>30</v>
      </c>
    </row>
    <row r="23" spans="1:31" x14ac:dyDescent="0.35">
      <c r="A23" s="181" t="s">
        <v>251</v>
      </c>
      <c r="B23" s="182">
        <v>14224.42</v>
      </c>
      <c r="C23" s="181">
        <v>39</v>
      </c>
      <c r="D23" s="182">
        <v>1420.04</v>
      </c>
      <c r="E23" s="181">
        <v>5</v>
      </c>
      <c r="F23" s="182">
        <v>15644.46</v>
      </c>
      <c r="G23" s="181">
        <v>44</v>
      </c>
      <c r="I23" s="181" t="s">
        <v>251</v>
      </c>
      <c r="J23" s="182">
        <v>13606.380000000001</v>
      </c>
      <c r="K23" s="181">
        <v>37</v>
      </c>
      <c r="L23" s="182">
        <v>1112.79</v>
      </c>
      <c r="M23" s="181">
        <v>4</v>
      </c>
      <c r="N23" s="182">
        <v>14719.170000000002</v>
      </c>
      <c r="O23" s="181">
        <v>41</v>
      </c>
      <c r="Q23" s="181" t="s">
        <v>251</v>
      </c>
      <c r="R23" s="182">
        <v>12598.52</v>
      </c>
      <c r="S23" s="181">
        <v>37</v>
      </c>
      <c r="T23" s="182">
        <v>1424.35</v>
      </c>
      <c r="U23" s="181">
        <v>5</v>
      </c>
      <c r="V23" s="182">
        <v>14022.87</v>
      </c>
      <c r="W23" s="181">
        <v>42</v>
      </c>
      <c r="Y23" s="181" t="s">
        <v>251</v>
      </c>
      <c r="Z23" s="182">
        <v>15514.59</v>
      </c>
      <c r="AA23" s="181">
        <v>38</v>
      </c>
      <c r="AB23" s="182">
        <v>2034.42</v>
      </c>
      <c r="AC23" s="181">
        <v>5</v>
      </c>
      <c r="AD23" s="182">
        <v>17549.010000000002</v>
      </c>
      <c r="AE23" s="181">
        <v>43</v>
      </c>
    </row>
    <row r="24" spans="1:31" x14ac:dyDescent="0.35">
      <c r="A24" s="181" t="s">
        <v>252</v>
      </c>
      <c r="B24" s="182">
        <v>74632.260000000009</v>
      </c>
      <c r="C24" s="181">
        <v>218</v>
      </c>
      <c r="D24" s="182">
        <v>2807.8</v>
      </c>
      <c r="E24" s="181">
        <v>7</v>
      </c>
      <c r="F24" s="182">
        <v>77440.060000000012</v>
      </c>
      <c r="G24" s="181">
        <v>225</v>
      </c>
      <c r="I24" s="181" t="s">
        <v>252</v>
      </c>
      <c r="J24" s="182">
        <v>60976.859999999986</v>
      </c>
      <c r="K24" s="181">
        <v>227</v>
      </c>
      <c r="L24" s="182">
        <v>1442</v>
      </c>
      <c r="M24" s="181">
        <v>5</v>
      </c>
      <c r="N24" s="182">
        <v>62418.859999999986</v>
      </c>
      <c r="O24" s="181">
        <v>232</v>
      </c>
      <c r="Q24" s="181" t="s">
        <v>252</v>
      </c>
      <c r="R24" s="182">
        <v>66896.62999999999</v>
      </c>
      <c r="S24" s="181">
        <v>224</v>
      </c>
      <c r="T24" s="182">
        <v>990.5</v>
      </c>
      <c r="U24" s="181">
        <v>2</v>
      </c>
      <c r="V24" s="182">
        <v>67887.12999999999</v>
      </c>
      <c r="W24" s="181">
        <v>226</v>
      </c>
      <c r="Y24" s="181" t="s">
        <v>252</v>
      </c>
      <c r="Z24" s="182">
        <v>80179.37999999999</v>
      </c>
      <c r="AA24" s="181">
        <v>230</v>
      </c>
      <c r="AB24" s="182">
        <v>2180</v>
      </c>
      <c r="AC24" s="181">
        <v>3</v>
      </c>
      <c r="AD24" s="182">
        <v>82359.37999999999</v>
      </c>
      <c r="AE24" s="181">
        <v>233</v>
      </c>
    </row>
    <row r="25" spans="1:31" x14ac:dyDescent="0.35">
      <c r="A25" s="181" t="s">
        <v>253</v>
      </c>
      <c r="B25" s="182">
        <v>8121.32</v>
      </c>
      <c r="C25" s="181">
        <v>30</v>
      </c>
      <c r="D25" s="182">
        <v>1705.88</v>
      </c>
      <c r="E25" s="181">
        <v>7</v>
      </c>
      <c r="F25" s="182">
        <v>9827.2000000000007</v>
      </c>
      <c r="G25" s="181">
        <v>37</v>
      </c>
      <c r="I25" s="181" t="s">
        <v>253</v>
      </c>
      <c r="J25" s="182">
        <v>7394.26</v>
      </c>
      <c r="K25" s="181">
        <v>29</v>
      </c>
      <c r="L25" s="182">
        <v>1468.98</v>
      </c>
      <c r="M25" s="181">
        <v>4</v>
      </c>
      <c r="N25" s="182">
        <v>8863.24</v>
      </c>
      <c r="O25" s="181">
        <v>33</v>
      </c>
      <c r="Q25" s="181" t="s">
        <v>253</v>
      </c>
      <c r="R25" s="182">
        <v>6913.17</v>
      </c>
      <c r="S25" s="181">
        <v>26</v>
      </c>
      <c r="T25" s="182">
        <v>1898.25</v>
      </c>
      <c r="U25" s="181">
        <v>5</v>
      </c>
      <c r="V25" s="182">
        <v>8811.42</v>
      </c>
      <c r="W25" s="181">
        <v>31</v>
      </c>
      <c r="Y25" s="181" t="s">
        <v>253</v>
      </c>
      <c r="Z25" s="182">
        <v>8507.130000000001</v>
      </c>
      <c r="AA25" s="181">
        <v>27</v>
      </c>
      <c r="AB25" s="182">
        <v>2074.23</v>
      </c>
      <c r="AC25" s="181">
        <v>7</v>
      </c>
      <c r="AD25" s="182">
        <v>10581.36</v>
      </c>
      <c r="AE25" s="181">
        <v>34</v>
      </c>
    </row>
    <row r="26" spans="1:31" x14ac:dyDescent="0.35">
      <c r="A26" s="181" t="s">
        <v>254</v>
      </c>
      <c r="B26" s="182">
        <v>113985.35999999999</v>
      </c>
      <c r="C26" s="181">
        <v>303</v>
      </c>
      <c r="D26" s="182">
        <v>4724.25</v>
      </c>
      <c r="E26" s="181">
        <v>14</v>
      </c>
      <c r="F26" s="182">
        <v>118709.60999999999</v>
      </c>
      <c r="G26" s="181">
        <v>317</v>
      </c>
      <c r="I26" s="181" t="s">
        <v>254</v>
      </c>
      <c r="J26" s="182">
        <v>98112.93</v>
      </c>
      <c r="K26" s="181">
        <v>285</v>
      </c>
      <c r="L26" s="182">
        <v>4534.75</v>
      </c>
      <c r="M26" s="181">
        <v>13</v>
      </c>
      <c r="N26" s="182">
        <v>102647.67999999999</v>
      </c>
      <c r="O26" s="181">
        <v>298</v>
      </c>
      <c r="Q26" s="181" t="s">
        <v>254</v>
      </c>
      <c r="R26" s="182">
        <v>96595.75</v>
      </c>
      <c r="S26" s="181">
        <v>293</v>
      </c>
      <c r="T26" s="182">
        <v>4179</v>
      </c>
      <c r="U26" s="181">
        <v>14</v>
      </c>
      <c r="V26" s="182">
        <v>100774.75</v>
      </c>
      <c r="W26" s="181">
        <v>307</v>
      </c>
      <c r="Y26" s="181" t="s">
        <v>254</v>
      </c>
      <c r="Z26" s="182">
        <v>122469.80000000002</v>
      </c>
      <c r="AA26" s="181">
        <v>297</v>
      </c>
      <c r="AB26" s="182">
        <v>5175</v>
      </c>
      <c r="AC26" s="181">
        <v>11</v>
      </c>
      <c r="AD26" s="182">
        <v>127644.80000000002</v>
      </c>
      <c r="AE26" s="181">
        <v>308</v>
      </c>
    </row>
    <row r="27" spans="1:31" x14ac:dyDescent="0.35">
      <c r="A27" s="181" t="s">
        <v>255</v>
      </c>
      <c r="B27" s="182">
        <v>50886.14</v>
      </c>
      <c r="C27" s="181">
        <v>158</v>
      </c>
      <c r="D27" s="182">
        <v>1103.0800000000002</v>
      </c>
      <c r="E27" s="181">
        <v>4</v>
      </c>
      <c r="F27" s="182">
        <v>51989.22</v>
      </c>
      <c r="G27" s="181">
        <v>162</v>
      </c>
      <c r="I27" s="181" t="s">
        <v>255</v>
      </c>
      <c r="J27" s="182">
        <v>46370.879999999997</v>
      </c>
      <c r="K27" s="181">
        <v>155</v>
      </c>
      <c r="L27" s="182">
        <v>1382.5800000000002</v>
      </c>
      <c r="M27" s="181">
        <v>6</v>
      </c>
      <c r="N27" s="182">
        <v>47753.46</v>
      </c>
      <c r="O27" s="181">
        <v>161</v>
      </c>
      <c r="Q27" s="181" t="s">
        <v>255</v>
      </c>
      <c r="R27" s="182">
        <v>47936.130000000005</v>
      </c>
      <c r="S27" s="181">
        <v>160</v>
      </c>
      <c r="T27" s="182">
        <v>2321.8700000000003</v>
      </c>
      <c r="U27" s="181">
        <v>8</v>
      </c>
      <c r="V27" s="182">
        <v>50258.000000000007</v>
      </c>
      <c r="W27" s="181">
        <v>168</v>
      </c>
      <c r="Y27" s="181" t="s">
        <v>255</v>
      </c>
      <c r="Z27" s="182">
        <v>58461.150000000009</v>
      </c>
      <c r="AA27" s="181">
        <v>167</v>
      </c>
      <c r="AB27" s="182">
        <v>2924.51</v>
      </c>
      <c r="AC27" s="181">
        <v>8</v>
      </c>
      <c r="AD27" s="182">
        <v>61385.660000000011</v>
      </c>
      <c r="AE27" s="181">
        <v>175</v>
      </c>
    </row>
    <row r="28" spans="1:31" x14ac:dyDescent="0.35">
      <c r="A28" s="181" t="s">
        <v>256</v>
      </c>
      <c r="B28" s="182">
        <v>516.32000000000005</v>
      </c>
      <c r="C28" s="181">
        <v>5</v>
      </c>
      <c r="D28" s="182">
        <v>0</v>
      </c>
      <c r="E28" s="181">
        <v>0</v>
      </c>
      <c r="F28" s="182">
        <v>516.32000000000005</v>
      </c>
      <c r="G28" s="181">
        <v>5</v>
      </c>
      <c r="I28" s="181" t="s">
        <v>256</v>
      </c>
      <c r="J28" s="182">
        <v>997.01</v>
      </c>
      <c r="K28" s="181">
        <v>5</v>
      </c>
      <c r="L28" s="182">
        <v>0</v>
      </c>
      <c r="M28" s="181">
        <v>0</v>
      </c>
      <c r="N28" s="182">
        <v>997.01</v>
      </c>
      <c r="O28" s="181">
        <v>5</v>
      </c>
      <c r="Q28" s="181" t="s">
        <v>256</v>
      </c>
      <c r="R28" s="182">
        <v>2177.77</v>
      </c>
      <c r="S28" s="181">
        <v>5</v>
      </c>
      <c r="T28" s="182">
        <v>0</v>
      </c>
      <c r="U28" s="181">
        <v>0</v>
      </c>
      <c r="V28" s="182">
        <v>2177.77</v>
      </c>
      <c r="W28" s="181">
        <v>5</v>
      </c>
      <c r="Y28" s="181" t="s">
        <v>256</v>
      </c>
      <c r="Z28" s="182">
        <v>1742.1</v>
      </c>
      <c r="AA28" s="181">
        <v>5</v>
      </c>
      <c r="AB28" s="182">
        <v>0</v>
      </c>
      <c r="AC28" s="181">
        <v>0</v>
      </c>
      <c r="AD28" s="182">
        <v>1742.1</v>
      </c>
      <c r="AE28" s="181">
        <v>5</v>
      </c>
    </row>
    <row r="29" spans="1:31" x14ac:dyDescent="0.35">
      <c r="A29" s="181" t="s">
        <v>306</v>
      </c>
      <c r="B29" s="182">
        <v>532376.04</v>
      </c>
      <c r="C29" s="181">
        <v>1432</v>
      </c>
      <c r="D29" s="182">
        <v>13844.75</v>
      </c>
      <c r="E29" s="181">
        <v>33</v>
      </c>
      <c r="F29" s="182">
        <v>546220.79</v>
      </c>
      <c r="G29" s="181">
        <v>1465</v>
      </c>
      <c r="I29" s="181" t="s">
        <v>306</v>
      </c>
      <c r="J29" s="182">
        <v>502595.31999999995</v>
      </c>
      <c r="K29" s="181">
        <v>1428</v>
      </c>
      <c r="L29" s="182">
        <v>14259.25</v>
      </c>
      <c r="M29" s="181">
        <v>37</v>
      </c>
      <c r="N29" s="182">
        <v>516854.56999999995</v>
      </c>
      <c r="O29" s="181">
        <v>1465</v>
      </c>
      <c r="Q29" s="181" t="s">
        <v>306</v>
      </c>
      <c r="R29" s="182">
        <v>488898.63999999996</v>
      </c>
      <c r="S29" s="181">
        <v>1436</v>
      </c>
      <c r="T29" s="182">
        <v>14539.5</v>
      </c>
      <c r="U29" s="181">
        <v>36</v>
      </c>
      <c r="V29" s="182">
        <v>503438.13999999996</v>
      </c>
      <c r="W29" s="181">
        <v>1472</v>
      </c>
      <c r="Y29" s="181" t="s">
        <v>306</v>
      </c>
      <c r="Z29" s="182">
        <v>629978.72</v>
      </c>
      <c r="AA29" s="181">
        <v>1460</v>
      </c>
      <c r="AB29" s="182">
        <v>17896.75</v>
      </c>
      <c r="AC29" s="181">
        <v>42</v>
      </c>
      <c r="AD29" s="182">
        <v>647875.47</v>
      </c>
      <c r="AE29" s="181">
        <v>1502</v>
      </c>
    </row>
    <row r="30" spans="1:31" x14ac:dyDescent="0.35">
      <c r="A30" s="181" t="s">
        <v>258</v>
      </c>
      <c r="B30" s="182">
        <v>12718.7</v>
      </c>
      <c r="C30" s="181">
        <v>33</v>
      </c>
      <c r="D30" s="182">
        <v>0</v>
      </c>
      <c r="E30" s="181">
        <v>0</v>
      </c>
      <c r="F30" s="182">
        <v>12718.7</v>
      </c>
      <c r="G30" s="181">
        <v>33</v>
      </c>
      <c r="I30" s="181" t="s">
        <v>258</v>
      </c>
      <c r="J30" s="182">
        <v>10206.94</v>
      </c>
      <c r="K30" s="181">
        <v>33</v>
      </c>
      <c r="L30" s="182">
        <v>0</v>
      </c>
      <c r="M30" s="181">
        <v>0</v>
      </c>
      <c r="N30" s="182">
        <v>10206.94</v>
      </c>
      <c r="O30" s="181">
        <v>33</v>
      </c>
      <c r="Q30" s="181" t="s">
        <v>258</v>
      </c>
      <c r="R30" s="182">
        <v>10933.26</v>
      </c>
      <c r="S30" s="181">
        <v>31</v>
      </c>
      <c r="T30" s="182">
        <v>0</v>
      </c>
      <c r="U30" s="181">
        <v>0</v>
      </c>
      <c r="V30" s="182">
        <v>10933.26</v>
      </c>
      <c r="W30" s="181">
        <v>31</v>
      </c>
      <c r="Y30" s="181" t="s">
        <v>258</v>
      </c>
      <c r="Z30" s="182">
        <v>13436.95</v>
      </c>
      <c r="AA30" s="181">
        <v>31</v>
      </c>
      <c r="AB30" s="182">
        <v>697.5</v>
      </c>
      <c r="AC30" s="181">
        <v>3</v>
      </c>
      <c r="AD30" s="182">
        <v>14134.45</v>
      </c>
      <c r="AE30" s="181">
        <v>34</v>
      </c>
    </row>
    <row r="31" spans="1:31" x14ac:dyDescent="0.35">
      <c r="A31" s="181" t="s">
        <v>259</v>
      </c>
      <c r="B31" s="182">
        <v>332325.5</v>
      </c>
      <c r="C31" s="181">
        <v>881</v>
      </c>
      <c r="D31" s="182">
        <v>28039.68</v>
      </c>
      <c r="E31" s="181">
        <v>88</v>
      </c>
      <c r="F31" s="182">
        <v>360365.18</v>
      </c>
      <c r="G31" s="181">
        <v>969</v>
      </c>
      <c r="I31" s="181" t="s">
        <v>259</v>
      </c>
      <c r="J31" s="182">
        <v>305910.39999999997</v>
      </c>
      <c r="K31" s="181">
        <v>865</v>
      </c>
      <c r="L31" s="182">
        <v>33734.769999999997</v>
      </c>
      <c r="M31" s="181">
        <v>92</v>
      </c>
      <c r="N31" s="182">
        <v>339645.17</v>
      </c>
      <c r="O31" s="181">
        <v>957</v>
      </c>
      <c r="Q31" s="181" t="s">
        <v>259</v>
      </c>
      <c r="R31" s="182">
        <v>301287.71000000002</v>
      </c>
      <c r="S31" s="181">
        <v>884</v>
      </c>
      <c r="T31" s="182">
        <v>33903.15</v>
      </c>
      <c r="U31" s="181">
        <v>92</v>
      </c>
      <c r="V31" s="182">
        <v>335190.86000000004</v>
      </c>
      <c r="W31" s="181">
        <v>976</v>
      </c>
      <c r="Y31" s="181" t="s">
        <v>259</v>
      </c>
      <c r="Z31" s="182">
        <v>383764.98000000004</v>
      </c>
      <c r="AA31" s="181">
        <v>894</v>
      </c>
      <c r="AB31" s="182">
        <v>43376.39</v>
      </c>
      <c r="AC31" s="181">
        <v>102</v>
      </c>
      <c r="AD31" s="182">
        <v>427141.37000000005</v>
      </c>
      <c r="AE31" s="181">
        <v>996</v>
      </c>
    </row>
    <row r="32" spans="1:31" x14ac:dyDescent="0.35">
      <c r="A32" s="181" t="s">
        <v>307</v>
      </c>
      <c r="B32" s="182">
        <v>29310.609999999993</v>
      </c>
      <c r="C32" s="181">
        <v>76</v>
      </c>
      <c r="D32" s="182">
        <v>9355.06</v>
      </c>
      <c r="E32" s="181">
        <v>32</v>
      </c>
      <c r="F32" s="182">
        <v>38665.669999999991</v>
      </c>
      <c r="G32" s="181">
        <v>108</v>
      </c>
      <c r="I32" s="181" t="s">
        <v>307</v>
      </c>
      <c r="J32" s="182">
        <v>26464.940000000002</v>
      </c>
      <c r="K32" s="181">
        <v>77</v>
      </c>
      <c r="L32" s="182">
        <v>10350.16</v>
      </c>
      <c r="M32" s="181">
        <v>30</v>
      </c>
      <c r="N32" s="182">
        <v>36815.100000000006</v>
      </c>
      <c r="O32" s="181">
        <v>107</v>
      </c>
      <c r="Q32" s="181" t="s">
        <v>307</v>
      </c>
      <c r="R32" s="182">
        <v>26001.079999999998</v>
      </c>
      <c r="S32" s="181">
        <v>75</v>
      </c>
      <c r="T32" s="182">
        <v>17448.599999999999</v>
      </c>
      <c r="U32" s="181">
        <v>35</v>
      </c>
      <c r="V32" s="182">
        <v>43449.679999999993</v>
      </c>
      <c r="W32" s="181">
        <v>110</v>
      </c>
      <c r="Y32" s="181" t="s">
        <v>307</v>
      </c>
      <c r="Z32" s="182">
        <v>34668.740000000005</v>
      </c>
      <c r="AA32" s="181">
        <v>79</v>
      </c>
      <c r="AB32" s="182">
        <v>13153.75</v>
      </c>
      <c r="AC32" s="181">
        <v>30</v>
      </c>
      <c r="AD32" s="182">
        <v>47822.490000000005</v>
      </c>
      <c r="AE32" s="181">
        <v>109</v>
      </c>
    </row>
    <row r="33" spans="1:31" x14ac:dyDescent="0.35">
      <c r="A33" s="181" t="s">
        <v>262</v>
      </c>
      <c r="B33" s="182">
        <v>55954.14</v>
      </c>
      <c r="C33" s="181">
        <v>181</v>
      </c>
      <c r="D33" s="182">
        <v>4320.75</v>
      </c>
      <c r="E33" s="181">
        <v>11</v>
      </c>
      <c r="F33" s="182">
        <v>60274.89</v>
      </c>
      <c r="G33" s="181">
        <v>192</v>
      </c>
      <c r="I33" s="181" t="s">
        <v>262</v>
      </c>
      <c r="J33" s="182">
        <v>47939.310000000005</v>
      </c>
      <c r="K33" s="181">
        <v>185</v>
      </c>
      <c r="L33" s="182">
        <v>3837.23</v>
      </c>
      <c r="M33" s="181">
        <v>11</v>
      </c>
      <c r="N33" s="182">
        <v>51776.540000000008</v>
      </c>
      <c r="O33" s="181">
        <v>196</v>
      </c>
      <c r="Q33" s="181" t="s">
        <v>262</v>
      </c>
      <c r="R33" s="182">
        <v>54267.199999999997</v>
      </c>
      <c r="S33" s="181">
        <v>175</v>
      </c>
      <c r="T33" s="182">
        <v>3635.36</v>
      </c>
      <c r="U33" s="181">
        <v>12</v>
      </c>
      <c r="V33" s="182">
        <v>57902.559999999998</v>
      </c>
      <c r="W33" s="181">
        <v>187</v>
      </c>
      <c r="Y33" s="181" t="s">
        <v>262</v>
      </c>
      <c r="Z33" s="182">
        <v>60447.210000000006</v>
      </c>
      <c r="AA33" s="181">
        <v>179</v>
      </c>
      <c r="AB33" s="182">
        <v>3789.09</v>
      </c>
      <c r="AC33" s="181">
        <v>10</v>
      </c>
      <c r="AD33" s="182">
        <v>64236.3</v>
      </c>
      <c r="AE33" s="181">
        <v>189</v>
      </c>
    </row>
    <row r="34" spans="1:31" x14ac:dyDescent="0.35">
      <c r="A34" s="181" t="s">
        <v>263</v>
      </c>
      <c r="B34" s="182">
        <v>21153.829999999998</v>
      </c>
      <c r="C34" s="181">
        <v>49</v>
      </c>
      <c r="D34" s="182">
        <v>6900.75</v>
      </c>
      <c r="E34" s="181">
        <v>20</v>
      </c>
      <c r="F34" s="182">
        <v>28054.579999999998</v>
      </c>
      <c r="G34" s="181">
        <v>69</v>
      </c>
      <c r="I34" s="181" t="s">
        <v>263</v>
      </c>
      <c r="J34" s="182">
        <v>16602.02</v>
      </c>
      <c r="K34" s="181">
        <v>47</v>
      </c>
      <c r="L34" s="182">
        <v>8255.16</v>
      </c>
      <c r="M34" s="181">
        <v>23</v>
      </c>
      <c r="N34" s="182">
        <v>24857.18</v>
      </c>
      <c r="O34" s="181">
        <v>70</v>
      </c>
      <c r="Q34" s="181" t="s">
        <v>263</v>
      </c>
      <c r="R34" s="182">
        <v>17245.04</v>
      </c>
      <c r="S34" s="181">
        <v>47</v>
      </c>
      <c r="T34" s="182">
        <v>9506.89</v>
      </c>
      <c r="U34" s="181">
        <v>26</v>
      </c>
      <c r="V34" s="182">
        <v>26751.93</v>
      </c>
      <c r="W34" s="181">
        <v>73</v>
      </c>
      <c r="Y34" s="181" t="s">
        <v>263</v>
      </c>
      <c r="Z34" s="182">
        <v>20425.269999999997</v>
      </c>
      <c r="AA34" s="181">
        <v>46</v>
      </c>
      <c r="AB34" s="182">
        <v>13229.3</v>
      </c>
      <c r="AC34" s="181">
        <v>34</v>
      </c>
      <c r="AD34" s="182">
        <v>33654.569999999992</v>
      </c>
      <c r="AE34" s="181">
        <v>80</v>
      </c>
    </row>
    <row r="35" spans="1:31" x14ac:dyDescent="0.35">
      <c r="A35" s="181" t="s">
        <v>264</v>
      </c>
      <c r="B35" s="182">
        <v>18022.759999999998</v>
      </c>
      <c r="C35" s="181">
        <v>52</v>
      </c>
      <c r="D35" s="182">
        <v>2965.25</v>
      </c>
      <c r="E35" s="181">
        <v>10</v>
      </c>
      <c r="F35" s="182">
        <v>20988.01</v>
      </c>
      <c r="G35" s="181">
        <v>62</v>
      </c>
      <c r="I35" s="181" t="s">
        <v>264</v>
      </c>
      <c r="J35" s="182">
        <v>13004.2</v>
      </c>
      <c r="K35" s="181">
        <v>50</v>
      </c>
      <c r="L35" s="182">
        <v>1890.62</v>
      </c>
      <c r="M35" s="181">
        <v>9</v>
      </c>
      <c r="N35" s="182">
        <v>14894.82</v>
      </c>
      <c r="O35" s="181">
        <v>59</v>
      </c>
      <c r="Q35" s="181" t="s">
        <v>264</v>
      </c>
      <c r="R35" s="182">
        <v>15223.79</v>
      </c>
      <c r="S35" s="181">
        <v>46</v>
      </c>
      <c r="T35" s="182">
        <v>1692.93</v>
      </c>
      <c r="U35" s="181">
        <v>8</v>
      </c>
      <c r="V35" s="182">
        <v>16916.72</v>
      </c>
      <c r="W35" s="181">
        <v>54</v>
      </c>
      <c r="Y35" s="181" t="s">
        <v>264</v>
      </c>
      <c r="Z35" s="182">
        <v>16835.440000000002</v>
      </c>
      <c r="AA35" s="181">
        <v>49</v>
      </c>
      <c r="AB35" s="182">
        <v>2817.29</v>
      </c>
      <c r="AC35" s="181">
        <v>9</v>
      </c>
      <c r="AD35" s="182">
        <v>19652.730000000003</v>
      </c>
      <c r="AE35" s="181">
        <v>58</v>
      </c>
    </row>
    <row r="36" spans="1:31" x14ac:dyDescent="0.35">
      <c r="A36" s="181" t="s">
        <v>265</v>
      </c>
      <c r="B36" s="182">
        <v>50769.240000000005</v>
      </c>
      <c r="C36" s="181">
        <v>151</v>
      </c>
      <c r="D36" s="182">
        <v>4097.12</v>
      </c>
      <c r="E36" s="181">
        <v>9</v>
      </c>
      <c r="F36" s="182">
        <v>54866.360000000008</v>
      </c>
      <c r="G36" s="181">
        <v>160</v>
      </c>
      <c r="I36" s="181" t="s">
        <v>265</v>
      </c>
      <c r="J36" s="182">
        <v>38435.020000000004</v>
      </c>
      <c r="K36" s="181">
        <v>145</v>
      </c>
      <c r="L36" s="182">
        <v>875.88</v>
      </c>
      <c r="M36" s="181">
        <v>4</v>
      </c>
      <c r="N36" s="182">
        <v>39310.9</v>
      </c>
      <c r="O36" s="181">
        <v>149</v>
      </c>
      <c r="Q36" s="181" t="s">
        <v>265</v>
      </c>
      <c r="R36" s="182">
        <v>37991.97</v>
      </c>
      <c r="S36" s="181">
        <v>136</v>
      </c>
      <c r="T36" s="182">
        <v>1549.91</v>
      </c>
      <c r="U36" s="181">
        <v>5</v>
      </c>
      <c r="V36" s="182">
        <v>39541.880000000005</v>
      </c>
      <c r="W36" s="181">
        <v>141</v>
      </c>
      <c r="Y36" s="181" t="s">
        <v>265</v>
      </c>
      <c r="Z36" s="182">
        <v>46705.02</v>
      </c>
      <c r="AA36" s="181">
        <v>141</v>
      </c>
      <c r="AB36" s="182">
        <v>1147.79</v>
      </c>
      <c r="AC36" s="181">
        <v>4</v>
      </c>
      <c r="AD36" s="182">
        <v>47852.81</v>
      </c>
      <c r="AE36" s="181">
        <v>145</v>
      </c>
    </row>
    <row r="37" spans="1:31" x14ac:dyDescent="0.35">
      <c r="A37" s="181" t="s">
        <v>266</v>
      </c>
      <c r="B37" s="182">
        <v>106235.41</v>
      </c>
      <c r="C37" s="181">
        <v>285</v>
      </c>
      <c r="D37" s="182">
        <v>3150.71</v>
      </c>
      <c r="E37" s="181">
        <v>12</v>
      </c>
      <c r="F37" s="182">
        <v>109386.12000000001</v>
      </c>
      <c r="G37" s="181">
        <v>297</v>
      </c>
      <c r="I37" s="181" t="s">
        <v>266</v>
      </c>
      <c r="J37" s="182">
        <v>80752.439999999988</v>
      </c>
      <c r="K37" s="181">
        <v>278</v>
      </c>
      <c r="L37" s="182">
        <v>5615.33</v>
      </c>
      <c r="M37" s="181">
        <v>15</v>
      </c>
      <c r="N37" s="182">
        <v>86367.76999999999</v>
      </c>
      <c r="O37" s="181">
        <v>293</v>
      </c>
      <c r="Q37" s="181" t="s">
        <v>266</v>
      </c>
      <c r="R37" s="182">
        <v>87497.559999999983</v>
      </c>
      <c r="S37" s="181">
        <v>275</v>
      </c>
      <c r="T37" s="182">
        <v>5382.02</v>
      </c>
      <c r="U37" s="181">
        <v>18</v>
      </c>
      <c r="V37" s="182">
        <v>92879.579999999987</v>
      </c>
      <c r="W37" s="181">
        <v>293</v>
      </c>
      <c r="Y37" s="181" t="s">
        <v>266</v>
      </c>
      <c r="Z37" s="182">
        <v>93590.17</v>
      </c>
      <c r="AA37" s="181">
        <v>269</v>
      </c>
      <c r="AB37" s="182">
        <v>5587.44</v>
      </c>
      <c r="AC37" s="181">
        <v>21</v>
      </c>
      <c r="AD37" s="182">
        <v>99177.61</v>
      </c>
      <c r="AE37" s="181">
        <v>290</v>
      </c>
    </row>
    <row r="38" spans="1:31" x14ac:dyDescent="0.35">
      <c r="A38" s="181" t="s">
        <v>308</v>
      </c>
      <c r="B38" s="182">
        <v>372104.01999999996</v>
      </c>
      <c r="C38" s="181">
        <v>981</v>
      </c>
      <c r="D38" s="182">
        <v>5869.38</v>
      </c>
      <c r="E38" s="181">
        <v>16</v>
      </c>
      <c r="F38" s="182">
        <v>377973.39999999997</v>
      </c>
      <c r="G38" s="181">
        <v>997</v>
      </c>
      <c r="I38" s="181" t="s">
        <v>308</v>
      </c>
      <c r="J38" s="182">
        <v>342602.3899999999</v>
      </c>
      <c r="K38" s="181">
        <v>984</v>
      </c>
      <c r="L38" s="182">
        <v>4877.93</v>
      </c>
      <c r="M38" s="181">
        <v>15</v>
      </c>
      <c r="N38" s="182">
        <v>347480.31999999989</v>
      </c>
      <c r="O38" s="181">
        <v>999</v>
      </c>
      <c r="Q38" s="181" t="s">
        <v>308</v>
      </c>
      <c r="R38" s="182">
        <v>327314.44999999995</v>
      </c>
      <c r="S38" s="181">
        <v>998</v>
      </c>
      <c r="T38" s="182">
        <v>5360.63</v>
      </c>
      <c r="U38" s="181">
        <v>16</v>
      </c>
      <c r="V38" s="182">
        <v>332675.07999999996</v>
      </c>
      <c r="W38" s="181">
        <v>1014</v>
      </c>
      <c r="Y38" s="181" t="s">
        <v>308</v>
      </c>
      <c r="Z38" s="182">
        <v>457536.31000000006</v>
      </c>
      <c r="AA38" s="181">
        <v>1014</v>
      </c>
      <c r="AB38" s="182">
        <v>7439.93</v>
      </c>
      <c r="AC38" s="181">
        <v>17</v>
      </c>
      <c r="AD38" s="182">
        <v>464976.24000000005</v>
      </c>
      <c r="AE38" s="181">
        <v>1031</v>
      </c>
    </row>
    <row r="39" spans="1:31" x14ac:dyDescent="0.35">
      <c r="A39" s="181" t="s">
        <v>268</v>
      </c>
      <c r="B39" s="182">
        <v>208556.07</v>
      </c>
      <c r="C39" s="181">
        <v>594</v>
      </c>
      <c r="D39" s="182">
        <v>23201.84</v>
      </c>
      <c r="E39" s="181">
        <v>62</v>
      </c>
      <c r="F39" s="182">
        <v>231757.91</v>
      </c>
      <c r="G39" s="181">
        <v>656</v>
      </c>
      <c r="I39" s="181" t="s">
        <v>268</v>
      </c>
      <c r="J39" s="182">
        <v>181794.68000000002</v>
      </c>
      <c r="K39" s="181">
        <v>583</v>
      </c>
      <c r="L39" s="182">
        <v>17161.699999999997</v>
      </c>
      <c r="M39" s="181">
        <v>53</v>
      </c>
      <c r="N39" s="182">
        <v>198956.38</v>
      </c>
      <c r="O39" s="181">
        <v>636</v>
      </c>
      <c r="Q39" s="181" t="s">
        <v>268</v>
      </c>
      <c r="R39" s="182">
        <v>199348.09000000003</v>
      </c>
      <c r="S39" s="181">
        <v>592</v>
      </c>
      <c r="T39" s="182">
        <v>20255.189999999999</v>
      </c>
      <c r="U39" s="181">
        <v>60</v>
      </c>
      <c r="V39" s="182">
        <v>219603.28000000003</v>
      </c>
      <c r="W39" s="181">
        <v>652</v>
      </c>
      <c r="Y39" s="181" t="s">
        <v>268</v>
      </c>
      <c r="Z39" s="182">
        <v>230623.15000000002</v>
      </c>
      <c r="AA39" s="181">
        <v>607</v>
      </c>
      <c r="AB39" s="182">
        <v>26506.690000000002</v>
      </c>
      <c r="AC39" s="181">
        <v>69</v>
      </c>
      <c r="AD39" s="182">
        <v>257129.84000000003</v>
      </c>
      <c r="AE39" s="181">
        <v>676</v>
      </c>
    </row>
    <row r="40" spans="1:31" x14ac:dyDescent="0.35">
      <c r="A40" s="181" t="s">
        <v>269</v>
      </c>
      <c r="B40" s="182">
        <v>8483.48</v>
      </c>
      <c r="C40" s="181">
        <v>22</v>
      </c>
      <c r="D40" s="182">
        <v>1440</v>
      </c>
      <c r="E40" s="181">
        <v>5</v>
      </c>
      <c r="F40" s="182">
        <v>9923.48</v>
      </c>
      <c r="G40" s="181">
        <v>27</v>
      </c>
      <c r="I40" s="181" t="s">
        <v>269</v>
      </c>
      <c r="J40" s="182">
        <v>7808</v>
      </c>
      <c r="K40" s="181">
        <v>21</v>
      </c>
      <c r="L40" s="182">
        <v>2387.5</v>
      </c>
      <c r="M40" s="181">
        <v>5</v>
      </c>
      <c r="N40" s="182">
        <v>10195.5</v>
      </c>
      <c r="O40" s="181">
        <v>26</v>
      </c>
      <c r="Q40" s="181" t="s">
        <v>269</v>
      </c>
      <c r="R40" s="182">
        <v>8283.25</v>
      </c>
      <c r="S40" s="181">
        <v>23</v>
      </c>
      <c r="T40" s="182">
        <v>1735</v>
      </c>
      <c r="U40" s="181">
        <v>5</v>
      </c>
      <c r="V40" s="182">
        <v>10018.25</v>
      </c>
      <c r="W40" s="181">
        <v>28</v>
      </c>
      <c r="Y40" s="181" t="s">
        <v>269</v>
      </c>
      <c r="Z40" s="182">
        <v>10173</v>
      </c>
      <c r="AA40" s="181">
        <v>22</v>
      </c>
      <c r="AB40" s="182">
        <v>2373.75</v>
      </c>
      <c r="AC40" s="181">
        <v>5</v>
      </c>
      <c r="AD40" s="182">
        <v>12546.75</v>
      </c>
      <c r="AE40" s="181">
        <v>27</v>
      </c>
    </row>
    <row r="41" spans="1:31" x14ac:dyDescent="0.35">
      <c r="A41" s="181" t="s">
        <v>309</v>
      </c>
      <c r="B41" s="182">
        <v>51506.380000000005</v>
      </c>
      <c r="C41" s="181">
        <v>181</v>
      </c>
      <c r="D41" s="182">
        <v>0</v>
      </c>
      <c r="E41" s="181">
        <v>0</v>
      </c>
      <c r="F41" s="182">
        <v>51506.380000000005</v>
      </c>
      <c r="G41" s="181">
        <v>181</v>
      </c>
      <c r="I41" s="181" t="s">
        <v>309</v>
      </c>
      <c r="J41" s="182">
        <v>44334.36</v>
      </c>
      <c r="K41" s="181">
        <v>180</v>
      </c>
      <c r="L41" s="182">
        <v>0</v>
      </c>
      <c r="M41" s="181">
        <v>0</v>
      </c>
      <c r="N41" s="182">
        <v>44334.36</v>
      </c>
      <c r="O41" s="181">
        <v>180</v>
      </c>
      <c r="Q41" s="181" t="s">
        <v>309</v>
      </c>
      <c r="R41" s="182">
        <v>46023.87</v>
      </c>
      <c r="S41" s="181">
        <v>132</v>
      </c>
      <c r="T41" s="182">
        <v>0</v>
      </c>
      <c r="U41" s="181">
        <v>0</v>
      </c>
      <c r="V41" s="182">
        <v>46023.87</v>
      </c>
      <c r="W41" s="181">
        <v>132</v>
      </c>
      <c r="Y41" s="181" t="s">
        <v>309</v>
      </c>
      <c r="Z41" s="182">
        <v>58272.99</v>
      </c>
      <c r="AA41" s="181">
        <v>145</v>
      </c>
      <c r="AB41" s="182">
        <v>0</v>
      </c>
      <c r="AC41" s="181">
        <v>0</v>
      </c>
      <c r="AD41" s="182">
        <v>58272.99</v>
      </c>
      <c r="AE41" s="181">
        <v>145</v>
      </c>
    </row>
    <row r="42" spans="1:31" x14ac:dyDescent="0.35">
      <c r="A42" s="181" t="s">
        <v>271</v>
      </c>
      <c r="B42" s="182">
        <v>245276.66000000003</v>
      </c>
      <c r="C42" s="181">
        <v>721</v>
      </c>
      <c r="D42" s="182">
        <v>15324.87</v>
      </c>
      <c r="E42" s="181">
        <v>58</v>
      </c>
      <c r="F42" s="182">
        <v>260601.53000000003</v>
      </c>
      <c r="G42" s="181">
        <v>779</v>
      </c>
      <c r="I42" s="181" t="s">
        <v>271</v>
      </c>
      <c r="J42" s="182">
        <v>206315.84</v>
      </c>
      <c r="K42" s="181">
        <v>690</v>
      </c>
      <c r="L42" s="182">
        <v>18512</v>
      </c>
      <c r="M42" s="181">
        <v>54</v>
      </c>
      <c r="N42" s="182">
        <v>224827.84</v>
      </c>
      <c r="O42" s="181">
        <v>744</v>
      </c>
      <c r="Q42" s="181" t="s">
        <v>271</v>
      </c>
      <c r="R42" s="182">
        <v>210518.30999999997</v>
      </c>
      <c r="S42" s="181">
        <v>669</v>
      </c>
      <c r="T42" s="182">
        <v>20747.769999999997</v>
      </c>
      <c r="U42" s="181">
        <v>56</v>
      </c>
      <c r="V42" s="182">
        <v>231266.07999999996</v>
      </c>
      <c r="W42" s="181">
        <v>725</v>
      </c>
      <c r="Y42" s="181" t="s">
        <v>271</v>
      </c>
      <c r="Z42" s="182">
        <v>258412.29000000004</v>
      </c>
      <c r="AA42" s="181">
        <v>686</v>
      </c>
      <c r="AB42" s="182">
        <v>20634.299999999996</v>
      </c>
      <c r="AC42" s="181">
        <v>54</v>
      </c>
      <c r="AD42" s="182">
        <v>279046.59000000003</v>
      </c>
      <c r="AE42" s="181">
        <v>740</v>
      </c>
    </row>
    <row r="43" spans="1:31" x14ac:dyDescent="0.35">
      <c r="A43" s="181" t="s">
        <v>272</v>
      </c>
      <c r="B43" s="182">
        <v>2840.39</v>
      </c>
      <c r="C43" s="181">
        <v>21</v>
      </c>
      <c r="D43" s="182">
        <v>0</v>
      </c>
      <c r="E43" s="181">
        <v>0</v>
      </c>
      <c r="F43" s="182">
        <v>2840.39</v>
      </c>
      <c r="G43" s="181">
        <v>21</v>
      </c>
      <c r="I43" s="181" t="s">
        <v>272</v>
      </c>
      <c r="J43" s="182">
        <v>3549.61</v>
      </c>
      <c r="K43" s="181">
        <v>24</v>
      </c>
      <c r="L43" s="182">
        <v>0</v>
      </c>
      <c r="M43" s="181">
        <v>0</v>
      </c>
      <c r="N43" s="182">
        <v>3549.61</v>
      </c>
      <c r="O43" s="181">
        <v>24</v>
      </c>
      <c r="Q43" s="181" t="s">
        <v>272</v>
      </c>
      <c r="R43" s="182">
        <v>1644.9</v>
      </c>
      <c r="S43" s="181">
        <v>20</v>
      </c>
      <c r="T43" s="182">
        <v>0</v>
      </c>
      <c r="U43" s="181">
        <v>0</v>
      </c>
      <c r="V43" s="182">
        <v>1644.9</v>
      </c>
      <c r="W43" s="181">
        <v>20</v>
      </c>
      <c r="Y43" s="181" t="s">
        <v>272</v>
      </c>
      <c r="Z43" s="182">
        <v>4140.1400000000003</v>
      </c>
      <c r="AA43" s="181">
        <v>22</v>
      </c>
      <c r="AB43" s="182">
        <v>0</v>
      </c>
      <c r="AC43" s="181">
        <v>0</v>
      </c>
      <c r="AD43" s="182">
        <v>4140.1400000000003</v>
      </c>
      <c r="AE43" s="181">
        <v>22</v>
      </c>
    </row>
    <row r="44" spans="1:31" x14ac:dyDescent="0.35">
      <c r="A44" s="181" t="s">
        <v>273</v>
      </c>
      <c r="B44" s="182">
        <v>17684.78</v>
      </c>
      <c r="C44" s="181">
        <v>58</v>
      </c>
      <c r="D44" s="182">
        <v>2178.5500000000002</v>
      </c>
      <c r="E44" s="181">
        <v>7</v>
      </c>
      <c r="F44" s="182">
        <v>19863.329999999998</v>
      </c>
      <c r="G44" s="181">
        <v>65</v>
      </c>
      <c r="I44" s="181" t="s">
        <v>273</v>
      </c>
      <c r="J44" s="182">
        <v>15809.550000000001</v>
      </c>
      <c r="K44" s="181">
        <v>60</v>
      </c>
      <c r="L44" s="182">
        <v>1699.3</v>
      </c>
      <c r="M44" s="181">
        <v>9</v>
      </c>
      <c r="N44" s="182">
        <v>17508.850000000002</v>
      </c>
      <c r="O44" s="181">
        <v>69</v>
      </c>
      <c r="Q44" s="181" t="s">
        <v>273</v>
      </c>
      <c r="R44" s="182">
        <v>15830.77</v>
      </c>
      <c r="S44" s="181">
        <v>62</v>
      </c>
      <c r="T44" s="182">
        <v>1616.33</v>
      </c>
      <c r="U44" s="181">
        <v>7</v>
      </c>
      <c r="V44" s="182">
        <v>17447.099999999999</v>
      </c>
      <c r="W44" s="181">
        <v>69</v>
      </c>
      <c r="Y44" s="181" t="s">
        <v>273</v>
      </c>
      <c r="Z44" s="182">
        <v>19602.11</v>
      </c>
      <c r="AA44" s="181">
        <v>58</v>
      </c>
      <c r="AB44" s="182">
        <v>2208.52</v>
      </c>
      <c r="AC44" s="181">
        <v>9</v>
      </c>
      <c r="AD44" s="182">
        <v>21810.63</v>
      </c>
      <c r="AE44" s="181">
        <v>67</v>
      </c>
    </row>
    <row r="45" spans="1:31" x14ac:dyDescent="0.35">
      <c r="A45" s="181" t="s">
        <v>310</v>
      </c>
      <c r="B45" s="182">
        <v>12057.68</v>
      </c>
      <c r="C45" s="181">
        <v>29</v>
      </c>
      <c r="D45" s="182">
        <v>0</v>
      </c>
      <c r="E45" s="181">
        <v>0</v>
      </c>
      <c r="F45" s="182">
        <v>12057.68</v>
      </c>
      <c r="G45" s="181">
        <v>29</v>
      </c>
      <c r="I45" s="181" t="s">
        <v>310</v>
      </c>
      <c r="J45" s="182">
        <v>10229.68</v>
      </c>
      <c r="K45" s="181">
        <v>29</v>
      </c>
      <c r="L45" s="182">
        <v>0</v>
      </c>
      <c r="M45" s="181">
        <v>0</v>
      </c>
      <c r="N45" s="182">
        <v>10229.68</v>
      </c>
      <c r="O45" s="181">
        <v>29</v>
      </c>
      <c r="Q45" s="181" t="s">
        <v>310</v>
      </c>
      <c r="R45" s="182">
        <v>10505.34</v>
      </c>
      <c r="S45" s="181">
        <v>28</v>
      </c>
      <c r="T45" s="182">
        <v>225</v>
      </c>
      <c r="U45" s="181">
        <v>1</v>
      </c>
      <c r="V45" s="182">
        <v>10730.34</v>
      </c>
      <c r="W45" s="181">
        <v>29</v>
      </c>
      <c r="Y45" s="181" t="s">
        <v>310</v>
      </c>
      <c r="Z45" s="182">
        <v>11465.78</v>
      </c>
      <c r="AA45" s="181">
        <v>26</v>
      </c>
      <c r="AB45" s="182">
        <v>585</v>
      </c>
      <c r="AC45" s="181">
        <v>1</v>
      </c>
      <c r="AD45" s="182">
        <v>12050.78</v>
      </c>
      <c r="AE45" s="181">
        <v>27</v>
      </c>
    </row>
    <row r="46" spans="1:31" x14ac:dyDescent="0.35">
      <c r="A46" s="181" t="s">
        <v>275</v>
      </c>
      <c r="B46" s="182">
        <v>49118.52</v>
      </c>
      <c r="C46" s="181">
        <v>122</v>
      </c>
      <c r="D46" s="182">
        <v>4165.1399999999994</v>
      </c>
      <c r="E46" s="181">
        <v>14</v>
      </c>
      <c r="F46" s="182">
        <v>53283.659999999996</v>
      </c>
      <c r="G46" s="181">
        <v>136</v>
      </c>
      <c r="I46" s="181" t="s">
        <v>275</v>
      </c>
      <c r="J46" s="182">
        <v>43594.329999999994</v>
      </c>
      <c r="K46" s="181">
        <v>122</v>
      </c>
      <c r="L46" s="182">
        <v>4968.75</v>
      </c>
      <c r="M46" s="181">
        <v>11</v>
      </c>
      <c r="N46" s="182">
        <v>48563.079999999994</v>
      </c>
      <c r="O46" s="181">
        <v>133</v>
      </c>
      <c r="Q46" s="181" t="s">
        <v>275</v>
      </c>
      <c r="R46" s="182">
        <v>42216.11</v>
      </c>
      <c r="S46" s="181">
        <v>124</v>
      </c>
      <c r="T46" s="182">
        <v>2433.75</v>
      </c>
      <c r="U46" s="181">
        <v>7</v>
      </c>
      <c r="V46" s="182">
        <v>44649.86</v>
      </c>
      <c r="W46" s="181">
        <v>131</v>
      </c>
      <c r="Y46" s="181" t="s">
        <v>275</v>
      </c>
      <c r="Z46" s="182">
        <v>57511.479999999989</v>
      </c>
      <c r="AA46" s="181">
        <v>131</v>
      </c>
      <c r="AB46" s="182">
        <v>4054</v>
      </c>
      <c r="AC46" s="181">
        <v>8</v>
      </c>
      <c r="AD46" s="182">
        <v>61565.479999999989</v>
      </c>
      <c r="AE46" s="181">
        <v>139</v>
      </c>
    </row>
    <row r="47" spans="1:31" x14ac:dyDescent="0.35">
      <c r="A47" s="181" t="s">
        <v>276</v>
      </c>
      <c r="B47" s="182">
        <v>43347.55</v>
      </c>
      <c r="C47" s="181">
        <v>111</v>
      </c>
      <c r="D47" s="182">
        <v>976.55</v>
      </c>
      <c r="E47" s="181">
        <v>3</v>
      </c>
      <c r="F47" s="182">
        <v>44324.100000000006</v>
      </c>
      <c r="G47" s="181">
        <v>114</v>
      </c>
      <c r="I47" s="181" t="s">
        <v>276</v>
      </c>
      <c r="J47" s="182">
        <v>36737.999999999993</v>
      </c>
      <c r="K47" s="181">
        <v>109</v>
      </c>
      <c r="L47" s="182">
        <v>1632.51</v>
      </c>
      <c r="M47" s="181">
        <v>4</v>
      </c>
      <c r="N47" s="182">
        <v>38370.509999999995</v>
      </c>
      <c r="O47" s="181">
        <v>113</v>
      </c>
      <c r="Q47" s="181" t="s">
        <v>276</v>
      </c>
      <c r="R47" s="182">
        <v>38285.050000000003</v>
      </c>
      <c r="S47" s="181">
        <v>110</v>
      </c>
      <c r="T47" s="182">
        <v>1201.1099999999999</v>
      </c>
      <c r="U47" s="181">
        <v>4</v>
      </c>
      <c r="V47" s="182">
        <v>39486.160000000003</v>
      </c>
      <c r="W47" s="181">
        <v>114</v>
      </c>
      <c r="Y47" s="181" t="s">
        <v>276</v>
      </c>
      <c r="Z47" s="182">
        <v>48088.639999999999</v>
      </c>
      <c r="AA47" s="181">
        <v>111</v>
      </c>
      <c r="AB47" s="182">
        <v>2036.91</v>
      </c>
      <c r="AC47" s="181">
        <v>4</v>
      </c>
      <c r="AD47" s="182">
        <v>50125.55</v>
      </c>
      <c r="AE47" s="181">
        <v>115</v>
      </c>
    </row>
    <row r="48" spans="1:31" x14ac:dyDescent="0.35">
      <c r="A48" s="181" t="s">
        <v>277</v>
      </c>
      <c r="B48" s="182">
        <v>180</v>
      </c>
      <c r="C48" s="181">
        <v>1</v>
      </c>
      <c r="D48" s="182">
        <v>0</v>
      </c>
      <c r="E48" s="181">
        <v>0</v>
      </c>
      <c r="F48" s="182">
        <v>180</v>
      </c>
      <c r="G48" s="181">
        <v>1</v>
      </c>
      <c r="I48" s="181" t="s">
        <v>277</v>
      </c>
      <c r="J48" s="182">
        <v>472.5</v>
      </c>
      <c r="K48" s="181">
        <v>1</v>
      </c>
      <c r="L48" s="182">
        <v>0</v>
      </c>
      <c r="M48" s="181">
        <v>0</v>
      </c>
      <c r="N48" s="182">
        <v>472.5</v>
      </c>
      <c r="O48" s="181">
        <v>1</v>
      </c>
      <c r="Q48" s="181" t="s">
        <v>277</v>
      </c>
      <c r="R48" s="182">
        <v>393.75</v>
      </c>
      <c r="S48" s="181">
        <v>1</v>
      </c>
      <c r="T48" s="182">
        <v>0</v>
      </c>
      <c r="U48" s="181">
        <v>0</v>
      </c>
      <c r="V48" s="182">
        <v>393.75</v>
      </c>
      <c r="W48" s="181">
        <v>1</v>
      </c>
      <c r="Y48" s="181" t="s">
        <v>277</v>
      </c>
      <c r="Z48" s="182">
        <v>679.75</v>
      </c>
      <c r="AA48" s="181">
        <v>2</v>
      </c>
      <c r="AB48" s="182">
        <v>0</v>
      </c>
      <c r="AC48" s="181">
        <v>0</v>
      </c>
      <c r="AD48" s="182">
        <v>679.75</v>
      </c>
      <c r="AE48" s="181">
        <v>2</v>
      </c>
    </row>
    <row r="49" spans="1:31" x14ac:dyDescent="0.35">
      <c r="A49" s="181" t="s">
        <v>278</v>
      </c>
      <c r="B49" s="182">
        <v>8761.34</v>
      </c>
      <c r="C49" s="181">
        <v>29</v>
      </c>
      <c r="D49" s="182">
        <v>0</v>
      </c>
      <c r="E49" s="181">
        <v>0</v>
      </c>
      <c r="F49" s="182">
        <v>8761.34</v>
      </c>
      <c r="G49" s="181">
        <v>29</v>
      </c>
      <c r="I49" s="181" t="s">
        <v>278</v>
      </c>
      <c r="J49" s="182">
        <v>10637.74</v>
      </c>
      <c r="K49" s="181">
        <v>28</v>
      </c>
      <c r="L49" s="182">
        <v>0</v>
      </c>
      <c r="M49" s="181">
        <v>0</v>
      </c>
      <c r="N49" s="182">
        <v>10637.74</v>
      </c>
      <c r="O49" s="181">
        <v>28</v>
      </c>
      <c r="Q49" s="181" t="s">
        <v>278</v>
      </c>
      <c r="R49" s="182">
        <v>10268.98</v>
      </c>
      <c r="S49" s="181">
        <v>32</v>
      </c>
      <c r="T49" s="182">
        <v>0</v>
      </c>
      <c r="U49" s="181">
        <v>0</v>
      </c>
      <c r="V49" s="182">
        <v>10268.98</v>
      </c>
      <c r="W49" s="181">
        <v>32</v>
      </c>
      <c r="Y49" s="181" t="s">
        <v>278</v>
      </c>
      <c r="Z49" s="182">
        <v>14911.48</v>
      </c>
      <c r="AA49" s="181">
        <v>33</v>
      </c>
      <c r="AB49" s="182">
        <v>0</v>
      </c>
      <c r="AC49" s="181">
        <v>0</v>
      </c>
      <c r="AD49" s="182">
        <v>14911.48</v>
      </c>
      <c r="AE49" s="181">
        <v>33</v>
      </c>
    </row>
    <row r="50" spans="1:31" x14ac:dyDescent="0.35">
      <c r="A50" s="181" t="s">
        <v>279</v>
      </c>
      <c r="B50" s="182">
        <v>85429.180000000008</v>
      </c>
      <c r="C50" s="181">
        <v>240</v>
      </c>
      <c r="D50" s="182">
        <v>1656.6399999999999</v>
      </c>
      <c r="E50" s="181">
        <v>5</v>
      </c>
      <c r="F50" s="182">
        <v>87085.82</v>
      </c>
      <c r="G50" s="181">
        <v>245</v>
      </c>
      <c r="I50" s="181" t="s">
        <v>279</v>
      </c>
      <c r="J50" s="182">
        <v>80256.610000000015</v>
      </c>
      <c r="K50" s="181">
        <v>232</v>
      </c>
      <c r="L50" s="182">
        <v>1816.0900000000001</v>
      </c>
      <c r="M50" s="181">
        <v>5</v>
      </c>
      <c r="N50" s="182">
        <v>82072.700000000012</v>
      </c>
      <c r="O50" s="181">
        <v>237</v>
      </c>
      <c r="Q50" s="181" t="s">
        <v>279</v>
      </c>
      <c r="R50" s="182">
        <v>71399.19</v>
      </c>
      <c r="S50" s="181">
        <v>232</v>
      </c>
      <c r="T50" s="182">
        <v>1237.05</v>
      </c>
      <c r="U50" s="181">
        <v>5</v>
      </c>
      <c r="V50" s="182">
        <v>72636.240000000005</v>
      </c>
      <c r="W50" s="181">
        <v>237</v>
      </c>
      <c r="Y50" s="181" t="s">
        <v>279</v>
      </c>
      <c r="Z50" s="182">
        <v>94637.349999999991</v>
      </c>
      <c r="AA50" s="181">
        <v>235</v>
      </c>
      <c r="AB50" s="182">
        <v>961.25</v>
      </c>
      <c r="AC50" s="181">
        <v>4</v>
      </c>
      <c r="AD50" s="182">
        <v>95598.599999999991</v>
      </c>
      <c r="AE50" s="181">
        <v>239</v>
      </c>
    </row>
    <row r="51" spans="1:31" x14ac:dyDescent="0.35">
      <c r="A51" s="181" t="s">
        <v>280</v>
      </c>
      <c r="B51" s="182">
        <v>128605.91</v>
      </c>
      <c r="C51" s="181">
        <v>338</v>
      </c>
      <c r="D51" s="182">
        <v>7834.68</v>
      </c>
      <c r="E51" s="181">
        <v>25</v>
      </c>
      <c r="F51" s="182">
        <v>136440.59</v>
      </c>
      <c r="G51" s="181">
        <v>363</v>
      </c>
      <c r="I51" s="181" t="s">
        <v>280</v>
      </c>
      <c r="J51" s="182">
        <v>108548.9</v>
      </c>
      <c r="K51" s="181">
        <v>330</v>
      </c>
      <c r="L51" s="182">
        <v>9588.26</v>
      </c>
      <c r="M51" s="181">
        <v>27</v>
      </c>
      <c r="N51" s="182">
        <v>118137.15999999999</v>
      </c>
      <c r="O51" s="181">
        <v>357</v>
      </c>
      <c r="Q51" s="181" t="s">
        <v>280</v>
      </c>
      <c r="R51" s="182">
        <v>107665.44</v>
      </c>
      <c r="S51" s="181">
        <v>319</v>
      </c>
      <c r="T51" s="182">
        <v>11852.609999999999</v>
      </c>
      <c r="U51" s="181">
        <v>29</v>
      </c>
      <c r="V51" s="182">
        <v>119518.05</v>
      </c>
      <c r="W51" s="181">
        <v>348</v>
      </c>
      <c r="Y51" s="181" t="s">
        <v>280</v>
      </c>
      <c r="Z51" s="182">
        <v>138498.37</v>
      </c>
      <c r="AA51" s="181">
        <v>323</v>
      </c>
      <c r="AB51" s="182">
        <v>13641.51</v>
      </c>
      <c r="AC51" s="181">
        <v>32</v>
      </c>
      <c r="AD51" s="182">
        <v>152139.88</v>
      </c>
      <c r="AE51" s="181">
        <v>355</v>
      </c>
    </row>
    <row r="52" spans="1:31" x14ac:dyDescent="0.35">
      <c r="A52" s="181" t="s">
        <v>281</v>
      </c>
      <c r="B52" s="182">
        <v>82434.489999999991</v>
      </c>
      <c r="C52" s="181">
        <v>209</v>
      </c>
      <c r="D52" s="182">
        <v>1371.5</v>
      </c>
      <c r="E52" s="181">
        <v>5</v>
      </c>
      <c r="F52" s="182">
        <v>83805.989999999991</v>
      </c>
      <c r="G52" s="181">
        <v>214</v>
      </c>
      <c r="I52" s="181" t="s">
        <v>281</v>
      </c>
      <c r="J52" s="182">
        <v>76216.850000000006</v>
      </c>
      <c r="K52" s="181">
        <v>210</v>
      </c>
      <c r="L52" s="182">
        <v>2621.5</v>
      </c>
      <c r="M52" s="181">
        <v>6</v>
      </c>
      <c r="N52" s="182">
        <v>78838.350000000006</v>
      </c>
      <c r="O52" s="181">
        <v>216</v>
      </c>
      <c r="Q52" s="181" t="s">
        <v>281</v>
      </c>
      <c r="R52" s="182">
        <v>74429.22</v>
      </c>
      <c r="S52" s="181">
        <v>218</v>
      </c>
      <c r="T52" s="182">
        <v>2238.25</v>
      </c>
      <c r="U52" s="181">
        <v>6</v>
      </c>
      <c r="V52" s="182">
        <v>76667.47</v>
      </c>
      <c r="W52" s="181">
        <v>224</v>
      </c>
      <c r="Y52" s="181" t="s">
        <v>281</v>
      </c>
      <c r="Z52" s="182">
        <v>95664.670000000013</v>
      </c>
      <c r="AA52" s="181">
        <v>217</v>
      </c>
      <c r="AB52" s="182">
        <v>2048.12</v>
      </c>
      <c r="AC52" s="181">
        <v>7</v>
      </c>
      <c r="AD52" s="182">
        <v>97712.790000000008</v>
      </c>
      <c r="AE52" s="181">
        <v>224</v>
      </c>
    </row>
    <row r="53" spans="1:31" x14ac:dyDescent="0.35">
      <c r="A53" s="181" t="s">
        <v>282</v>
      </c>
      <c r="B53" s="182">
        <v>12288.55</v>
      </c>
      <c r="C53" s="181">
        <v>39</v>
      </c>
      <c r="D53" s="182">
        <v>1544.4</v>
      </c>
      <c r="E53" s="181">
        <v>5</v>
      </c>
      <c r="F53" s="182">
        <v>13832.949999999999</v>
      </c>
      <c r="G53" s="181">
        <v>44</v>
      </c>
      <c r="I53" s="181" t="s">
        <v>282</v>
      </c>
      <c r="J53" s="182">
        <v>10201.67</v>
      </c>
      <c r="K53" s="181">
        <v>33</v>
      </c>
      <c r="L53" s="182">
        <v>1635.5</v>
      </c>
      <c r="M53" s="181">
        <v>6</v>
      </c>
      <c r="N53" s="182">
        <v>11837.17</v>
      </c>
      <c r="O53" s="181">
        <v>39</v>
      </c>
      <c r="Q53" s="181" t="s">
        <v>282</v>
      </c>
      <c r="R53" s="182">
        <v>10570.73</v>
      </c>
      <c r="S53" s="181">
        <v>32</v>
      </c>
      <c r="T53" s="182">
        <v>1746</v>
      </c>
      <c r="U53" s="181">
        <v>4</v>
      </c>
      <c r="V53" s="182">
        <v>12316.73</v>
      </c>
      <c r="W53" s="181">
        <v>36</v>
      </c>
      <c r="Y53" s="181" t="s">
        <v>282</v>
      </c>
      <c r="Z53" s="182">
        <v>13841.990000000002</v>
      </c>
      <c r="AA53" s="181">
        <v>33</v>
      </c>
      <c r="AB53" s="182">
        <v>2085</v>
      </c>
      <c r="AC53" s="181">
        <v>4</v>
      </c>
      <c r="AD53" s="182">
        <v>15926.990000000002</v>
      </c>
      <c r="AE53" s="181">
        <v>37</v>
      </c>
    </row>
    <row r="54" spans="1:31" x14ac:dyDescent="0.35">
      <c r="A54" s="181" t="s">
        <v>283</v>
      </c>
      <c r="B54" s="182">
        <v>172567.28</v>
      </c>
      <c r="C54" s="181">
        <v>438</v>
      </c>
      <c r="D54" s="182">
        <v>21168.33</v>
      </c>
      <c r="E54" s="181">
        <v>65</v>
      </c>
      <c r="F54" s="182">
        <v>193735.61</v>
      </c>
      <c r="G54" s="181">
        <v>503</v>
      </c>
      <c r="I54" s="181" t="s">
        <v>283</v>
      </c>
      <c r="J54" s="182">
        <v>145285.82</v>
      </c>
      <c r="K54" s="181">
        <v>443</v>
      </c>
      <c r="L54" s="182">
        <v>21326.609999999997</v>
      </c>
      <c r="M54" s="181">
        <v>62</v>
      </c>
      <c r="N54" s="182">
        <v>166612.43</v>
      </c>
      <c r="O54" s="181">
        <v>505</v>
      </c>
      <c r="Q54" s="181" t="s">
        <v>283</v>
      </c>
      <c r="R54" s="182">
        <v>147959.78</v>
      </c>
      <c r="S54" s="181">
        <v>442</v>
      </c>
      <c r="T54" s="182">
        <v>19193.249999999996</v>
      </c>
      <c r="U54" s="181">
        <v>58</v>
      </c>
      <c r="V54" s="182">
        <v>167153.03</v>
      </c>
      <c r="W54" s="181">
        <v>500</v>
      </c>
      <c r="Y54" s="181" t="s">
        <v>283</v>
      </c>
      <c r="Z54" s="182">
        <v>187390.12</v>
      </c>
      <c r="AA54" s="181">
        <v>429</v>
      </c>
      <c r="AB54" s="182">
        <v>25730.649999999998</v>
      </c>
      <c r="AC54" s="181">
        <v>65</v>
      </c>
      <c r="AD54" s="182">
        <v>213120.77</v>
      </c>
      <c r="AE54" s="181">
        <v>494</v>
      </c>
    </row>
    <row r="55" spans="1:31" x14ac:dyDescent="0.35">
      <c r="A55" s="181" t="s">
        <v>284</v>
      </c>
      <c r="B55" s="182">
        <v>210157.41</v>
      </c>
      <c r="C55" s="181">
        <v>589</v>
      </c>
      <c r="D55" s="182">
        <v>16748.82</v>
      </c>
      <c r="E55" s="181">
        <v>53</v>
      </c>
      <c r="F55" s="182">
        <v>226906.23</v>
      </c>
      <c r="G55" s="181">
        <v>642</v>
      </c>
      <c r="I55" s="181" t="s">
        <v>284</v>
      </c>
      <c r="J55" s="182">
        <v>182770.38000000006</v>
      </c>
      <c r="K55" s="181">
        <v>579</v>
      </c>
      <c r="L55" s="182">
        <v>22184.690000000002</v>
      </c>
      <c r="M55" s="181">
        <v>59</v>
      </c>
      <c r="N55" s="182">
        <v>204955.07000000007</v>
      </c>
      <c r="O55" s="181">
        <v>638</v>
      </c>
      <c r="Q55" s="181" t="s">
        <v>284</v>
      </c>
      <c r="R55" s="182">
        <v>174446.22999999998</v>
      </c>
      <c r="S55" s="181">
        <v>562</v>
      </c>
      <c r="T55" s="182">
        <v>21822.579999999998</v>
      </c>
      <c r="U55" s="181">
        <v>64</v>
      </c>
      <c r="V55" s="182">
        <v>196268.80999999997</v>
      </c>
      <c r="W55" s="181">
        <v>626</v>
      </c>
      <c r="Y55" s="181" t="s">
        <v>284</v>
      </c>
      <c r="Z55" s="182">
        <v>222272.02000000002</v>
      </c>
      <c r="AA55" s="181">
        <v>547</v>
      </c>
      <c r="AB55" s="182">
        <v>30008</v>
      </c>
      <c r="AC55" s="181">
        <v>72</v>
      </c>
      <c r="AD55" s="182">
        <v>252280.02000000002</v>
      </c>
      <c r="AE55" s="181">
        <v>619</v>
      </c>
    </row>
    <row r="56" spans="1:31" x14ac:dyDescent="0.35">
      <c r="A56" s="181" t="s">
        <v>286</v>
      </c>
      <c r="B56" s="182">
        <v>80045.64</v>
      </c>
      <c r="C56" s="181">
        <v>203</v>
      </c>
      <c r="D56" s="182">
        <v>9875.01</v>
      </c>
      <c r="E56" s="181">
        <v>28</v>
      </c>
      <c r="F56" s="182">
        <v>89920.65</v>
      </c>
      <c r="G56" s="181">
        <v>231</v>
      </c>
      <c r="I56" s="181" t="s">
        <v>286</v>
      </c>
      <c r="J56" s="182">
        <v>71641.3</v>
      </c>
      <c r="K56" s="181">
        <v>207</v>
      </c>
      <c r="L56" s="182">
        <v>12022.93</v>
      </c>
      <c r="M56" s="181">
        <v>30</v>
      </c>
      <c r="N56" s="182">
        <v>83664.23000000001</v>
      </c>
      <c r="O56" s="181">
        <v>237</v>
      </c>
      <c r="Q56" s="181" t="s">
        <v>286</v>
      </c>
      <c r="R56" s="182">
        <v>69733.25</v>
      </c>
      <c r="S56" s="181">
        <v>206</v>
      </c>
      <c r="T56" s="182">
        <v>12039.04</v>
      </c>
      <c r="U56" s="181">
        <v>30</v>
      </c>
      <c r="V56" s="182">
        <v>81772.290000000008</v>
      </c>
      <c r="W56" s="181">
        <v>236</v>
      </c>
      <c r="Y56" s="181" t="s">
        <v>286</v>
      </c>
      <c r="Z56" s="182">
        <v>89340.77</v>
      </c>
      <c r="AA56" s="181">
        <v>208</v>
      </c>
      <c r="AB56" s="182">
        <v>13952.57</v>
      </c>
      <c r="AC56" s="181">
        <v>29</v>
      </c>
      <c r="AD56" s="182">
        <v>103293.34</v>
      </c>
      <c r="AE56" s="181">
        <v>237</v>
      </c>
    </row>
    <row r="57" spans="1:31" x14ac:dyDescent="0.35">
      <c r="A57" s="181" t="s">
        <v>287</v>
      </c>
      <c r="B57" s="182">
        <v>3145</v>
      </c>
      <c r="C57" s="181">
        <v>10</v>
      </c>
      <c r="D57" s="182">
        <v>0</v>
      </c>
      <c r="E57" s="181">
        <v>0</v>
      </c>
      <c r="F57" s="182">
        <v>3145</v>
      </c>
      <c r="G57" s="181">
        <v>10</v>
      </c>
      <c r="I57" s="181" t="s">
        <v>287</v>
      </c>
      <c r="J57" s="182">
        <v>2541</v>
      </c>
      <c r="K57" s="181">
        <v>11</v>
      </c>
      <c r="L57" s="182">
        <v>0</v>
      </c>
      <c r="M57" s="181">
        <v>0</v>
      </c>
      <c r="N57" s="182">
        <v>2541</v>
      </c>
      <c r="O57" s="181">
        <v>11</v>
      </c>
      <c r="Q57" s="181" t="s">
        <v>287</v>
      </c>
      <c r="R57" s="182">
        <v>2462</v>
      </c>
      <c r="S57" s="181">
        <v>13</v>
      </c>
      <c r="T57" s="182">
        <v>0</v>
      </c>
      <c r="U57" s="181">
        <v>0</v>
      </c>
      <c r="V57" s="182">
        <v>2462</v>
      </c>
      <c r="W57" s="181">
        <v>13</v>
      </c>
      <c r="Y57" s="181" t="s">
        <v>287</v>
      </c>
      <c r="Z57" s="182">
        <v>3677</v>
      </c>
      <c r="AA57" s="181">
        <v>11</v>
      </c>
      <c r="AB57" s="182">
        <v>0</v>
      </c>
      <c r="AC57" s="181">
        <v>0</v>
      </c>
      <c r="AD57" s="182">
        <v>3677</v>
      </c>
      <c r="AE57" s="181">
        <v>11</v>
      </c>
    </row>
    <row r="58" spans="1:31" x14ac:dyDescent="0.35">
      <c r="A58" s="181" t="s">
        <v>311</v>
      </c>
      <c r="B58" s="182">
        <v>66615.239999999991</v>
      </c>
      <c r="C58" s="181">
        <v>183</v>
      </c>
      <c r="D58" s="182">
        <v>9599.36</v>
      </c>
      <c r="E58" s="181">
        <v>31</v>
      </c>
      <c r="F58" s="182">
        <v>76214.599999999991</v>
      </c>
      <c r="G58" s="181">
        <v>214</v>
      </c>
      <c r="I58" s="181" t="s">
        <v>311</v>
      </c>
      <c r="J58" s="182">
        <v>52178.58</v>
      </c>
      <c r="K58" s="181">
        <v>168</v>
      </c>
      <c r="L58" s="182">
        <v>10230.83</v>
      </c>
      <c r="M58" s="181">
        <v>27</v>
      </c>
      <c r="N58" s="182">
        <v>62409.41</v>
      </c>
      <c r="O58" s="181">
        <v>195</v>
      </c>
      <c r="Q58" s="181" t="s">
        <v>311</v>
      </c>
      <c r="R58" s="182">
        <v>52654.069999999992</v>
      </c>
      <c r="S58" s="181">
        <v>164</v>
      </c>
      <c r="T58" s="182">
        <v>11388.4</v>
      </c>
      <c r="U58" s="181">
        <v>34</v>
      </c>
      <c r="V58" s="182">
        <v>64042.469999999994</v>
      </c>
      <c r="W58" s="181">
        <v>198</v>
      </c>
      <c r="Y58" s="181" t="s">
        <v>311</v>
      </c>
      <c r="Z58" s="182">
        <v>63179.549999999996</v>
      </c>
      <c r="AA58" s="181">
        <v>155</v>
      </c>
      <c r="AB58" s="182">
        <v>13700.3</v>
      </c>
      <c r="AC58" s="181">
        <v>34</v>
      </c>
      <c r="AD58" s="182">
        <v>76879.849999999991</v>
      </c>
      <c r="AE58" s="181">
        <v>189</v>
      </c>
    </row>
    <row r="59" spans="1:31" x14ac:dyDescent="0.35">
      <c r="A59" s="181" t="s">
        <v>289</v>
      </c>
      <c r="B59" s="182">
        <v>6595.41</v>
      </c>
      <c r="C59" s="181">
        <v>19</v>
      </c>
      <c r="D59" s="182">
        <v>1077</v>
      </c>
      <c r="E59" s="181">
        <v>5</v>
      </c>
      <c r="F59" s="182">
        <v>7672.41</v>
      </c>
      <c r="G59" s="181">
        <v>24</v>
      </c>
      <c r="I59" s="181" t="s">
        <v>289</v>
      </c>
      <c r="J59" s="182">
        <v>6665.4</v>
      </c>
      <c r="K59" s="181">
        <v>19</v>
      </c>
      <c r="L59" s="182">
        <v>1966.25</v>
      </c>
      <c r="M59" s="181">
        <v>5</v>
      </c>
      <c r="N59" s="182">
        <v>8631.65</v>
      </c>
      <c r="O59" s="181">
        <v>24</v>
      </c>
      <c r="Q59" s="181" t="s">
        <v>289</v>
      </c>
      <c r="R59" s="182">
        <v>6878.17</v>
      </c>
      <c r="S59" s="181">
        <v>19</v>
      </c>
      <c r="T59" s="182">
        <v>1180.5999999999999</v>
      </c>
      <c r="U59" s="181">
        <v>4</v>
      </c>
      <c r="V59" s="182">
        <v>8058.77</v>
      </c>
      <c r="W59" s="181">
        <v>23</v>
      </c>
      <c r="Y59" s="181" t="s">
        <v>289</v>
      </c>
      <c r="Z59" s="182">
        <v>7726.4</v>
      </c>
      <c r="AA59" s="181">
        <v>19</v>
      </c>
      <c r="AB59" s="182">
        <v>450</v>
      </c>
      <c r="AC59" s="181">
        <v>1</v>
      </c>
      <c r="AD59" s="182">
        <v>8176.4</v>
      </c>
      <c r="AE59" s="181">
        <v>20</v>
      </c>
    </row>
    <row r="60" spans="1:31" x14ac:dyDescent="0.35">
      <c r="A60" s="181" t="s">
        <v>290</v>
      </c>
      <c r="B60" s="182">
        <v>42004.07</v>
      </c>
      <c r="C60" s="181">
        <v>120</v>
      </c>
      <c r="D60" s="182">
        <v>6027.95</v>
      </c>
      <c r="E60" s="181">
        <v>21</v>
      </c>
      <c r="F60" s="182">
        <v>48032.02</v>
      </c>
      <c r="G60" s="181">
        <v>141</v>
      </c>
      <c r="I60" s="181" t="s">
        <v>290</v>
      </c>
      <c r="J60" s="182">
        <v>36641.51</v>
      </c>
      <c r="K60" s="181">
        <v>115</v>
      </c>
      <c r="L60" s="182">
        <v>6061.13</v>
      </c>
      <c r="M60" s="181">
        <v>20</v>
      </c>
      <c r="N60" s="182">
        <v>42702.64</v>
      </c>
      <c r="O60" s="181">
        <v>135</v>
      </c>
      <c r="Q60" s="181" t="s">
        <v>290</v>
      </c>
      <c r="R60" s="182">
        <v>37421.1</v>
      </c>
      <c r="S60" s="181">
        <v>117</v>
      </c>
      <c r="T60" s="182">
        <v>6166.9</v>
      </c>
      <c r="U60" s="181">
        <v>19</v>
      </c>
      <c r="V60" s="182">
        <v>43588</v>
      </c>
      <c r="W60" s="181">
        <v>136</v>
      </c>
      <c r="Y60" s="181" t="s">
        <v>290</v>
      </c>
      <c r="Z60" s="182">
        <v>45415.509999999995</v>
      </c>
      <c r="AA60" s="181">
        <v>108</v>
      </c>
      <c r="AB60" s="182">
        <v>7049.1</v>
      </c>
      <c r="AC60" s="181">
        <v>20</v>
      </c>
      <c r="AD60" s="182">
        <v>52464.609999999993</v>
      </c>
      <c r="AE60" s="181">
        <v>128</v>
      </c>
    </row>
    <row r="61" spans="1:31" x14ac:dyDescent="0.35">
      <c r="A61" s="181" t="s">
        <v>312</v>
      </c>
      <c r="B61" s="182">
        <v>24857.4</v>
      </c>
      <c r="C61" s="181">
        <v>67</v>
      </c>
      <c r="D61" s="182">
        <v>3382.5</v>
      </c>
      <c r="E61" s="181">
        <v>8</v>
      </c>
      <c r="F61" s="182">
        <v>28239.9</v>
      </c>
      <c r="G61" s="181">
        <v>75</v>
      </c>
      <c r="I61" s="181" t="s">
        <v>312</v>
      </c>
      <c r="J61" s="182">
        <v>21910.09</v>
      </c>
      <c r="K61" s="181">
        <v>66</v>
      </c>
      <c r="L61" s="182">
        <v>3554.5</v>
      </c>
      <c r="M61" s="181">
        <v>8</v>
      </c>
      <c r="N61" s="182">
        <v>25464.59</v>
      </c>
      <c r="O61" s="181">
        <v>74</v>
      </c>
      <c r="Q61" s="181" t="s">
        <v>312</v>
      </c>
      <c r="R61" s="182">
        <v>24416.37</v>
      </c>
      <c r="S61" s="181">
        <v>66</v>
      </c>
      <c r="T61" s="182">
        <v>2552</v>
      </c>
      <c r="U61" s="181">
        <v>6</v>
      </c>
      <c r="V61" s="182">
        <v>26968.37</v>
      </c>
      <c r="W61" s="181">
        <v>72</v>
      </c>
      <c r="Y61" s="181" t="s">
        <v>312</v>
      </c>
      <c r="Z61" s="182">
        <v>26964.29</v>
      </c>
      <c r="AA61" s="181">
        <v>66</v>
      </c>
      <c r="AB61" s="182">
        <v>5185.75</v>
      </c>
      <c r="AC61" s="181">
        <v>9</v>
      </c>
      <c r="AD61" s="182">
        <v>32150.04</v>
      </c>
      <c r="AE61" s="181">
        <v>75</v>
      </c>
    </row>
    <row r="62" spans="1:31" x14ac:dyDescent="0.35">
      <c r="A62" s="181" t="s">
        <v>313</v>
      </c>
      <c r="B62" s="182">
        <v>33199.269999999997</v>
      </c>
      <c r="C62" s="181">
        <v>79</v>
      </c>
      <c r="D62" s="182">
        <v>560</v>
      </c>
      <c r="E62" s="181">
        <v>3</v>
      </c>
      <c r="F62" s="182">
        <v>33759.269999999997</v>
      </c>
      <c r="G62" s="181">
        <v>82</v>
      </c>
      <c r="I62" s="181" t="s">
        <v>313</v>
      </c>
      <c r="J62" s="182">
        <v>26695.09</v>
      </c>
      <c r="K62" s="181">
        <v>77</v>
      </c>
      <c r="L62" s="182">
        <v>660</v>
      </c>
      <c r="M62" s="181">
        <v>2</v>
      </c>
      <c r="N62" s="182">
        <v>27355.09</v>
      </c>
      <c r="O62" s="181">
        <v>79</v>
      </c>
      <c r="Q62" s="181" t="s">
        <v>313</v>
      </c>
      <c r="R62" s="182">
        <v>26970.400000000001</v>
      </c>
      <c r="S62" s="181">
        <v>75</v>
      </c>
      <c r="T62" s="182">
        <v>1522.5</v>
      </c>
      <c r="U62" s="181">
        <v>4</v>
      </c>
      <c r="V62" s="182">
        <v>28492.9</v>
      </c>
      <c r="W62" s="181">
        <v>79</v>
      </c>
      <c r="Y62" s="181" t="s">
        <v>313</v>
      </c>
      <c r="Z62" s="182">
        <v>34041.879999999997</v>
      </c>
      <c r="AA62" s="181">
        <v>76</v>
      </c>
      <c r="AB62" s="182">
        <v>2058.75</v>
      </c>
      <c r="AC62" s="181">
        <v>5</v>
      </c>
      <c r="AD62" s="182">
        <v>36100.629999999997</v>
      </c>
      <c r="AE62" s="181">
        <v>81</v>
      </c>
    </row>
    <row r="63" spans="1:31" x14ac:dyDescent="0.35">
      <c r="A63" s="181" t="s">
        <v>293</v>
      </c>
      <c r="B63" s="182">
        <v>382.5</v>
      </c>
      <c r="C63" s="181">
        <v>1</v>
      </c>
      <c r="D63" s="182">
        <v>0</v>
      </c>
      <c r="E63" s="181">
        <v>0</v>
      </c>
      <c r="F63" s="182">
        <v>382.5</v>
      </c>
      <c r="G63" s="181">
        <v>1</v>
      </c>
      <c r="I63" s="181" t="s">
        <v>293</v>
      </c>
      <c r="J63" s="182">
        <v>262.5</v>
      </c>
      <c r="K63" s="181">
        <v>1</v>
      </c>
      <c r="L63" s="182">
        <v>0</v>
      </c>
      <c r="M63" s="181">
        <v>0</v>
      </c>
      <c r="N63" s="182">
        <v>262.5</v>
      </c>
      <c r="O63" s="181">
        <v>1</v>
      </c>
      <c r="Q63" s="181" t="s">
        <v>293</v>
      </c>
      <c r="R63" s="182">
        <v>360</v>
      </c>
      <c r="S63" s="181">
        <v>1</v>
      </c>
      <c r="T63" s="182">
        <v>0</v>
      </c>
      <c r="U63" s="181">
        <v>0</v>
      </c>
      <c r="V63" s="182">
        <v>360</v>
      </c>
      <c r="W63" s="181">
        <v>1</v>
      </c>
      <c r="Y63" s="181" t="s">
        <v>293</v>
      </c>
      <c r="Z63" s="182">
        <v>390</v>
      </c>
      <c r="AA63" s="181">
        <v>1</v>
      </c>
      <c r="AB63" s="182">
        <v>0</v>
      </c>
      <c r="AC63" s="181">
        <v>0</v>
      </c>
      <c r="AD63" s="182">
        <v>390</v>
      </c>
      <c r="AE63" s="181">
        <v>1</v>
      </c>
    </row>
    <row r="64" spans="1:31" x14ac:dyDescent="0.35">
      <c r="A64" s="181" t="s">
        <v>314</v>
      </c>
      <c r="B64" s="182">
        <v>1203</v>
      </c>
      <c r="C64" s="181">
        <v>3</v>
      </c>
      <c r="D64" s="182">
        <v>0</v>
      </c>
      <c r="E64" s="181">
        <v>0</v>
      </c>
      <c r="F64" s="182">
        <v>1203</v>
      </c>
      <c r="G64" s="181">
        <v>3</v>
      </c>
      <c r="I64" s="181" t="s">
        <v>314</v>
      </c>
      <c r="J64" s="182">
        <v>771.5</v>
      </c>
      <c r="K64" s="181">
        <v>2</v>
      </c>
      <c r="L64" s="182">
        <v>0</v>
      </c>
      <c r="M64" s="181">
        <v>0</v>
      </c>
      <c r="N64" s="182">
        <v>771.5</v>
      </c>
      <c r="O64" s="181">
        <v>2</v>
      </c>
      <c r="Q64" s="181" t="s">
        <v>314</v>
      </c>
      <c r="R64" s="182">
        <v>898.5</v>
      </c>
      <c r="S64" s="181">
        <v>2</v>
      </c>
      <c r="T64" s="182">
        <v>0</v>
      </c>
      <c r="U64" s="181">
        <v>0</v>
      </c>
      <c r="V64" s="182">
        <v>898.5</v>
      </c>
      <c r="W64" s="181">
        <v>2</v>
      </c>
      <c r="Y64" s="181" t="s">
        <v>314</v>
      </c>
      <c r="Z64" s="182">
        <v>782.5</v>
      </c>
      <c r="AA64" s="181">
        <v>2</v>
      </c>
      <c r="AB64" s="182">
        <v>0</v>
      </c>
      <c r="AC64" s="181">
        <v>0</v>
      </c>
      <c r="AD64" s="182">
        <v>782.5</v>
      </c>
      <c r="AE64" s="181">
        <v>2</v>
      </c>
    </row>
    <row r="65" spans="1:31" x14ac:dyDescent="0.35">
      <c r="A65" s="181" t="s">
        <v>295</v>
      </c>
      <c r="B65" s="182">
        <v>6634.07</v>
      </c>
      <c r="C65" s="181">
        <v>24</v>
      </c>
      <c r="D65" s="182">
        <v>0</v>
      </c>
      <c r="E65" s="181">
        <v>0</v>
      </c>
      <c r="F65" s="182">
        <v>6634.07</v>
      </c>
      <c r="G65" s="181">
        <v>24</v>
      </c>
      <c r="I65" s="181" t="s">
        <v>295</v>
      </c>
      <c r="J65" s="182">
        <v>5350.6100000000006</v>
      </c>
      <c r="K65" s="181">
        <v>22</v>
      </c>
      <c r="L65" s="182">
        <v>0</v>
      </c>
      <c r="M65" s="181">
        <v>0</v>
      </c>
      <c r="N65" s="182">
        <v>5350.6100000000006</v>
      </c>
      <c r="O65" s="181">
        <v>22</v>
      </c>
      <c r="Q65" s="181" t="s">
        <v>295</v>
      </c>
      <c r="R65" s="182">
        <v>6150.77</v>
      </c>
      <c r="S65" s="181">
        <v>22</v>
      </c>
      <c r="T65" s="182">
        <v>0</v>
      </c>
      <c r="U65" s="181">
        <v>0</v>
      </c>
      <c r="V65" s="182">
        <v>6150.77</v>
      </c>
      <c r="W65" s="181">
        <v>22</v>
      </c>
      <c r="Y65" s="181" t="s">
        <v>295</v>
      </c>
      <c r="Z65" s="182">
        <v>7118.61</v>
      </c>
      <c r="AA65" s="181">
        <v>22</v>
      </c>
      <c r="AB65" s="182">
        <v>0</v>
      </c>
      <c r="AC65" s="181">
        <v>0</v>
      </c>
      <c r="AD65" s="182">
        <v>7118.61</v>
      </c>
      <c r="AE65" s="181">
        <v>22</v>
      </c>
    </row>
    <row r="66" spans="1:31" x14ac:dyDescent="0.35">
      <c r="A66" s="183" t="s">
        <v>299</v>
      </c>
      <c r="B66" s="184">
        <v>5060632.3900000015</v>
      </c>
      <c r="C66" s="183">
        <v>13963</v>
      </c>
      <c r="D66" s="184">
        <v>305345.65999999997</v>
      </c>
      <c r="E66" s="183">
        <v>941</v>
      </c>
      <c r="F66" s="184">
        <v>5365978.0500000017</v>
      </c>
      <c r="G66" s="183">
        <v>14904</v>
      </c>
      <c r="I66" s="183" t="s">
        <v>299</v>
      </c>
      <c r="J66" s="184">
        <v>4452254.879999999</v>
      </c>
      <c r="K66" s="183">
        <v>13706</v>
      </c>
      <c r="L66" s="184">
        <v>329183.53000000003</v>
      </c>
      <c r="M66" s="183">
        <v>932</v>
      </c>
      <c r="N66" s="184">
        <v>4781438.4099999992</v>
      </c>
      <c r="O66" s="183">
        <v>14638</v>
      </c>
      <c r="Q66" s="183" t="s">
        <v>299</v>
      </c>
      <c r="R66" s="184">
        <v>4473911.0599999996</v>
      </c>
      <c r="S66" s="183">
        <v>13703</v>
      </c>
      <c r="T66" s="184">
        <v>345235.88999999996</v>
      </c>
      <c r="U66" s="183">
        <v>953</v>
      </c>
      <c r="V66" s="184">
        <v>4819146.9499999993</v>
      </c>
      <c r="W66" s="183">
        <v>14656</v>
      </c>
      <c r="Y66" s="183" t="s">
        <v>299</v>
      </c>
      <c r="Z66" s="184">
        <v>5601388.7700000014</v>
      </c>
      <c r="AA66" s="183">
        <v>13815</v>
      </c>
      <c r="AB66" s="184">
        <v>411753.80999999994</v>
      </c>
      <c r="AC66" s="183">
        <v>1016</v>
      </c>
      <c r="AD66" s="184">
        <v>6013142.580000001</v>
      </c>
      <c r="AE66" s="183">
        <v>14831</v>
      </c>
    </row>
    <row r="72" spans="1:31" ht="18" x14ac:dyDescent="0.4">
      <c r="A72" s="177" t="s">
        <v>163</v>
      </c>
      <c r="B72" s="178"/>
      <c r="C72" s="178"/>
      <c r="D72" s="178"/>
      <c r="E72" s="178"/>
      <c r="F72" s="179"/>
      <c r="G72" s="179"/>
      <c r="I72" s="177" t="s">
        <v>164</v>
      </c>
      <c r="J72" s="178"/>
      <c r="K72" s="178"/>
      <c r="L72" s="178"/>
      <c r="M72" s="178"/>
      <c r="N72" s="179"/>
      <c r="O72" s="179"/>
      <c r="Q72" s="177" t="s">
        <v>165</v>
      </c>
      <c r="R72" s="178"/>
      <c r="S72" s="178"/>
      <c r="T72" s="178"/>
      <c r="U72" s="178"/>
      <c r="V72" s="179"/>
      <c r="W72" s="179"/>
      <c r="Y72" s="177" t="s">
        <v>166</v>
      </c>
      <c r="Z72" s="178"/>
      <c r="AA72" s="178"/>
      <c r="AB72" s="178"/>
      <c r="AC72" s="178"/>
      <c r="AD72" s="179"/>
      <c r="AE72" s="179"/>
    </row>
    <row r="73" spans="1:31" x14ac:dyDescent="0.35">
      <c r="A73" s="180" t="s">
        <v>230</v>
      </c>
      <c r="B73" s="180" t="s">
        <v>300</v>
      </c>
      <c r="C73" s="180" t="s">
        <v>92</v>
      </c>
      <c r="D73" s="180" t="s">
        <v>301</v>
      </c>
      <c r="E73" s="180" t="s">
        <v>302</v>
      </c>
      <c r="F73" s="180" t="s">
        <v>303</v>
      </c>
      <c r="G73" s="180" t="s">
        <v>304</v>
      </c>
      <c r="I73" s="180" t="s">
        <v>230</v>
      </c>
      <c r="J73" s="180" t="s">
        <v>300</v>
      </c>
      <c r="K73" s="180" t="s">
        <v>92</v>
      </c>
      <c r="L73" s="180" t="s">
        <v>301</v>
      </c>
      <c r="M73" s="180" t="s">
        <v>302</v>
      </c>
      <c r="N73" s="180" t="s">
        <v>303</v>
      </c>
      <c r="O73" s="180" t="s">
        <v>304</v>
      </c>
      <c r="Q73" s="180" t="s">
        <v>230</v>
      </c>
      <c r="R73" s="180" t="s">
        <v>300</v>
      </c>
      <c r="S73" s="180" t="s">
        <v>92</v>
      </c>
      <c r="T73" s="180" t="s">
        <v>301</v>
      </c>
      <c r="U73" s="180" t="s">
        <v>302</v>
      </c>
      <c r="V73" s="180" t="s">
        <v>303</v>
      </c>
      <c r="W73" s="180" t="s">
        <v>304</v>
      </c>
      <c r="Y73" s="180" t="s">
        <v>230</v>
      </c>
      <c r="Z73" s="180" t="s">
        <v>300</v>
      </c>
      <c r="AA73" s="180" t="s">
        <v>92</v>
      </c>
      <c r="AB73" s="180" t="s">
        <v>301</v>
      </c>
      <c r="AC73" s="180" t="s">
        <v>302</v>
      </c>
      <c r="AD73" s="180" t="s">
        <v>303</v>
      </c>
      <c r="AE73" s="180" t="s">
        <v>304</v>
      </c>
    </row>
    <row r="74" spans="1:31" x14ac:dyDescent="0.35">
      <c r="A74" s="181" t="s">
        <v>232</v>
      </c>
      <c r="B74" s="182">
        <v>68791</v>
      </c>
      <c r="C74" s="181">
        <v>234</v>
      </c>
      <c r="D74" s="182">
        <v>1776.7599999999998</v>
      </c>
      <c r="E74" s="181">
        <v>7</v>
      </c>
      <c r="F74" s="182">
        <v>70567.759999999995</v>
      </c>
      <c r="G74" s="181">
        <v>241</v>
      </c>
      <c r="I74" s="181" t="s">
        <v>232</v>
      </c>
      <c r="J74" s="182">
        <v>54525.549999999988</v>
      </c>
      <c r="K74" s="181">
        <v>237</v>
      </c>
      <c r="L74" s="182">
        <v>2787.64</v>
      </c>
      <c r="M74" s="181">
        <v>13</v>
      </c>
      <c r="N74" s="182">
        <v>57313.189999999988</v>
      </c>
      <c r="O74" s="181">
        <v>250</v>
      </c>
      <c r="Q74" s="181" t="s">
        <v>232</v>
      </c>
      <c r="R74" s="182">
        <v>114702.15000000001</v>
      </c>
      <c r="S74" s="181">
        <v>251</v>
      </c>
      <c r="T74" s="182">
        <v>7174.16</v>
      </c>
      <c r="U74" s="181">
        <v>14</v>
      </c>
      <c r="V74" s="182">
        <v>121876.31000000001</v>
      </c>
      <c r="W74" s="181">
        <v>265</v>
      </c>
      <c r="Y74" s="181" t="s">
        <v>232</v>
      </c>
      <c r="Z74" s="182">
        <v>81988.210000000021</v>
      </c>
      <c r="AA74" s="181">
        <v>255</v>
      </c>
      <c r="AB74" s="182">
        <v>4691.8599999999997</v>
      </c>
      <c r="AC74" s="181">
        <v>14</v>
      </c>
      <c r="AD74" s="182">
        <v>86680.070000000022</v>
      </c>
      <c r="AE74" s="181">
        <v>269</v>
      </c>
    </row>
    <row r="75" spans="1:31" x14ac:dyDescent="0.35">
      <c r="A75" s="181" t="s">
        <v>233</v>
      </c>
      <c r="B75" s="182">
        <v>5788.94</v>
      </c>
      <c r="C75" s="181">
        <v>22</v>
      </c>
      <c r="D75" s="182">
        <v>1245.04</v>
      </c>
      <c r="E75" s="181">
        <v>5</v>
      </c>
      <c r="F75" s="182">
        <v>7033.98</v>
      </c>
      <c r="G75" s="181">
        <v>27</v>
      </c>
      <c r="I75" s="181" t="s">
        <v>233</v>
      </c>
      <c r="J75" s="182">
        <v>5035.75</v>
      </c>
      <c r="K75" s="181">
        <v>19</v>
      </c>
      <c r="L75" s="182">
        <v>1631.77</v>
      </c>
      <c r="M75" s="181">
        <v>6</v>
      </c>
      <c r="N75" s="182">
        <v>6667.52</v>
      </c>
      <c r="O75" s="181">
        <v>25</v>
      </c>
      <c r="Q75" s="181" t="s">
        <v>233</v>
      </c>
      <c r="R75" s="182">
        <v>9043</v>
      </c>
      <c r="S75" s="181">
        <v>17</v>
      </c>
      <c r="T75" s="182">
        <v>1440.66</v>
      </c>
      <c r="U75" s="181">
        <v>5</v>
      </c>
      <c r="V75" s="182">
        <v>10483.66</v>
      </c>
      <c r="W75" s="181">
        <v>22</v>
      </c>
      <c r="Y75" s="181" t="s">
        <v>233</v>
      </c>
      <c r="Z75" s="182">
        <v>6875.9</v>
      </c>
      <c r="AA75" s="181">
        <v>19</v>
      </c>
      <c r="AB75" s="182">
        <v>892.25</v>
      </c>
      <c r="AC75" s="181">
        <v>2</v>
      </c>
      <c r="AD75" s="182">
        <v>7768.15</v>
      </c>
      <c r="AE75" s="181">
        <v>21</v>
      </c>
    </row>
    <row r="76" spans="1:31" x14ac:dyDescent="0.35">
      <c r="A76" s="181" t="s">
        <v>234</v>
      </c>
      <c r="B76" s="182">
        <v>71726.460000000006</v>
      </c>
      <c r="C76" s="181">
        <v>207</v>
      </c>
      <c r="D76" s="182">
        <v>8167</v>
      </c>
      <c r="E76" s="181">
        <v>21</v>
      </c>
      <c r="F76" s="182">
        <v>79893.460000000006</v>
      </c>
      <c r="G76" s="181">
        <v>228</v>
      </c>
      <c r="I76" s="181" t="s">
        <v>234</v>
      </c>
      <c r="J76" s="182">
        <v>51755.79</v>
      </c>
      <c r="K76" s="181">
        <v>207</v>
      </c>
      <c r="L76" s="182">
        <v>6491.5</v>
      </c>
      <c r="M76" s="181">
        <v>24</v>
      </c>
      <c r="N76" s="182">
        <v>58247.29</v>
      </c>
      <c r="O76" s="181">
        <v>231</v>
      </c>
      <c r="Q76" s="181" t="s">
        <v>234</v>
      </c>
      <c r="R76" s="182">
        <v>108170.29</v>
      </c>
      <c r="S76" s="181">
        <v>202</v>
      </c>
      <c r="T76" s="182">
        <v>8245.75</v>
      </c>
      <c r="U76" s="181">
        <v>20</v>
      </c>
      <c r="V76" s="182">
        <v>116416.04</v>
      </c>
      <c r="W76" s="181">
        <v>222</v>
      </c>
      <c r="Y76" s="181" t="s">
        <v>234</v>
      </c>
      <c r="Z76" s="182">
        <v>78542.299999999988</v>
      </c>
      <c r="AA76" s="181">
        <v>217</v>
      </c>
      <c r="AB76" s="182">
        <v>7965.5</v>
      </c>
      <c r="AC76" s="181">
        <v>21</v>
      </c>
      <c r="AD76" s="182">
        <v>86507.799999999988</v>
      </c>
      <c r="AE76" s="181">
        <v>238</v>
      </c>
    </row>
    <row r="77" spans="1:31" x14ac:dyDescent="0.35">
      <c r="A77" s="181" t="s">
        <v>236</v>
      </c>
      <c r="B77" s="182">
        <v>57156.820000000007</v>
      </c>
      <c r="C77" s="181">
        <v>186</v>
      </c>
      <c r="D77" s="182">
        <v>4968.84</v>
      </c>
      <c r="E77" s="181">
        <v>14</v>
      </c>
      <c r="F77" s="182">
        <v>62125.66</v>
      </c>
      <c r="G77" s="181">
        <v>200</v>
      </c>
      <c r="I77" s="181" t="s">
        <v>236</v>
      </c>
      <c r="J77" s="182">
        <v>49486.119999999995</v>
      </c>
      <c r="K77" s="181">
        <v>181</v>
      </c>
      <c r="L77" s="182">
        <v>6391.42</v>
      </c>
      <c r="M77" s="181">
        <v>19</v>
      </c>
      <c r="N77" s="182">
        <v>55877.539999999994</v>
      </c>
      <c r="O77" s="181">
        <v>200</v>
      </c>
      <c r="Q77" s="181" t="s">
        <v>236</v>
      </c>
      <c r="R77" s="182">
        <v>94009.16</v>
      </c>
      <c r="S77" s="181">
        <v>186</v>
      </c>
      <c r="T77" s="182">
        <v>8580.58</v>
      </c>
      <c r="U77" s="181">
        <v>17</v>
      </c>
      <c r="V77" s="182">
        <v>102589.74</v>
      </c>
      <c r="W77" s="181">
        <v>203</v>
      </c>
      <c r="Y77" s="181" t="s">
        <v>236</v>
      </c>
      <c r="Z77" s="182">
        <v>68317.789999999994</v>
      </c>
      <c r="AA77" s="181">
        <v>192</v>
      </c>
      <c r="AB77" s="182">
        <v>5603.6</v>
      </c>
      <c r="AC77" s="181">
        <v>17</v>
      </c>
      <c r="AD77" s="182">
        <v>73921.39</v>
      </c>
      <c r="AE77" s="181">
        <v>209</v>
      </c>
    </row>
    <row r="78" spans="1:31" x14ac:dyDescent="0.35">
      <c r="A78" s="181" t="s">
        <v>237</v>
      </c>
      <c r="B78" s="182">
        <v>16777.550000000003</v>
      </c>
      <c r="C78" s="181">
        <v>57</v>
      </c>
      <c r="D78" s="182">
        <v>3691.5</v>
      </c>
      <c r="E78" s="181">
        <v>11</v>
      </c>
      <c r="F78" s="182">
        <v>20469.050000000003</v>
      </c>
      <c r="G78" s="181">
        <v>68</v>
      </c>
      <c r="I78" s="181" t="s">
        <v>237</v>
      </c>
      <c r="J78" s="182">
        <v>13104.75</v>
      </c>
      <c r="K78" s="181">
        <v>53</v>
      </c>
      <c r="L78" s="182">
        <v>4593.75</v>
      </c>
      <c r="M78" s="181">
        <v>11</v>
      </c>
      <c r="N78" s="182">
        <v>17698.5</v>
      </c>
      <c r="O78" s="181">
        <v>64</v>
      </c>
      <c r="Q78" s="181" t="s">
        <v>237</v>
      </c>
      <c r="R78" s="182">
        <v>29650.25</v>
      </c>
      <c r="S78" s="181">
        <v>53</v>
      </c>
      <c r="T78" s="182">
        <v>5179.25</v>
      </c>
      <c r="U78" s="181">
        <v>13</v>
      </c>
      <c r="V78" s="182">
        <v>34829.5</v>
      </c>
      <c r="W78" s="181">
        <v>66</v>
      </c>
      <c r="Y78" s="181" t="s">
        <v>237</v>
      </c>
      <c r="Z78" s="182">
        <v>21222.1</v>
      </c>
      <c r="AA78" s="181">
        <v>56</v>
      </c>
      <c r="AB78" s="182">
        <v>4908.82</v>
      </c>
      <c r="AC78" s="181">
        <v>13</v>
      </c>
      <c r="AD78" s="182">
        <v>26130.92</v>
      </c>
      <c r="AE78" s="181">
        <v>69</v>
      </c>
    </row>
    <row r="79" spans="1:31" x14ac:dyDescent="0.35">
      <c r="A79" s="181" t="s">
        <v>238</v>
      </c>
      <c r="B79" s="182">
        <v>9072.23</v>
      </c>
      <c r="C79" s="181">
        <v>34</v>
      </c>
      <c r="D79" s="182">
        <v>562.5</v>
      </c>
      <c r="E79" s="181">
        <v>2</v>
      </c>
      <c r="F79" s="182">
        <v>9634.73</v>
      </c>
      <c r="G79" s="181">
        <v>36</v>
      </c>
      <c r="I79" s="181" t="s">
        <v>238</v>
      </c>
      <c r="J79" s="182">
        <v>7541.62</v>
      </c>
      <c r="K79" s="181">
        <v>30</v>
      </c>
      <c r="L79" s="182">
        <v>675</v>
      </c>
      <c r="M79" s="181">
        <v>2</v>
      </c>
      <c r="N79" s="182">
        <v>8216.619999999999</v>
      </c>
      <c r="O79" s="181">
        <v>32</v>
      </c>
      <c r="Q79" s="181" t="s">
        <v>238</v>
      </c>
      <c r="R79" s="182">
        <v>14227.34</v>
      </c>
      <c r="S79" s="181">
        <v>26</v>
      </c>
      <c r="T79" s="182">
        <v>922.5</v>
      </c>
      <c r="U79" s="181">
        <v>2</v>
      </c>
      <c r="V79" s="182">
        <v>15149.84</v>
      </c>
      <c r="W79" s="181">
        <v>28</v>
      </c>
      <c r="Y79" s="181" t="s">
        <v>238</v>
      </c>
      <c r="Z79" s="182">
        <v>10579.93</v>
      </c>
      <c r="AA79" s="181">
        <v>29</v>
      </c>
      <c r="AB79" s="182">
        <v>585</v>
      </c>
      <c r="AC79" s="181">
        <v>2</v>
      </c>
      <c r="AD79" s="182">
        <v>11164.93</v>
      </c>
      <c r="AE79" s="181">
        <v>31</v>
      </c>
    </row>
    <row r="80" spans="1:31" x14ac:dyDescent="0.35">
      <c r="A80" s="181" t="s">
        <v>239</v>
      </c>
      <c r="B80" s="182">
        <v>72266.02</v>
      </c>
      <c r="C80" s="181">
        <v>228</v>
      </c>
      <c r="D80" s="182">
        <v>5516.25</v>
      </c>
      <c r="E80" s="181">
        <v>13</v>
      </c>
      <c r="F80" s="182">
        <v>77782.27</v>
      </c>
      <c r="G80" s="181">
        <v>241</v>
      </c>
      <c r="I80" s="181" t="s">
        <v>239</v>
      </c>
      <c r="J80" s="182">
        <v>55183.47</v>
      </c>
      <c r="K80" s="181">
        <v>230</v>
      </c>
      <c r="L80" s="182">
        <v>4185.75</v>
      </c>
      <c r="M80" s="181">
        <v>16</v>
      </c>
      <c r="N80" s="182">
        <v>59369.22</v>
      </c>
      <c r="O80" s="181">
        <v>246</v>
      </c>
      <c r="Q80" s="181" t="s">
        <v>239</v>
      </c>
      <c r="R80" s="182">
        <v>122096.88</v>
      </c>
      <c r="S80" s="181">
        <v>247</v>
      </c>
      <c r="T80" s="182">
        <v>12211.45</v>
      </c>
      <c r="U80" s="181">
        <v>19</v>
      </c>
      <c r="V80" s="182">
        <v>134308.33000000002</v>
      </c>
      <c r="W80" s="181">
        <v>266</v>
      </c>
      <c r="Y80" s="181" t="s">
        <v>239</v>
      </c>
      <c r="Z80" s="182">
        <v>82275.16</v>
      </c>
      <c r="AA80" s="181">
        <v>240</v>
      </c>
      <c r="AB80" s="182">
        <v>6713.8</v>
      </c>
      <c r="AC80" s="181">
        <v>20</v>
      </c>
      <c r="AD80" s="182">
        <v>88988.96</v>
      </c>
      <c r="AE80" s="181">
        <v>260</v>
      </c>
    </row>
    <row r="81" spans="1:31" x14ac:dyDescent="0.35">
      <c r="A81" s="181" t="s">
        <v>240</v>
      </c>
      <c r="B81" s="182">
        <v>339193.39000000007</v>
      </c>
      <c r="C81" s="181">
        <v>1174</v>
      </c>
      <c r="D81" s="182">
        <v>9840.8799999999992</v>
      </c>
      <c r="E81" s="181">
        <v>27</v>
      </c>
      <c r="F81" s="182">
        <v>349034.27000000008</v>
      </c>
      <c r="G81" s="181">
        <v>1201</v>
      </c>
      <c r="I81" s="181" t="s">
        <v>240</v>
      </c>
      <c r="J81" s="182">
        <v>284093.68999999989</v>
      </c>
      <c r="K81" s="181">
        <v>1168</v>
      </c>
      <c r="L81" s="182">
        <v>10542.96</v>
      </c>
      <c r="M81" s="181">
        <v>32</v>
      </c>
      <c r="N81" s="182">
        <v>294636.64999999991</v>
      </c>
      <c r="O81" s="181">
        <v>1200</v>
      </c>
      <c r="Q81" s="181" t="s">
        <v>240</v>
      </c>
      <c r="R81" s="182">
        <v>579218.89999999991</v>
      </c>
      <c r="S81" s="181">
        <v>1204</v>
      </c>
      <c r="T81" s="182">
        <v>15102.880000000001</v>
      </c>
      <c r="U81" s="181">
        <v>28</v>
      </c>
      <c r="V81" s="182">
        <v>594321.77999999991</v>
      </c>
      <c r="W81" s="181">
        <v>1232</v>
      </c>
      <c r="Y81" s="181" t="s">
        <v>240</v>
      </c>
      <c r="Z81" s="182">
        <v>385090.82000000007</v>
      </c>
      <c r="AA81" s="181">
        <v>1223</v>
      </c>
      <c r="AB81" s="182">
        <v>12929.79</v>
      </c>
      <c r="AC81" s="181">
        <v>37</v>
      </c>
      <c r="AD81" s="182">
        <v>398020.61000000004</v>
      </c>
      <c r="AE81" s="181">
        <v>1260</v>
      </c>
    </row>
    <row r="82" spans="1:31" x14ac:dyDescent="0.35">
      <c r="A82" s="181" t="s">
        <v>241</v>
      </c>
      <c r="B82" s="182">
        <v>170667.78</v>
      </c>
      <c r="C82" s="181">
        <v>464</v>
      </c>
      <c r="D82" s="182">
        <v>15599.25</v>
      </c>
      <c r="E82" s="181">
        <v>36</v>
      </c>
      <c r="F82" s="182">
        <v>186267.03</v>
      </c>
      <c r="G82" s="181">
        <v>500</v>
      </c>
      <c r="I82" s="181" t="s">
        <v>241</v>
      </c>
      <c r="J82" s="182">
        <v>125888.19999999998</v>
      </c>
      <c r="K82" s="181">
        <v>451</v>
      </c>
      <c r="L82" s="182">
        <v>13299.5</v>
      </c>
      <c r="M82" s="181">
        <v>34</v>
      </c>
      <c r="N82" s="182">
        <v>139187.69999999998</v>
      </c>
      <c r="O82" s="181">
        <v>485</v>
      </c>
      <c r="Q82" s="181" t="s">
        <v>241</v>
      </c>
      <c r="R82" s="182">
        <v>242980.57</v>
      </c>
      <c r="S82" s="181">
        <v>475</v>
      </c>
      <c r="T82" s="182">
        <v>17056</v>
      </c>
      <c r="U82" s="181">
        <v>44</v>
      </c>
      <c r="V82" s="182">
        <v>260036.57</v>
      </c>
      <c r="W82" s="181">
        <v>519</v>
      </c>
      <c r="Y82" s="181" t="s">
        <v>241</v>
      </c>
      <c r="Z82" s="182">
        <v>174968.73</v>
      </c>
      <c r="AA82" s="181">
        <v>483</v>
      </c>
      <c r="AB82" s="182">
        <v>17016.5</v>
      </c>
      <c r="AC82" s="181">
        <v>55</v>
      </c>
      <c r="AD82" s="182">
        <v>191985.23</v>
      </c>
      <c r="AE82" s="181">
        <v>538</v>
      </c>
    </row>
    <row r="83" spans="1:31" x14ac:dyDescent="0.35">
      <c r="A83" s="181" t="s">
        <v>244</v>
      </c>
      <c r="B83" s="182">
        <v>1722.51</v>
      </c>
      <c r="C83" s="181">
        <v>7</v>
      </c>
      <c r="D83" s="182">
        <v>0</v>
      </c>
      <c r="E83" s="181">
        <v>0</v>
      </c>
      <c r="F83" s="182">
        <v>1722.51</v>
      </c>
      <c r="G83" s="181">
        <v>7</v>
      </c>
      <c r="I83" s="181" t="s">
        <v>244</v>
      </c>
      <c r="J83" s="182">
        <v>1545.16</v>
      </c>
      <c r="K83" s="181">
        <v>7</v>
      </c>
      <c r="L83" s="182">
        <v>0</v>
      </c>
      <c r="M83" s="181">
        <v>0</v>
      </c>
      <c r="N83" s="182">
        <v>1545.16</v>
      </c>
      <c r="O83" s="181">
        <v>7</v>
      </c>
      <c r="Q83" s="181" t="s">
        <v>244</v>
      </c>
      <c r="R83" s="182">
        <v>3175.27</v>
      </c>
      <c r="S83" s="181">
        <v>7</v>
      </c>
      <c r="T83" s="182">
        <v>0</v>
      </c>
      <c r="U83" s="181">
        <v>0</v>
      </c>
      <c r="V83" s="182">
        <v>3175.27</v>
      </c>
      <c r="W83" s="181">
        <v>7</v>
      </c>
      <c r="Y83" s="181" t="s">
        <v>244</v>
      </c>
      <c r="Z83" s="182">
        <v>2200.23</v>
      </c>
      <c r="AA83" s="181">
        <v>7</v>
      </c>
      <c r="AB83" s="182">
        <v>0</v>
      </c>
      <c r="AC83" s="181">
        <v>0</v>
      </c>
      <c r="AD83" s="182">
        <v>2200.23</v>
      </c>
      <c r="AE83" s="181">
        <v>7</v>
      </c>
    </row>
    <row r="84" spans="1:31" x14ac:dyDescent="0.35">
      <c r="A84" s="181" t="s">
        <v>246</v>
      </c>
      <c r="B84" s="182">
        <v>8423.99</v>
      </c>
      <c r="C84" s="181">
        <v>28</v>
      </c>
      <c r="D84" s="182">
        <v>0</v>
      </c>
      <c r="E84" s="181">
        <v>0</v>
      </c>
      <c r="F84" s="182">
        <v>8423.99</v>
      </c>
      <c r="G84" s="181">
        <v>28</v>
      </c>
      <c r="I84" s="181" t="s">
        <v>246</v>
      </c>
      <c r="J84" s="182">
        <v>7371.04</v>
      </c>
      <c r="K84" s="181">
        <v>26</v>
      </c>
      <c r="L84" s="182">
        <v>45</v>
      </c>
      <c r="M84" s="181">
        <v>1</v>
      </c>
      <c r="N84" s="182">
        <v>7416.04</v>
      </c>
      <c r="O84" s="181">
        <v>27</v>
      </c>
      <c r="Q84" s="181" t="s">
        <v>246</v>
      </c>
      <c r="R84" s="182">
        <v>12899.95</v>
      </c>
      <c r="S84" s="181">
        <v>27</v>
      </c>
      <c r="T84" s="182">
        <v>720</v>
      </c>
      <c r="U84" s="181">
        <v>1</v>
      </c>
      <c r="V84" s="182">
        <v>13619.95</v>
      </c>
      <c r="W84" s="181">
        <v>28</v>
      </c>
      <c r="Y84" s="181" t="s">
        <v>246</v>
      </c>
      <c r="Z84" s="182">
        <v>9001.85</v>
      </c>
      <c r="AA84" s="181">
        <v>23</v>
      </c>
      <c r="AB84" s="182">
        <v>540</v>
      </c>
      <c r="AC84" s="181">
        <v>1</v>
      </c>
      <c r="AD84" s="182">
        <v>9541.85</v>
      </c>
      <c r="AE84" s="181">
        <v>24</v>
      </c>
    </row>
    <row r="85" spans="1:31" x14ac:dyDescent="0.35">
      <c r="A85" s="181" t="s">
        <v>305</v>
      </c>
      <c r="B85" s="182">
        <v>13069.23</v>
      </c>
      <c r="C85" s="181">
        <v>39</v>
      </c>
      <c r="D85" s="182">
        <v>856.5</v>
      </c>
      <c r="E85" s="181">
        <v>2</v>
      </c>
      <c r="F85" s="182">
        <v>13925.73</v>
      </c>
      <c r="G85" s="181">
        <v>41</v>
      </c>
      <c r="I85" s="181" t="s">
        <v>305</v>
      </c>
      <c r="J85" s="182">
        <v>9215.43</v>
      </c>
      <c r="K85" s="181">
        <v>36</v>
      </c>
      <c r="L85" s="182">
        <v>815.5</v>
      </c>
      <c r="M85" s="181">
        <v>2</v>
      </c>
      <c r="N85" s="182">
        <v>10030.93</v>
      </c>
      <c r="O85" s="181">
        <v>38</v>
      </c>
      <c r="Q85" s="181" t="s">
        <v>305</v>
      </c>
      <c r="R85" s="182">
        <v>20458</v>
      </c>
      <c r="S85" s="181">
        <v>35</v>
      </c>
      <c r="T85" s="182">
        <v>625</v>
      </c>
      <c r="U85" s="181">
        <v>2</v>
      </c>
      <c r="V85" s="182">
        <v>21083</v>
      </c>
      <c r="W85" s="181">
        <v>37</v>
      </c>
      <c r="Y85" s="181" t="s">
        <v>305</v>
      </c>
      <c r="Z85" s="182">
        <v>12407.87</v>
      </c>
      <c r="AA85" s="181">
        <v>33</v>
      </c>
      <c r="AB85" s="182">
        <v>1601.99</v>
      </c>
      <c r="AC85" s="181">
        <v>5</v>
      </c>
      <c r="AD85" s="182">
        <v>14009.86</v>
      </c>
      <c r="AE85" s="181">
        <v>38</v>
      </c>
    </row>
    <row r="86" spans="1:31" x14ac:dyDescent="0.35">
      <c r="A86" s="181" t="s">
        <v>248</v>
      </c>
      <c r="B86" s="182">
        <v>642414.96000000008</v>
      </c>
      <c r="C86" s="181">
        <v>1846</v>
      </c>
      <c r="D86" s="182">
        <v>32905.03</v>
      </c>
      <c r="E86" s="181">
        <v>88</v>
      </c>
      <c r="F86" s="182">
        <v>675319.99000000011</v>
      </c>
      <c r="G86" s="181">
        <v>1934</v>
      </c>
      <c r="I86" s="181" t="s">
        <v>248</v>
      </c>
      <c r="J86" s="182">
        <v>455707.87999999989</v>
      </c>
      <c r="K86" s="181">
        <v>1821</v>
      </c>
      <c r="L86" s="182">
        <v>29568.370000000003</v>
      </c>
      <c r="M86" s="181">
        <v>99</v>
      </c>
      <c r="N86" s="182">
        <v>485276.24999999988</v>
      </c>
      <c r="O86" s="181">
        <v>1920</v>
      </c>
      <c r="Q86" s="181" t="s">
        <v>248</v>
      </c>
      <c r="R86" s="182">
        <v>922979.65999999992</v>
      </c>
      <c r="S86" s="181">
        <v>1874</v>
      </c>
      <c r="T86" s="182">
        <v>40797.61</v>
      </c>
      <c r="U86" s="181">
        <v>98</v>
      </c>
      <c r="V86" s="182">
        <v>963777.2699999999</v>
      </c>
      <c r="W86" s="181">
        <v>1972</v>
      </c>
      <c r="Y86" s="181" t="s">
        <v>248</v>
      </c>
      <c r="Z86" s="182">
        <v>656858.03999999992</v>
      </c>
      <c r="AA86" s="181">
        <v>1863</v>
      </c>
      <c r="AB86" s="182">
        <v>32815.279999999999</v>
      </c>
      <c r="AC86" s="181">
        <v>98</v>
      </c>
      <c r="AD86" s="182">
        <v>689673.32</v>
      </c>
      <c r="AE86" s="181">
        <v>1961</v>
      </c>
    </row>
    <row r="87" spans="1:31" x14ac:dyDescent="0.35">
      <c r="A87" s="181" t="s">
        <v>249</v>
      </c>
      <c r="B87" s="182">
        <v>9239.2000000000007</v>
      </c>
      <c r="C87" s="181">
        <v>30</v>
      </c>
      <c r="D87" s="182">
        <v>0</v>
      </c>
      <c r="E87" s="181">
        <v>0</v>
      </c>
      <c r="F87" s="182">
        <v>9239.2000000000007</v>
      </c>
      <c r="G87" s="181">
        <v>30</v>
      </c>
      <c r="I87" s="181" t="s">
        <v>249</v>
      </c>
      <c r="J87" s="182">
        <v>6529.65</v>
      </c>
      <c r="K87" s="181">
        <v>29</v>
      </c>
      <c r="L87" s="182">
        <v>0</v>
      </c>
      <c r="M87" s="181">
        <v>0</v>
      </c>
      <c r="N87" s="182">
        <v>6529.65</v>
      </c>
      <c r="O87" s="181">
        <v>29</v>
      </c>
      <c r="Q87" s="181" t="s">
        <v>249</v>
      </c>
      <c r="R87" s="182">
        <v>13682.1</v>
      </c>
      <c r="S87" s="181">
        <v>29</v>
      </c>
      <c r="T87" s="182">
        <v>0</v>
      </c>
      <c r="U87" s="181">
        <v>0</v>
      </c>
      <c r="V87" s="182">
        <v>13682.1</v>
      </c>
      <c r="W87" s="181">
        <v>29</v>
      </c>
      <c r="Y87" s="181" t="s">
        <v>249</v>
      </c>
      <c r="Z87" s="182">
        <v>10350.59</v>
      </c>
      <c r="AA87" s="181">
        <v>30</v>
      </c>
      <c r="AB87" s="182">
        <v>0</v>
      </c>
      <c r="AC87" s="181">
        <v>0</v>
      </c>
      <c r="AD87" s="182">
        <v>10350.59</v>
      </c>
      <c r="AE87" s="181">
        <v>30</v>
      </c>
    </row>
    <row r="88" spans="1:31" x14ac:dyDescent="0.35">
      <c r="A88" s="181" t="s">
        <v>251</v>
      </c>
      <c r="B88" s="182">
        <v>13946.57</v>
      </c>
      <c r="C88" s="181">
        <v>40</v>
      </c>
      <c r="D88" s="182">
        <v>1385.25</v>
      </c>
      <c r="E88" s="181">
        <v>4</v>
      </c>
      <c r="F88" s="182">
        <v>15331.82</v>
      </c>
      <c r="G88" s="181">
        <v>44</v>
      </c>
      <c r="I88" s="181" t="s">
        <v>251</v>
      </c>
      <c r="J88" s="182">
        <v>10376.14</v>
      </c>
      <c r="K88" s="181">
        <v>37</v>
      </c>
      <c r="L88" s="182">
        <v>1287</v>
      </c>
      <c r="M88" s="181">
        <v>3</v>
      </c>
      <c r="N88" s="182">
        <v>11663.14</v>
      </c>
      <c r="O88" s="181">
        <v>40</v>
      </c>
      <c r="Q88" s="181" t="s">
        <v>251</v>
      </c>
      <c r="R88" s="182">
        <v>22213.53</v>
      </c>
      <c r="S88" s="181">
        <v>41</v>
      </c>
      <c r="T88" s="182">
        <v>1986</v>
      </c>
      <c r="U88" s="181">
        <v>4</v>
      </c>
      <c r="V88" s="182">
        <v>24199.53</v>
      </c>
      <c r="W88" s="181">
        <v>45</v>
      </c>
      <c r="Y88" s="181" t="s">
        <v>251</v>
      </c>
      <c r="Z88" s="182">
        <v>15216.75</v>
      </c>
      <c r="AA88" s="181">
        <v>39</v>
      </c>
      <c r="AB88" s="182">
        <v>1860.75</v>
      </c>
      <c r="AC88" s="181">
        <v>4</v>
      </c>
      <c r="AD88" s="182">
        <v>17077.5</v>
      </c>
      <c r="AE88" s="181">
        <v>43</v>
      </c>
    </row>
    <row r="89" spans="1:31" x14ac:dyDescent="0.35">
      <c r="A89" s="181" t="s">
        <v>252</v>
      </c>
      <c r="B89" s="182">
        <v>68367.33</v>
      </c>
      <c r="C89" s="181">
        <v>228</v>
      </c>
      <c r="D89" s="182">
        <v>1396.5</v>
      </c>
      <c r="E89" s="181">
        <v>3</v>
      </c>
      <c r="F89" s="182">
        <v>69763.83</v>
      </c>
      <c r="G89" s="181">
        <v>231</v>
      </c>
      <c r="I89" s="181" t="s">
        <v>252</v>
      </c>
      <c r="J89" s="182">
        <v>56216.03</v>
      </c>
      <c r="K89" s="181">
        <v>211</v>
      </c>
      <c r="L89" s="182">
        <v>1932</v>
      </c>
      <c r="M89" s="181">
        <v>5</v>
      </c>
      <c r="N89" s="182">
        <v>58148.03</v>
      </c>
      <c r="O89" s="181">
        <v>216</v>
      </c>
      <c r="Q89" s="181" t="s">
        <v>252</v>
      </c>
      <c r="R89" s="182">
        <v>118467.3</v>
      </c>
      <c r="S89" s="181">
        <v>221</v>
      </c>
      <c r="T89" s="182">
        <v>1420.5</v>
      </c>
      <c r="U89" s="181">
        <v>5</v>
      </c>
      <c r="V89" s="182">
        <v>119887.8</v>
      </c>
      <c r="W89" s="181">
        <v>226</v>
      </c>
      <c r="Y89" s="181" t="s">
        <v>252</v>
      </c>
      <c r="Z89" s="182">
        <v>73478.789999999994</v>
      </c>
      <c r="AA89" s="181">
        <v>217</v>
      </c>
      <c r="AB89" s="182">
        <v>2343.4499999999998</v>
      </c>
      <c r="AC89" s="181">
        <v>7</v>
      </c>
      <c r="AD89" s="182">
        <v>75822.239999999991</v>
      </c>
      <c r="AE89" s="181">
        <v>224</v>
      </c>
    </row>
    <row r="90" spans="1:31" x14ac:dyDescent="0.35">
      <c r="A90" s="181" t="s">
        <v>253</v>
      </c>
      <c r="B90" s="182">
        <v>8315.36</v>
      </c>
      <c r="C90" s="181">
        <v>28</v>
      </c>
      <c r="D90" s="182">
        <v>2118.81</v>
      </c>
      <c r="E90" s="181">
        <v>7</v>
      </c>
      <c r="F90" s="182">
        <v>10434.17</v>
      </c>
      <c r="G90" s="181">
        <v>35</v>
      </c>
      <c r="I90" s="181" t="s">
        <v>253</v>
      </c>
      <c r="J90" s="182">
        <v>6515.35</v>
      </c>
      <c r="K90" s="181">
        <v>26</v>
      </c>
      <c r="L90" s="182">
        <v>2356.31</v>
      </c>
      <c r="M90" s="181">
        <v>6</v>
      </c>
      <c r="N90" s="182">
        <v>8871.66</v>
      </c>
      <c r="O90" s="181">
        <v>32</v>
      </c>
      <c r="Q90" s="181" t="s">
        <v>253</v>
      </c>
      <c r="R90" s="182">
        <v>14595.5</v>
      </c>
      <c r="S90" s="181">
        <v>29</v>
      </c>
      <c r="T90" s="182">
        <v>1861.5</v>
      </c>
      <c r="U90" s="181">
        <v>4</v>
      </c>
      <c r="V90" s="182">
        <v>16457</v>
      </c>
      <c r="W90" s="181">
        <v>33</v>
      </c>
      <c r="Y90" s="181" t="s">
        <v>253</v>
      </c>
      <c r="Z90" s="182">
        <v>10428.4</v>
      </c>
      <c r="AA90" s="181">
        <v>29</v>
      </c>
      <c r="AB90" s="182">
        <v>1697.5</v>
      </c>
      <c r="AC90" s="181">
        <v>5</v>
      </c>
      <c r="AD90" s="182">
        <v>12125.9</v>
      </c>
      <c r="AE90" s="181">
        <v>34</v>
      </c>
    </row>
    <row r="91" spans="1:31" x14ac:dyDescent="0.35">
      <c r="A91" s="181" t="s">
        <v>254</v>
      </c>
      <c r="B91" s="182">
        <v>93698.559999999998</v>
      </c>
      <c r="C91" s="181">
        <v>283</v>
      </c>
      <c r="D91" s="182">
        <v>4916.5</v>
      </c>
      <c r="E91" s="181">
        <v>14</v>
      </c>
      <c r="F91" s="182">
        <v>98615.06</v>
      </c>
      <c r="G91" s="181">
        <v>297</v>
      </c>
      <c r="I91" s="181" t="s">
        <v>254</v>
      </c>
      <c r="J91" s="182">
        <v>69799.53</v>
      </c>
      <c r="K91" s="181">
        <v>273</v>
      </c>
      <c r="L91" s="182">
        <v>5116</v>
      </c>
      <c r="M91" s="181">
        <v>15</v>
      </c>
      <c r="N91" s="182">
        <v>74915.53</v>
      </c>
      <c r="O91" s="181">
        <v>288</v>
      </c>
      <c r="Q91" s="181" t="s">
        <v>254</v>
      </c>
      <c r="R91" s="182">
        <v>138233.11000000002</v>
      </c>
      <c r="S91" s="181">
        <v>292</v>
      </c>
      <c r="T91" s="182">
        <v>4807.5</v>
      </c>
      <c r="U91" s="181">
        <v>14</v>
      </c>
      <c r="V91" s="182">
        <v>143040.61000000002</v>
      </c>
      <c r="W91" s="181">
        <v>306</v>
      </c>
      <c r="Y91" s="181" t="s">
        <v>254</v>
      </c>
      <c r="Z91" s="182">
        <v>103441.23</v>
      </c>
      <c r="AA91" s="181">
        <v>282</v>
      </c>
      <c r="AB91" s="182">
        <v>3839.25</v>
      </c>
      <c r="AC91" s="181">
        <v>10</v>
      </c>
      <c r="AD91" s="182">
        <v>107280.48</v>
      </c>
      <c r="AE91" s="181">
        <v>292</v>
      </c>
    </row>
    <row r="92" spans="1:31" x14ac:dyDescent="0.35">
      <c r="A92" s="181" t="s">
        <v>255</v>
      </c>
      <c r="B92" s="182">
        <v>47929.909999999996</v>
      </c>
      <c r="C92" s="181">
        <v>152</v>
      </c>
      <c r="D92" s="182">
        <v>1818.91</v>
      </c>
      <c r="E92" s="181">
        <v>7</v>
      </c>
      <c r="F92" s="182">
        <v>49748.82</v>
      </c>
      <c r="G92" s="181">
        <v>159</v>
      </c>
      <c r="I92" s="181" t="s">
        <v>255</v>
      </c>
      <c r="J92" s="182">
        <v>34375.56</v>
      </c>
      <c r="K92" s="181">
        <v>142</v>
      </c>
      <c r="L92" s="182">
        <v>1412.96</v>
      </c>
      <c r="M92" s="181">
        <v>6</v>
      </c>
      <c r="N92" s="182">
        <v>35788.519999999997</v>
      </c>
      <c r="O92" s="181">
        <v>148</v>
      </c>
      <c r="Q92" s="181" t="s">
        <v>255</v>
      </c>
      <c r="R92" s="182">
        <v>73749.009999999995</v>
      </c>
      <c r="S92" s="181">
        <v>148</v>
      </c>
      <c r="T92" s="182">
        <v>2998.75</v>
      </c>
      <c r="U92" s="181">
        <v>7</v>
      </c>
      <c r="V92" s="182">
        <v>76747.759999999995</v>
      </c>
      <c r="W92" s="181">
        <v>155</v>
      </c>
      <c r="Y92" s="181" t="s">
        <v>255</v>
      </c>
      <c r="Z92" s="182">
        <v>51703.08</v>
      </c>
      <c r="AA92" s="181">
        <v>146</v>
      </c>
      <c r="AB92" s="182">
        <v>2422.58</v>
      </c>
      <c r="AC92" s="181">
        <v>10</v>
      </c>
      <c r="AD92" s="182">
        <v>54125.66</v>
      </c>
      <c r="AE92" s="181">
        <v>156</v>
      </c>
    </row>
    <row r="93" spans="1:31" x14ac:dyDescent="0.35">
      <c r="A93" s="181" t="s">
        <v>256</v>
      </c>
      <c r="B93" s="182">
        <v>1438.68</v>
      </c>
      <c r="C93" s="181">
        <v>6</v>
      </c>
      <c r="D93" s="182">
        <v>0</v>
      </c>
      <c r="E93" s="181">
        <v>0</v>
      </c>
      <c r="F93" s="182">
        <v>1438.68</v>
      </c>
      <c r="G93" s="181">
        <v>6</v>
      </c>
      <c r="I93" s="181" t="s">
        <v>256</v>
      </c>
      <c r="J93" s="182">
        <v>1135.5</v>
      </c>
      <c r="K93" s="181">
        <v>4</v>
      </c>
      <c r="L93" s="182">
        <v>0</v>
      </c>
      <c r="M93" s="181">
        <v>0</v>
      </c>
      <c r="N93" s="182">
        <v>1135.5</v>
      </c>
      <c r="O93" s="181">
        <v>4</v>
      </c>
      <c r="Q93" s="181" t="s">
        <v>256</v>
      </c>
      <c r="R93" s="182">
        <v>2617.7800000000002</v>
      </c>
      <c r="S93" s="181">
        <v>6</v>
      </c>
      <c r="T93" s="182">
        <v>0</v>
      </c>
      <c r="U93" s="181">
        <v>0</v>
      </c>
      <c r="V93" s="182">
        <v>2617.7800000000002</v>
      </c>
      <c r="W93" s="181">
        <v>6</v>
      </c>
      <c r="Y93" s="181" t="s">
        <v>256</v>
      </c>
      <c r="Z93" s="182">
        <v>1382</v>
      </c>
      <c r="AA93" s="181">
        <v>7</v>
      </c>
      <c r="AB93" s="182">
        <v>0</v>
      </c>
      <c r="AC93" s="181">
        <v>0</v>
      </c>
      <c r="AD93" s="182">
        <v>1382</v>
      </c>
      <c r="AE93" s="181">
        <v>7</v>
      </c>
    </row>
    <row r="94" spans="1:31" x14ac:dyDescent="0.35">
      <c r="A94" s="181" t="s">
        <v>306</v>
      </c>
      <c r="B94" s="182">
        <v>522172.04</v>
      </c>
      <c r="C94" s="181">
        <v>1404</v>
      </c>
      <c r="D94" s="182">
        <v>18191.86</v>
      </c>
      <c r="E94" s="181">
        <v>47</v>
      </c>
      <c r="F94" s="182">
        <v>540363.9</v>
      </c>
      <c r="G94" s="181">
        <v>1451</v>
      </c>
      <c r="I94" s="181" t="s">
        <v>306</v>
      </c>
      <c r="J94" s="182">
        <v>364811.09999999992</v>
      </c>
      <c r="K94" s="181">
        <v>1423</v>
      </c>
      <c r="L94" s="182">
        <v>17829.57</v>
      </c>
      <c r="M94" s="181">
        <v>54</v>
      </c>
      <c r="N94" s="182">
        <v>382640.66999999993</v>
      </c>
      <c r="O94" s="181">
        <v>1477</v>
      </c>
      <c r="Q94" s="181" t="s">
        <v>306</v>
      </c>
      <c r="R94" s="182">
        <v>710807.03</v>
      </c>
      <c r="S94" s="181">
        <v>1469</v>
      </c>
      <c r="T94" s="182">
        <v>19290.080000000002</v>
      </c>
      <c r="U94" s="181">
        <v>52</v>
      </c>
      <c r="V94" s="182">
        <v>730097.11</v>
      </c>
      <c r="W94" s="181">
        <v>1521</v>
      </c>
      <c r="Y94" s="181" t="s">
        <v>306</v>
      </c>
      <c r="Z94" s="182">
        <v>500202.22000000003</v>
      </c>
      <c r="AA94" s="181">
        <v>1488</v>
      </c>
      <c r="AB94" s="182">
        <v>14320</v>
      </c>
      <c r="AC94" s="181">
        <v>45</v>
      </c>
      <c r="AD94" s="182">
        <v>514522.22000000003</v>
      </c>
      <c r="AE94" s="181">
        <v>1533</v>
      </c>
    </row>
    <row r="95" spans="1:31" x14ac:dyDescent="0.35">
      <c r="A95" s="181" t="s">
        <v>258</v>
      </c>
      <c r="B95" s="182">
        <v>13193.61</v>
      </c>
      <c r="C95" s="181">
        <v>32</v>
      </c>
      <c r="D95" s="182">
        <v>1080</v>
      </c>
      <c r="E95" s="181">
        <v>3</v>
      </c>
      <c r="F95" s="182">
        <v>14273.61</v>
      </c>
      <c r="G95" s="181">
        <v>35</v>
      </c>
      <c r="I95" s="181" t="s">
        <v>258</v>
      </c>
      <c r="J95" s="182">
        <v>9434.7900000000009</v>
      </c>
      <c r="K95" s="181">
        <v>33</v>
      </c>
      <c r="L95" s="182">
        <v>1293.75</v>
      </c>
      <c r="M95" s="181">
        <v>3</v>
      </c>
      <c r="N95" s="182">
        <v>10728.54</v>
      </c>
      <c r="O95" s="181">
        <v>36</v>
      </c>
      <c r="Q95" s="181" t="s">
        <v>258</v>
      </c>
      <c r="R95" s="182">
        <v>18230.02</v>
      </c>
      <c r="S95" s="181">
        <v>33</v>
      </c>
      <c r="T95" s="182">
        <v>1462.5</v>
      </c>
      <c r="U95" s="181">
        <v>3</v>
      </c>
      <c r="V95" s="182">
        <v>19692.52</v>
      </c>
      <c r="W95" s="181">
        <v>36</v>
      </c>
      <c r="Y95" s="181" t="s">
        <v>258</v>
      </c>
      <c r="Z95" s="182">
        <v>12277.79</v>
      </c>
      <c r="AA95" s="181">
        <v>30</v>
      </c>
      <c r="AB95" s="182">
        <v>1597.5</v>
      </c>
      <c r="AC95" s="181">
        <v>4</v>
      </c>
      <c r="AD95" s="182">
        <v>13875.29</v>
      </c>
      <c r="AE95" s="181">
        <v>34</v>
      </c>
    </row>
    <row r="96" spans="1:31" x14ac:dyDescent="0.35">
      <c r="A96" s="181" t="s">
        <v>259</v>
      </c>
      <c r="B96" s="182">
        <v>303772.64999999997</v>
      </c>
      <c r="C96" s="181">
        <v>889</v>
      </c>
      <c r="D96" s="182">
        <v>34142.35</v>
      </c>
      <c r="E96" s="181">
        <v>104</v>
      </c>
      <c r="F96" s="182">
        <v>337914.99999999994</v>
      </c>
      <c r="G96" s="181">
        <v>993</v>
      </c>
      <c r="I96" s="181" t="s">
        <v>259</v>
      </c>
      <c r="J96" s="182">
        <v>223649.37000000002</v>
      </c>
      <c r="K96" s="181">
        <v>858</v>
      </c>
      <c r="L96" s="182">
        <v>34094.589999999997</v>
      </c>
      <c r="M96" s="181">
        <v>107</v>
      </c>
      <c r="N96" s="182">
        <v>257743.96000000002</v>
      </c>
      <c r="O96" s="181">
        <v>965</v>
      </c>
      <c r="Q96" s="181" t="s">
        <v>259</v>
      </c>
      <c r="R96" s="182">
        <v>447665.06000000011</v>
      </c>
      <c r="S96" s="181">
        <v>880</v>
      </c>
      <c r="T96" s="182">
        <v>40054.990000000005</v>
      </c>
      <c r="U96" s="181">
        <v>105</v>
      </c>
      <c r="V96" s="182">
        <v>487720.0500000001</v>
      </c>
      <c r="W96" s="181">
        <v>985</v>
      </c>
      <c r="Y96" s="181" t="s">
        <v>259</v>
      </c>
      <c r="Z96" s="182">
        <v>332087.58000000007</v>
      </c>
      <c r="AA96" s="181">
        <v>902</v>
      </c>
      <c r="AB96" s="182">
        <v>34978.630000000005</v>
      </c>
      <c r="AC96" s="181">
        <v>93</v>
      </c>
      <c r="AD96" s="182">
        <v>367066.21000000008</v>
      </c>
      <c r="AE96" s="181">
        <v>995</v>
      </c>
    </row>
    <row r="97" spans="1:31" x14ac:dyDescent="0.35">
      <c r="A97" s="181" t="s">
        <v>307</v>
      </c>
      <c r="B97" s="182">
        <v>29744.959999999999</v>
      </c>
      <c r="C97" s="181">
        <v>78</v>
      </c>
      <c r="D97" s="182">
        <v>10441.209999999999</v>
      </c>
      <c r="E97" s="181">
        <v>28</v>
      </c>
      <c r="F97" s="182">
        <v>40186.17</v>
      </c>
      <c r="G97" s="181">
        <v>106</v>
      </c>
      <c r="I97" s="181" t="s">
        <v>307</v>
      </c>
      <c r="J97" s="182">
        <v>19124.87</v>
      </c>
      <c r="K97" s="181">
        <v>73</v>
      </c>
      <c r="L97" s="182">
        <v>12314.57</v>
      </c>
      <c r="M97" s="181">
        <v>36</v>
      </c>
      <c r="N97" s="182">
        <v>31439.439999999999</v>
      </c>
      <c r="O97" s="181">
        <v>109</v>
      </c>
      <c r="Q97" s="181" t="s">
        <v>307</v>
      </c>
      <c r="R97" s="182">
        <v>37574.799999999996</v>
      </c>
      <c r="S97" s="181">
        <v>76</v>
      </c>
      <c r="T97" s="182">
        <v>14807.75</v>
      </c>
      <c r="U97" s="181">
        <v>37</v>
      </c>
      <c r="V97" s="182">
        <v>52382.549999999996</v>
      </c>
      <c r="W97" s="181">
        <v>113</v>
      </c>
      <c r="Y97" s="181" t="s">
        <v>307</v>
      </c>
      <c r="Z97" s="182">
        <v>26839.350000000002</v>
      </c>
      <c r="AA97" s="181">
        <v>80</v>
      </c>
      <c r="AB97" s="182">
        <v>9833.67</v>
      </c>
      <c r="AC97" s="181">
        <v>32</v>
      </c>
      <c r="AD97" s="182">
        <v>36673.020000000004</v>
      </c>
      <c r="AE97" s="181">
        <v>112</v>
      </c>
    </row>
    <row r="98" spans="1:31" x14ac:dyDescent="0.35">
      <c r="A98" s="181" t="s">
        <v>262</v>
      </c>
      <c r="B98" s="182">
        <v>45486.45</v>
      </c>
      <c r="C98" s="181">
        <v>166</v>
      </c>
      <c r="D98" s="182">
        <v>3447.1899999999996</v>
      </c>
      <c r="E98" s="181">
        <v>10</v>
      </c>
      <c r="F98" s="182">
        <v>48933.64</v>
      </c>
      <c r="G98" s="181">
        <v>176</v>
      </c>
      <c r="I98" s="181" t="s">
        <v>262</v>
      </c>
      <c r="J98" s="182">
        <v>38594.78</v>
      </c>
      <c r="K98" s="181">
        <v>159</v>
      </c>
      <c r="L98" s="182">
        <v>4105.6399999999994</v>
      </c>
      <c r="M98" s="181">
        <v>10</v>
      </c>
      <c r="N98" s="182">
        <v>42700.42</v>
      </c>
      <c r="O98" s="181">
        <v>169</v>
      </c>
      <c r="Q98" s="181" t="s">
        <v>262</v>
      </c>
      <c r="R98" s="182">
        <v>80445.31</v>
      </c>
      <c r="S98" s="181">
        <v>173</v>
      </c>
      <c r="T98" s="182">
        <v>4283.8999999999996</v>
      </c>
      <c r="U98" s="181">
        <v>9</v>
      </c>
      <c r="V98" s="182">
        <v>84729.209999999992</v>
      </c>
      <c r="W98" s="181">
        <v>182</v>
      </c>
      <c r="Y98" s="181" t="s">
        <v>262</v>
      </c>
      <c r="Z98" s="182">
        <v>58105.649999999994</v>
      </c>
      <c r="AA98" s="181">
        <v>174</v>
      </c>
      <c r="AB98" s="182">
        <v>4509.3999999999996</v>
      </c>
      <c r="AC98" s="181">
        <v>11</v>
      </c>
      <c r="AD98" s="182">
        <v>62615.049999999996</v>
      </c>
      <c r="AE98" s="181">
        <v>185</v>
      </c>
    </row>
    <row r="99" spans="1:31" x14ac:dyDescent="0.35">
      <c r="A99" s="181" t="s">
        <v>263</v>
      </c>
      <c r="B99" s="182">
        <v>16678.96</v>
      </c>
      <c r="C99" s="181">
        <v>44</v>
      </c>
      <c r="D99" s="182">
        <v>11991.17</v>
      </c>
      <c r="E99" s="181">
        <v>31</v>
      </c>
      <c r="F99" s="182">
        <v>28670.129999999997</v>
      </c>
      <c r="G99" s="181">
        <v>75</v>
      </c>
      <c r="I99" s="181" t="s">
        <v>263</v>
      </c>
      <c r="J99" s="182">
        <v>11523.990000000002</v>
      </c>
      <c r="K99" s="181">
        <v>44</v>
      </c>
      <c r="L99" s="182">
        <v>10429.119999999999</v>
      </c>
      <c r="M99" s="181">
        <v>33</v>
      </c>
      <c r="N99" s="182">
        <v>21953.11</v>
      </c>
      <c r="O99" s="181">
        <v>77</v>
      </c>
      <c r="Q99" s="181" t="s">
        <v>263</v>
      </c>
      <c r="R99" s="182">
        <v>23318.5</v>
      </c>
      <c r="S99" s="181">
        <v>45</v>
      </c>
      <c r="T99" s="182">
        <v>14595.72</v>
      </c>
      <c r="U99" s="181">
        <v>32</v>
      </c>
      <c r="V99" s="182">
        <v>37914.22</v>
      </c>
      <c r="W99" s="181">
        <v>77</v>
      </c>
      <c r="Y99" s="181" t="s">
        <v>263</v>
      </c>
      <c r="Z99" s="182">
        <v>17479.669999999998</v>
      </c>
      <c r="AA99" s="181">
        <v>47</v>
      </c>
      <c r="AB99" s="182">
        <v>14196.1</v>
      </c>
      <c r="AC99" s="181">
        <v>33</v>
      </c>
      <c r="AD99" s="182">
        <v>31675.769999999997</v>
      </c>
      <c r="AE99" s="181">
        <v>80</v>
      </c>
    </row>
    <row r="100" spans="1:31" x14ac:dyDescent="0.35">
      <c r="A100" s="181" t="s">
        <v>264</v>
      </c>
      <c r="B100" s="182">
        <v>13367.17</v>
      </c>
      <c r="C100" s="181">
        <v>49</v>
      </c>
      <c r="D100" s="182">
        <v>1683.17</v>
      </c>
      <c r="E100" s="181">
        <v>10</v>
      </c>
      <c r="F100" s="182">
        <v>15050.34</v>
      </c>
      <c r="G100" s="181">
        <v>59</v>
      </c>
      <c r="I100" s="181" t="s">
        <v>264</v>
      </c>
      <c r="J100" s="182">
        <v>10716.49</v>
      </c>
      <c r="K100" s="181">
        <v>64</v>
      </c>
      <c r="L100" s="182">
        <v>2324.4700000000003</v>
      </c>
      <c r="M100" s="181">
        <v>15</v>
      </c>
      <c r="N100" s="182">
        <v>13040.96</v>
      </c>
      <c r="O100" s="181">
        <v>79</v>
      </c>
      <c r="Q100" s="181" t="s">
        <v>264</v>
      </c>
      <c r="R100" s="182">
        <v>26705.82</v>
      </c>
      <c r="S100" s="181">
        <v>62</v>
      </c>
      <c r="T100" s="182">
        <v>4463.47</v>
      </c>
      <c r="U100" s="181">
        <v>12</v>
      </c>
      <c r="V100" s="182">
        <v>31169.29</v>
      </c>
      <c r="W100" s="181">
        <v>74</v>
      </c>
      <c r="Y100" s="181" t="s">
        <v>264</v>
      </c>
      <c r="Z100" s="182">
        <v>17892.599999999999</v>
      </c>
      <c r="AA100" s="181">
        <v>51</v>
      </c>
      <c r="AB100" s="182">
        <v>2598.08</v>
      </c>
      <c r="AC100" s="181">
        <v>6</v>
      </c>
      <c r="AD100" s="182">
        <v>20490.68</v>
      </c>
      <c r="AE100" s="181">
        <v>57</v>
      </c>
    </row>
    <row r="101" spans="1:31" x14ac:dyDescent="0.35">
      <c r="A101" s="181" t="s">
        <v>265</v>
      </c>
      <c r="B101" s="182">
        <v>37816.869999999995</v>
      </c>
      <c r="C101" s="181">
        <v>134</v>
      </c>
      <c r="D101" s="182">
        <v>1209.0999999999999</v>
      </c>
      <c r="E101" s="181">
        <v>5</v>
      </c>
      <c r="F101" s="182">
        <v>39025.969999999994</v>
      </c>
      <c r="G101" s="181">
        <v>139</v>
      </c>
      <c r="I101" s="181" t="s">
        <v>265</v>
      </c>
      <c r="J101" s="182">
        <v>32301.5</v>
      </c>
      <c r="K101" s="181">
        <v>130</v>
      </c>
      <c r="L101" s="182">
        <v>1344.6100000000001</v>
      </c>
      <c r="M101" s="181">
        <v>5</v>
      </c>
      <c r="N101" s="182">
        <v>33646.11</v>
      </c>
      <c r="O101" s="181">
        <v>135</v>
      </c>
      <c r="Q101" s="181" t="s">
        <v>265</v>
      </c>
      <c r="R101" s="182">
        <v>61599.88</v>
      </c>
      <c r="S101" s="181">
        <v>127</v>
      </c>
      <c r="T101" s="182">
        <v>1526.6</v>
      </c>
      <c r="U101" s="181">
        <v>5</v>
      </c>
      <c r="V101" s="182">
        <v>63126.479999999996</v>
      </c>
      <c r="W101" s="181">
        <v>132</v>
      </c>
      <c r="Y101" s="181" t="s">
        <v>265</v>
      </c>
      <c r="Z101" s="182">
        <v>44417.83</v>
      </c>
      <c r="AA101" s="181">
        <v>126</v>
      </c>
      <c r="AB101" s="182">
        <v>3646.42</v>
      </c>
      <c r="AC101" s="181">
        <v>8</v>
      </c>
      <c r="AD101" s="182">
        <v>48064.25</v>
      </c>
      <c r="AE101" s="181">
        <v>134</v>
      </c>
    </row>
    <row r="102" spans="1:31" x14ac:dyDescent="0.35">
      <c r="A102" s="181" t="s">
        <v>266</v>
      </c>
      <c r="B102" s="182">
        <v>82843.88</v>
      </c>
      <c r="C102" s="181">
        <v>274</v>
      </c>
      <c r="D102" s="182">
        <v>4650.18</v>
      </c>
      <c r="E102" s="181">
        <v>15</v>
      </c>
      <c r="F102" s="182">
        <v>87494.06</v>
      </c>
      <c r="G102" s="181">
        <v>289</v>
      </c>
      <c r="I102" s="181" t="s">
        <v>266</v>
      </c>
      <c r="J102" s="182">
        <v>73963.149999999994</v>
      </c>
      <c r="K102" s="181">
        <v>274</v>
      </c>
      <c r="L102" s="182">
        <v>6179.46</v>
      </c>
      <c r="M102" s="181">
        <v>21</v>
      </c>
      <c r="N102" s="182">
        <v>80142.61</v>
      </c>
      <c r="O102" s="181">
        <v>295</v>
      </c>
      <c r="Q102" s="181" t="s">
        <v>266</v>
      </c>
      <c r="R102" s="182">
        <v>146954.49</v>
      </c>
      <c r="S102" s="181">
        <v>286</v>
      </c>
      <c r="T102" s="182">
        <v>8998.7000000000007</v>
      </c>
      <c r="U102" s="181">
        <v>22</v>
      </c>
      <c r="V102" s="182">
        <v>155953.19</v>
      </c>
      <c r="W102" s="181">
        <v>308</v>
      </c>
      <c r="Y102" s="181" t="s">
        <v>266</v>
      </c>
      <c r="Z102" s="182">
        <v>102471.33</v>
      </c>
      <c r="AA102" s="181">
        <v>284</v>
      </c>
      <c r="AB102" s="182">
        <v>5052.0599999999995</v>
      </c>
      <c r="AC102" s="181">
        <v>16</v>
      </c>
      <c r="AD102" s="182">
        <v>107523.39</v>
      </c>
      <c r="AE102" s="181">
        <v>300</v>
      </c>
    </row>
    <row r="103" spans="1:31" x14ac:dyDescent="0.35">
      <c r="A103" s="181" t="s">
        <v>308</v>
      </c>
      <c r="B103" s="182">
        <v>356419.09</v>
      </c>
      <c r="C103" s="181">
        <v>989</v>
      </c>
      <c r="D103" s="182">
        <v>6333.35</v>
      </c>
      <c r="E103" s="181">
        <v>20</v>
      </c>
      <c r="F103" s="182">
        <v>362752.44</v>
      </c>
      <c r="G103" s="181">
        <v>1009</v>
      </c>
      <c r="I103" s="181" t="s">
        <v>308</v>
      </c>
      <c r="J103" s="182">
        <v>245162.16999999998</v>
      </c>
      <c r="K103" s="181">
        <v>969</v>
      </c>
      <c r="L103" s="182">
        <v>7636.5</v>
      </c>
      <c r="M103" s="181">
        <v>21</v>
      </c>
      <c r="N103" s="182">
        <v>252798.66999999998</v>
      </c>
      <c r="O103" s="181">
        <v>990</v>
      </c>
      <c r="Q103" s="181" t="s">
        <v>308</v>
      </c>
      <c r="R103" s="182">
        <v>435919.16999999993</v>
      </c>
      <c r="S103" s="181">
        <v>974</v>
      </c>
      <c r="T103" s="182">
        <v>9607.4500000000007</v>
      </c>
      <c r="U103" s="181">
        <v>25</v>
      </c>
      <c r="V103" s="182">
        <v>445526.61999999994</v>
      </c>
      <c r="W103" s="181">
        <v>999</v>
      </c>
      <c r="Y103" s="181" t="s">
        <v>308</v>
      </c>
      <c r="Z103" s="182">
        <v>319437.65000000002</v>
      </c>
      <c r="AA103" s="181">
        <v>1005</v>
      </c>
      <c r="AB103" s="182">
        <v>5447.45</v>
      </c>
      <c r="AC103" s="181">
        <v>21</v>
      </c>
      <c r="AD103" s="182">
        <v>324885.10000000003</v>
      </c>
      <c r="AE103" s="181">
        <v>1026</v>
      </c>
    </row>
    <row r="104" spans="1:31" x14ac:dyDescent="0.35">
      <c r="A104" s="181" t="s">
        <v>268</v>
      </c>
      <c r="B104" s="182">
        <v>187817.25000000003</v>
      </c>
      <c r="C104" s="181">
        <v>583</v>
      </c>
      <c r="D104" s="182">
        <v>25739.11</v>
      </c>
      <c r="E104" s="181">
        <v>67</v>
      </c>
      <c r="F104" s="182">
        <v>213556.36000000004</v>
      </c>
      <c r="G104" s="181">
        <v>650</v>
      </c>
      <c r="I104" s="181" t="s">
        <v>268</v>
      </c>
      <c r="J104" s="182">
        <v>144308.68000000002</v>
      </c>
      <c r="K104" s="181">
        <v>575</v>
      </c>
      <c r="L104" s="182">
        <v>24716.35</v>
      </c>
      <c r="M104" s="181">
        <v>68</v>
      </c>
      <c r="N104" s="182">
        <v>169025.03000000003</v>
      </c>
      <c r="O104" s="181">
        <v>643</v>
      </c>
      <c r="Q104" s="181" t="s">
        <v>268</v>
      </c>
      <c r="R104" s="182">
        <v>292012.69</v>
      </c>
      <c r="S104" s="181">
        <v>597</v>
      </c>
      <c r="T104" s="182">
        <v>31637.31</v>
      </c>
      <c r="U104" s="181">
        <v>77</v>
      </c>
      <c r="V104" s="182">
        <v>323650</v>
      </c>
      <c r="W104" s="181">
        <v>674</v>
      </c>
      <c r="Y104" s="181" t="s">
        <v>268</v>
      </c>
      <c r="Z104" s="182">
        <v>211480.56</v>
      </c>
      <c r="AA104" s="181">
        <v>606</v>
      </c>
      <c r="AB104" s="182">
        <v>26883.02</v>
      </c>
      <c r="AC104" s="181">
        <v>74</v>
      </c>
      <c r="AD104" s="182">
        <v>238363.58</v>
      </c>
      <c r="AE104" s="181">
        <v>680</v>
      </c>
    </row>
    <row r="105" spans="1:31" x14ac:dyDescent="0.35">
      <c r="A105" s="181" t="s">
        <v>269</v>
      </c>
      <c r="B105" s="182">
        <v>8343.75</v>
      </c>
      <c r="C105" s="181">
        <v>21</v>
      </c>
      <c r="D105" s="182">
        <v>1963.75</v>
      </c>
      <c r="E105" s="181">
        <v>5</v>
      </c>
      <c r="F105" s="182">
        <v>10307.5</v>
      </c>
      <c r="G105" s="181">
        <v>26</v>
      </c>
      <c r="I105" s="181" t="s">
        <v>269</v>
      </c>
      <c r="J105" s="182">
        <v>6289.5</v>
      </c>
      <c r="K105" s="181">
        <v>22</v>
      </c>
      <c r="L105" s="182">
        <v>1892.5</v>
      </c>
      <c r="M105" s="181">
        <v>6</v>
      </c>
      <c r="N105" s="182">
        <v>8182</v>
      </c>
      <c r="O105" s="181">
        <v>28</v>
      </c>
      <c r="Q105" s="181" t="s">
        <v>269</v>
      </c>
      <c r="R105" s="182">
        <v>12063</v>
      </c>
      <c r="S105" s="181">
        <v>21</v>
      </c>
      <c r="T105" s="182">
        <v>2062.5</v>
      </c>
      <c r="U105" s="181">
        <v>5</v>
      </c>
      <c r="V105" s="182">
        <v>14125.5</v>
      </c>
      <c r="W105" s="181">
        <v>26</v>
      </c>
      <c r="Y105" s="181" t="s">
        <v>269</v>
      </c>
      <c r="Z105" s="182">
        <v>9277.75</v>
      </c>
      <c r="AA105" s="181">
        <v>24</v>
      </c>
      <c r="AB105" s="182">
        <v>1450</v>
      </c>
      <c r="AC105" s="181">
        <v>3</v>
      </c>
      <c r="AD105" s="182">
        <v>10727.75</v>
      </c>
      <c r="AE105" s="181">
        <v>27</v>
      </c>
    </row>
    <row r="106" spans="1:31" x14ac:dyDescent="0.35">
      <c r="A106" s="181" t="s">
        <v>309</v>
      </c>
      <c r="B106" s="182">
        <v>46496.3</v>
      </c>
      <c r="C106" s="181">
        <v>145</v>
      </c>
      <c r="D106" s="182">
        <v>0</v>
      </c>
      <c r="E106" s="181">
        <v>0</v>
      </c>
      <c r="F106" s="182">
        <v>46496.3</v>
      </c>
      <c r="G106" s="181">
        <v>145</v>
      </c>
      <c r="I106" s="181" t="s">
        <v>309</v>
      </c>
      <c r="J106" s="182">
        <v>37355.199999999997</v>
      </c>
      <c r="K106" s="181">
        <v>140</v>
      </c>
      <c r="L106" s="182">
        <v>0</v>
      </c>
      <c r="M106" s="181">
        <v>0</v>
      </c>
      <c r="N106" s="182">
        <v>37355.199999999997</v>
      </c>
      <c r="O106" s="181">
        <v>140</v>
      </c>
      <c r="Q106" s="181" t="s">
        <v>309</v>
      </c>
      <c r="R106" s="182">
        <v>82085.179999999993</v>
      </c>
      <c r="S106" s="181">
        <v>145</v>
      </c>
      <c r="T106" s="182">
        <v>0</v>
      </c>
      <c r="U106" s="181">
        <v>0</v>
      </c>
      <c r="V106" s="182">
        <v>82085.179999999993</v>
      </c>
      <c r="W106" s="181">
        <v>145</v>
      </c>
      <c r="Y106" s="181" t="s">
        <v>309</v>
      </c>
      <c r="Z106" s="182">
        <v>59035.020000000004</v>
      </c>
      <c r="AA106" s="181">
        <v>155</v>
      </c>
      <c r="AB106" s="182">
        <v>0</v>
      </c>
      <c r="AC106" s="181">
        <v>0</v>
      </c>
      <c r="AD106" s="182">
        <v>59035.020000000004</v>
      </c>
      <c r="AE106" s="181">
        <v>155</v>
      </c>
    </row>
    <row r="107" spans="1:31" x14ac:dyDescent="0.35">
      <c r="A107" s="181" t="s">
        <v>271</v>
      </c>
      <c r="B107" s="182">
        <v>206190.01</v>
      </c>
      <c r="C107" s="181">
        <v>664</v>
      </c>
      <c r="D107" s="182">
        <v>19397.72</v>
      </c>
      <c r="E107" s="181">
        <v>56</v>
      </c>
      <c r="F107" s="182">
        <v>225587.73</v>
      </c>
      <c r="G107" s="181">
        <v>720</v>
      </c>
      <c r="I107" s="181" t="s">
        <v>271</v>
      </c>
      <c r="J107" s="182">
        <v>167865.61000000002</v>
      </c>
      <c r="K107" s="181">
        <v>677</v>
      </c>
      <c r="L107" s="182">
        <v>25558.19</v>
      </c>
      <c r="M107" s="181">
        <v>67</v>
      </c>
      <c r="N107" s="182">
        <v>193423.80000000002</v>
      </c>
      <c r="O107" s="181">
        <v>744</v>
      </c>
      <c r="Q107" s="181" t="s">
        <v>271</v>
      </c>
      <c r="R107" s="182">
        <v>343045.64</v>
      </c>
      <c r="S107" s="181">
        <v>683</v>
      </c>
      <c r="T107" s="182">
        <v>25428.59</v>
      </c>
      <c r="U107" s="181">
        <v>58</v>
      </c>
      <c r="V107" s="182">
        <v>368474.23000000004</v>
      </c>
      <c r="W107" s="181">
        <v>741</v>
      </c>
      <c r="Y107" s="181" t="s">
        <v>271</v>
      </c>
      <c r="Z107" s="182">
        <v>236023.69</v>
      </c>
      <c r="AA107" s="181">
        <v>677</v>
      </c>
      <c r="AB107" s="182">
        <v>21887.47</v>
      </c>
      <c r="AC107" s="181">
        <v>65</v>
      </c>
      <c r="AD107" s="182">
        <v>257911.16</v>
      </c>
      <c r="AE107" s="181">
        <v>742</v>
      </c>
    </row>
    <row r="108" spans="1:31" x14ac:dyDescent="0.35">
      <c r="A108" s="181" t="s">
        <v>272</v>
      </c>
      <c r="B108" s="182">
        <v>2273.48</v>
      </c>
      <c r="C108" s="181">
        <v>20</v>
      </c>
      <c r="D108" s="182">
        <v>0</v>
      </c>
      <c r="E108" s="181">
        <v>0</v>
      </c>
      <c r="F108" s="182">
        <v>2273.48</v>
      </c>
      <c r="G108" s="181">
        <v>20</v>
      </c>
      <c r="I108" s="181" t="s">
        <v>272</v>
      </c>
      <c r="J108" s="182">
        <v>2712.75</v>
      </c>
      <c r="K108" s="181">
        <v>20</v>
      </c>
      <c r="L108" s="182">
        <v>0</v>
      </c>
      <c r="M108" s="181">
        <v>0</v>
      </c>
      <c r="N108" s="182">
        <v>2712.75</v>
      </c>
      <c r="O108" s="181">
        <v>20</v>
      </c>
      <c r="Q108" s="181" t="s">
        <v>272</v>
      </c>
      <c r="R108" s="182">
        <v>3244.25</v>
      </c>
      <c r="S108" s="181">
        <v>18</v>
      </c>
      <c r="T108" s="182">
        <v>0</v>
      </c>
      <c r="U108" s="181">
        <v>0</v>
      </c>
      <c r="V108" s="182">
        <v>3244.25</v>
      </c>
      <c r="W108" s="181">
        <v>18</v>
      </c>
      <c r="Y108" s="181" t="s">
        <v>272</v>
      </c>
      <c r="Z108" s="182">
        <v>3119.72</v>
      </c>
      <c r="AA108" s="181">
        <v>12</v>
      </c>
      <c r="AB108" s="182">
        <v>0</v>
      </c>
      <c r="AC108" s="181">
        <v>0</v>
      </c>
      <c r="AD108" s="182">
        <v>3119.72</v>
      </c>
      <c r="AE108" s="181">
        <v>12</v>
      </c>
    </row>
    <row r="109" spans="1:31" x14ac:dyDescent="0.35">
      <c r="A109" s="181" t="s">
        <v>273</v>
      </c>
      <c r="B109" s="182">
        <v>14837.689999999999</v>
      </c>
      <c r="C109" s="181">
        <v>59</v>
      </c>
      <c r="D109" s="182">
        <v>2508.9499999999998</v>
      </c>
      <c r="E109" s="181">
        <v>9</v>
      </c>
      <c r="F109" s="182">
        <v>17346.64</v>
      </c>
      <c r="G109" s="181">
        <v>68</v>
      </c>
      <c r="I109" s="181" t="s">
        <v>273</v>
      </c>
      <c r="J109" s="182">
        <v>16556.7</v>
      </c>
      <c r="K109" s="181">
        <v>67</v>
      </c>
      <c r="L109" s="182">
        <v>3479.33</v>
      </c>
      <c r="M109" s="181">
        <v>10</v>
      </c>
      <c r="N109" s="182">
        <v>20036.03</v>
      </c>
      <c r="O109" s="181">
        <v>77</v>
      </c>
      <c r="Q109" s="181" t="s">
        <v>273</v>
      </c>
      <c r="R109" s="182">
        <v>33965.89</v>
      </c>
      <c r="S109" s="181">
        <v>65</v>
      </c>
      <c r="T109" s="182">
        <v>4064.5</v>
      </c>
      <c r="U109" s="181">
        <v>10</v>
      </c>
      <c r="V109" s="182">
        <v>38030.39</v>
      </c>
      <c r="W109" s="181">
        <v>75</v>
      </c>
      <c r="Y109" s="181" t="s">
        <v>273</v>
      </c>
      <c r="Z109" s="182">
        <v>24271.699999999997</v>
      </c>
      <c r="AA109" s="181">
        <v>65</v>
      </c>
      <c r="AB109" s="182">
        <v>3467.83</v>
      </c>
      <c r="AC109" s="181">
        <v>10</v>
      </c>
      <c r="AD109" s="182">
        <v>27739.53</v>
      </c>
      <c r="AE109" s="181">
        <v>75</v>
      </c>
    </row>
    <row r="110" spans="1:31" x14ac:dyDescent="0.35">
      <c r="A110" s="181" t="s">
        <v>310</v>
      </c>
      <c r="B110" s="182">
        <v>9475.43</v>
      </c>
      <c r="C110" s="181">
        <v>26</v>
      </c>
      <c r="D110" s="182">
        <v>450</v>
      </c>
      <c r="E110" s="181">
        <v>1</v>
      </c>
      <c r="F110" s="182">
        <v>9925.43</v>
      </c>
      <c r="G110" s="181">
        <v>27</v>
      </c>
      <c r="I110" s="181" t="s">
        <v>310</v>
      </c>
      <c r="J110" s="182">
        <v>8813.25</v>
      </c>
      <c r="K110" s="181">
        <v>28</v>
      </c>
      <c r="L110" s="182">
        <v>536</v>
      </c>
      <c r="M110" s="181">
        <v>2</v>
      </c>
      <c r="N110" s="182">
        <v>9349.25</v>
      </c>
      <c r="O110" s="181">
        <v>30</v>
      </c>
      <c r="Q110" s="181" t="s">
        <v>310</v>
      </c>
      <c r="R110" s="182">
        <v>17011</v>
      </c>
      <c r="S110" s="181">
        <v>30</v>
      </c>
      <c r="T110" s="182">
        <v>3435</v>
      </c>
      <c r="U110" s="181">
        <v>5</v>
      </c>
      <c r="V110" s="182">
        <v>20446</v>
      </c>
      <c r="W110" s="181">
        <v>35</v>
      </c>
      <c r="Y110" s="181" t="s">
        <v>310</v>
      </c>
      <c r="Z110" s="182">
        <v>12796.04</v>
      </c>
      <c r="AA110" s="181">
        <v>30</v>
      </c>
      <c r="AB110" s="182">
        <v>2231</v>
      </c>
      <c r="AC110" s="181">
        <v>5</v>
      </c>
      <c r="AD110" s="182">
        <v>15027.04</v>
      </c>
      <c r="AE110" s="181">
        <v>35</v>
      </c>
    </row>
    <row r="111" spans="1:31" x14ac:dyDescent="0.35">
      <c r="A111" s="181" t="s">
        <v>275</v>
      </c>
      <c r="B111" s="182">
        <v>49204.140000000007</v>
      </c>
      <c r="C111" s="181">
        <v>128</v>
      </c>
      <c r="D111" s="182">
        <v>1605.5</v>
      </c>
      <c r="E111" s="181">
        <v>4</v>
      </c>
      <c r="F111" s="182">
        <v>50809.640000000007</v>
      </c>
      <c r="G111" s="181">
        <v>132</v>
      </c>
      <c r="I111" s="181" t="s">
        <v>275</v>
      </c>
      <c r="J111" s="182">
        <v>33518.92</v>
      </c>
      <c r="K111" s="181">
        <v>128</v>
      </c>
      <c r="L111" s="182">
        <v>3978.25</v>
      </c>
      <c r="M111" s="181">
        <v>9</v>
      </c>
      <c r="N111" s="182">
        <v>37497.17</v>
      </c>
      <c r="O111" s="181">
        <v>137</v>
      </c>
      <c r="Q111" s="181" t="s">
        <v>275</v>
      </c>
      <c r="R111" s="182">
        <v>66923.75</v>
      </c>
      <c r="S111" s="181">
        <v>135</v>
      </c>
      <c r="T111" s="182">
        <v>3383.25</v>
      </c>
      <c r="U111" s="181">
        <v>8</v>
      </c>
      <c r="V111" s="182">
        <v>70307</v>
      </c>
      <c r="W111" s="181">
        <v>143</v>
      </c>
      <c r="Y111" s="181" t="s">
        <v>275</v>
      </c>
      <c r="Z111" s="182">
        <v>49477.8</v>
      </c>
      <c r="AA111" s="181">
        <v>138</v>
      </c>
      <c r="AB111" s="182">
        <v>8024</v>
      </c>
      <c r="AC111" s="181">
        <v>8</v>
      </c>
      <c r="AD111" s="182">
        <v>57501.8</v>
      </c>
      <c r="AE111" s="181">
        <v>146</v>
      </c>
    </row>
    <row r="112" spans="1:31" x14ac:dyDescent="0.35">
      <c r="A112" s="181" t="s">
        <v>276</v>
      </c>
      <c r="B112" s="182">
        <v>38498.85</v>
      </c>
      <c r="C112" s="181">
        <v>113</v>
      </c>
      <c r="D112" s="182">
        <v>1763.26</v>
      </c>
      <c r="E112" s="181">
        <v>4</v>
      </c>
      <c r="F112" s="182">
        <v>40262.11</v>
      </c>
      <c r="G112" s="181">
        <v>117</v>
      </c>
      <c r="I112" s="181" t="s">
        <v>276</v>
      </c>
      <c r="J112" s="182">
        <v>27228.68</v>
      </c>
      <c r="K112" s="181">
        <v>113</v>
      </c>
      <c r="L112" s="182">
        <v>1172.99</v>
      </c>
      <c r="M112" s="181">
        <v>4</v>
      </c>
      <c r="N112" s="182">
        <v>28401.670000000002</v>
      </c>
      <c r="O112" s="181">
        <v>117</v>
      </c>
      <c r="Q112" s="181" t="s">
        <v>276</v>
      </c>
      <c r="R112" s="182">
        <v>47321.55</v>
      </c>
      <c r="S112" s="181">
        <v>98</v>
      </c>
      <c r="T112" s="182">
        <v>754.47</v>
      </c>
      <c r="U112" s="181">
        <v>3</v>
      </c>
      <c r="V112" s="182">
        <v>48076.020000000004</v>
      </c>
      <c r="W112" s="181">
        <v>101</v>
      </c>
      <c r="Y112" s="181" t="s">
        <v>276</v>
      </c>
      <c r="Z112" s="182">
        <v>30129.85</v>
      </c>
      <c r="AA112" s="181">
        <v>96</v>
      </c>
      <c r="AB112" s="182">
        <v>874.54</v>
      </c>
      <c r="AC112" s="181">
        <v>2</v>
      </c>
      <c r="AD112" s="182">
        <v>31004.39</v>
      </c>
      <c r="AE112" s="181">
        <v>98</v>
      </c>
    </row>
    <row r="113" spans="1:31" x14ac:dyDescent="0.35">
      <c r="A113" s="181" t="s">
        <v>277</v>
      </c>
      <c r="B113" s="182">
        <v>501.75</v>
      </c>
      <c r="C113" s="181">
        <v>2</v>
      </c>
      <c r="D113" s="182">
        <v>0</v>
      </c>
      <c r="E113" s="181">
        <v>0</v>
      </c>
      <c r="F113" s="182">
        <v>501.75</v>
      </c>
      <c r="G113" s="181">
        <v>2</v>
      </c>
      <c r="I113" s="181" t="s">
        <v>277</v>
      </c>
      <c r="J113" s="182">
        <v>478.5</v>
      </c>
      <c r="K113" s="181">
        <v>3</v>
      </c>
      <c r="L113" s="182">
        <v>0</v>
      </c>
      <c r="M113" s="181">
        <v>0</v>
      </c>
      <c r="N113" s="182">
        <v>478.5</v>
      </c>
      <c r="O113" s="181">
        <v>3</v>
      </c>
      <c r="Q113" s="181" t="s">
        <v>277</v>
      </c>
      <c r="R113" s="182">
        <v>944.75</v>
      </c>
      <c r="S113" s="181">
        <v>6</v>
      </c>
      <c r="T113" s="182">
        <v>0</v>
      </c>
      <c r="U113" s="181">
        <v>0</v>
      </c>
      <c r="V113" s="182">
        <v>944.75</v>
      </c>
      <c r="W113" s="181">
        <v>6</v>
      </c>
      <c r="Y113" s="181" t="s">
        <v>277</v>
      </c>
      <c r="Z113" s="182">
        <v>1421.75</v>
      </c>
      <c r="AA113" s="181">
        <v>6</v>
      </c>
      <c r="AB113" s="182">
        <v>0</v>
      </c>
      <c r="AC113" s="181">
        <v>0</v>
      </c>
      <c r="AD113" s="182">
        <v>1421.75</v>
      </c>
      <c r="AE113" s="181">
        <v>6</v>
      </c>
    </row>
    <row r="114" spans="1:31" x14ac:dyDescent="0.35">
      <c r="A114" s="181" t="s">
        <v>278</v>
      </c>
      <c r="B114" s="182">
        <v>12666.220000000001</v>
      </c>
      <c r="C114" s="181">
        <v>35</v>
      </c>
      <c r="D114" s="182">
        <v>0</v>
      </c>
      <c r="E114" s="181">
        <v>0</v>
      </c>
      <c r="F114" s="182">
        <v>12666.220000000001</v>
      </c>
      <c r="G114" s="181">
        <v>35</v>
      </c>
      <c r="I114" s="181" t="s">
        <v>278</v>
      </c>
      <c r="J114" s="182">
        <v>10752.24</v>
      </c>
      <c r="K114" s="181">
        <v>41</v>
      </c>
      <c r="L114" s="182">
        <v>0</v>
      </c>
      <c r="M114" s="181">
        <v>0</v>
      </c>
      <c r="N114" s="182">
        <v>10752.24</v>
      </c>
      <c r="O114" s="181">
        <v>41</v>
      </c>
      <c r="Q114" s="181" t="s">
        <v>278</v>
      </c>
      <c r="R114" s="182">
        <v>19285.489999999998</v>
      </c>
      <c r="S114" s="181">
        <v>40</v>
      </c>
      <c r="T114" s="182">
        <v>0</v>
      </c>
      <c r="U114" s="181">
        <v>0</v>
      </c>
      <c r="V114" s="182">
        <v>19285.489999999998</v>
      </c>
      <c r="W114" s="181">
        <v>40</v>
      </c>
      <c r="Y114" s="181" t="s">
        <v>278</v>
      </c>
      <c r="Z114" s="182">
        <v>11687</v>
      </c>
      <c r="AA114" s="181">
        <v>36</v>
      </c>
      <c r="AB114" s="182">
        <v>0</v>
      </c>
      <c r="AC114" s="181">
        <v>0</v>
      </c>
      <c r="AD114" s="182">
        <v>11687</v>
      </c>
      <c r="AE114" s="181">
        <v>36</v>
      </c>
    </row>
    <row r="115" spans="1:31" x14ac:dyDescent="0.35">
      <c r="A115" s="181" t="s">
        <v>279</v>
      </c>
      <c r="B115" s="182">
        <v>81351.44</v>
      </c>
      <c r="C115" s="181">
        <v>236</v>
      </c>
      <c r="D115" s="182">
        <v>1346.35</v>
      </c>
      <c r="E115" s="181">
        <v>4</v>
      </c>
      <c r="F115" s="182">
        <v>82697.790000000008</v>
      </c>
      <c r="G115" s="181">
        <v>240</v>
      </c>
      <c r="I115" s="181" t="s">
        <v>279</v>
      </c>
      <c r="J115" s="182">
        <v>53404.94</v>
      </c>
      <c r="K115" s="181">
        <v>240</v>
      </c>
      <c r="L115" s="182">
        <v>774.01</v>
      </c>
      <c r="M115" s="181">
        <v>3</v>
      </c>
      <c r="N115" s="182">
        <v>54178.950000000004</v>
      </c>
      <c r="O115" s="181">
        <v>243</v>
      </c>
      <c r="Q115" s="181" t="s">
        <v>279</v>
      </c>
      <c r="R115" s="182">
        <v>114975.15000000001</v>
      </c>
      <c r="S115" s="181">
        <v>241</v>
      </c>
      <c r="T115" s="182">
        <v>1674.25</v>
      </c>
      <c r="U115" s="181">
        <v>4</v>
      </c>
      <c r="V115" s="182">
        <v>116649.40000000001</v>
      </c>
      <c r="W115" s="181">
        <v>245</v>
      </c>
      <c r="Y115" s="181" t="s">
        <v>279</v>
      </c>
      <c r="Z115" s="182">
        <v>81101.740000000005</v>
      </c>
      <c r="AA115" s="181">
        <v>235</v>
      </c>
      <c r="AB115" s="182">
        <v>2490.25</v>
      </c>
      <c r="AC115" s="181">
        <v>5</v>
      </c>
      <c r="AD115" s="182">
        <v>83591.990000000005</v>
      </c>
      <c r="AE115" s="181">
        <v>240</v>
      </c>
    </row>
    <row r="116" spans="1:31" x14ac:dyDescent="0.35">
      <c r="A116" s="181" t="s">
        <v>280</v>
      </c>
      <c r="B116" s="182">
        <v>109587.87000000002</v>
      </c>
      <c r="C116" s="181">
        <v>308</v>
      </c>
      <c r="D116" s="182">
        <v>10827.43</v>
      </c>
      <c r="E116" s="181">
        <v>31</v>
      </c>
      <c r="F116" s="182">
        <v>120415.30000000002</v>
      </c>
      <c r="G116" s="181">
        <v>339</v>
      </c>
      <c r="I116" s="181" t="s">
        <v>280</v>
      </c>
      <c r="J116" s="182">
        <v>83826.310000000012</v>
      </c>
      <c r="K116" s="181">
        <v>293</v>
      </c>
      <c r="L116" s="182">
        <v>9036.41</v>
      </c>
      <c r="M116" s="181">
        <v>28</v>
      </c>
      <c r="N116" s="182">
        <v>92862.720000000016</v>
      </c>
      <c r="O116" s="181">
        <v>321</v>
      </c>
      <c r="Q116" s="181" t="s">
        <v>280</v>
      </c>
      <c r="R116" s="182">
        <v>165037.02000000002</v>
      </c>
      <c r="S116" s="181">
        <v>323</v>
      </c>
      <c r="T116" s="182">
        <v>10329</v>
      </c>
      <c r="U116" s="181">
        <v>22</v>
      </c>
      <c r="V116" s="182">
        <v>175366.02000000002</v>
      </c>
      <c r="W116" s="181">
        <v>345</v>
      </c>
      <c r="Y116" s="181" t="s">
        <v>280</v>
      </c>
      <c r="Z116" s="182">
        <v>124444.87999999999</v>
      </c>
      <c r="AA116" s="181">
        <v>331</v>
      </c>
      <c r="AB116" s="182">
        <v>9370.5300000000007</v>
      </c>
      <c r="AC116" s="181">
        <v>28</v>
      </c>
      <c r="AD116" s="182">
        <v>133815.41</v>
      </c>
      <c r="AE116" s="181">
        <v>359</v>
      </c>
    </row>
    <row r="117" spans="1:31" x14ac:dyDescent="0.35">
      <c r="A117" s="181" t="s">
        <v>281</v>
      </c>
      <c r="B117" s="182">
        <v>77491.010000000009</v>
      </c>
      <c r="C117" s="181">
        <v>217</v>
      </c>
      <c r="D117" s="182">
        <v>1462</v>
      </c>
      <c r="E117" s="181">
        <v>4</v>
      </c>
      <c r="F117" s="182">
        <v>78953.010000000009</v>
      </c>
      <c r="G117" s="181">
        <v>221</v>
      </c>
      <c r="I117" s="181" t="s">
        <v>281</v>
      </c>
      <c r="J117" s="182">
        <v>53867.09</v>
      </c>
      <c r="K117" s="181">
        <v>207</v>
      </c>
      <c r="L117" s="182">
        <v>1989.5</v>
      </c>
      <c r="M117" s="181">
        <v>6</v>
      </c>
      <c r="N117" s="182">
        <v>55856.59</v>
      </c>
      <c r="O117" s="181">
        <v>213</v>
      </c>
      <c r="Q117" s="181" t="s">
        <v>281</v>
      </c>
      <c r="R117" s="182">
        <v>110001.41</v>
      </c>
      <c r="S117" s="181">
        <v>217</v>
      </c>
      <c r="T117" s="182">
        <v>2715</v>
      </c>
      <c r="U117" s="181">
        <v>8</v>
      </c>
      <c r="V117" s="182">
        <v>112716.41</v>
      </c>
      <c r="W117" s="181">
        <v>225</v>
      </c>
      <c r="Y117" s="181" t="s">
        <v>281</v>
      </c>
      <c r="Z117" s="182">
        <v>84480.83</v>
      </c>
      <c r="AA117" s="181">
        <v>211</v>
      </c>
      <c r="AB117" s="182">
        <v>3361.06</v>
      </c>
      <c r="AC117" s="181">
        <v>12</v>
      </c>
      <c r="AD117" s="182">
        <v>87841.89</v>
      </c>
      <c r="AE117" s="181">
        <v>223</v>
      </c>
    </row>
    <row r="118" spans="1:31" x14ac:dyDescent="0.35">
      <c r="A118" s="181" t="s">
        <v>282</v>
      </c>
      <c r="B118" s="182">
        <v>11389.42</v>
      </c>
      <c r="C118" s="181">
        <v>32</v>
      </c>
      <c r="D118" s="182">
        <v>1610.5</v>
      </c>
      <c r="E118" s="181">
        <v>5</v>
      </c>
      <c r="F118" s="182">
        <v>12999.92</v>
      </c>
      <c r="G118" s="181">
        <v>37</v>
      </c>
      <c r="I118" s="181" t="s">
        <v>282</v>
      </c>
      <c r="J118" s="182">
        <v>9677</v>
      </c>
      <c r="K118" s="181">
        <v>35</v>
      </c>
      <c r="L118" s="182">
        <v>1571</v>
      </c>
      <c r="M118" s="181">
        <v>5</v>
      </c>
      <c r="N118" s="182">
        <v>11248</v>
      </c>
      <c r="O118" s="181">
        <v>40</v>
      </c>
      <c r="Q118" s="181" t="s">
        <v>282</v>
      </c>
      <c r="R118" s="182">
        <v>18949.05</v>
      </c>
      <c r="S118" s="181">
        <v>43</v>
      </c>
      <c r="T118" s="182">
        <v>1247</v>
      </c>
      <c r="U118" s="181">
        <v>3</v>
      </c>
      <c r="V118" s="182">
        <v>20196.05</v>
      </c>
      <c r="W118" s="181">
        <v>46</v>
      </c>
      <c r="Y118" s="181" t="s">
        <v>282</v>
      </c>
      <c r="Z118" s="182">
        <v>15683.59</v>
      </c>
      <c r="AA118" s="181">
        <v>43</v>
      </c>
      <c r="AB118" s="182">
        <v>1483.5</v>
      </c>
      <c r="AC118" s="181">
        <v>3</v>
      </c>
      <c r="AD118" s="182">
        <v>17167.09</v>
      </c>
      <c r="AE118" s="181">
        <v>46</v>
      </c>
    </row>
    <row r="119" spans="1:31" x14ac:dyDescent="0.35">
      <c r="A119" s="181" t="s">
        <v>283</v>
      </c>
      <c r="B119" s="182">
        <v>152083.91999999998</v>
      </c>
      <c r="C119" s="181">
        <v>426</v>
      </c>
      <c r="D119" s="182">
        <v>22747.759999999998</v>
      </c>
      <c r="E119" s="181">
        <v>63</v>
      </c>
      <c r="F119" s="182">
        <v>174831.68</v>
      </c>
      <c r="G119" s="181">
        <v>489</v>
      </c>
      <c r="I119" s="181" t="s">
        <v>283</v>
      </c>
      <c r="J119" s="182">
        <v>106064.8</v>
      </c>
      <c r="K119" s="181">
        <v>413</v>
      </c>
      <c r="L119" s="182">
        <v>23664.600000000002</v>
      </c>
      <c r="M119" s="181">
        <v>80</v>
      </c>
      <c r="N119" s="182">
        <v>129729.40000000001</v>
      </c>
      <c r="O119" s="181">
        <v>493</v>
      </c>
      <c r="Q119" s="181" t="s">
        <v>283</v>
      </c>
      <c r="R119" s="182">
        <v>222980.93</v>
      </c>
      <c r="S119" s="181">
        <v>417</v>
      </c>
      <c r="T119" s="182">
        <v>32335.79</v>
      </c>
      <c r="U119" s="181">
        <v>77</v>
      </c>
      <c r="V119" s="182">
        <v>255316.72</v>
      </c>
      <c r="W119" s="181">
        <v>494</v>
      </c>
      <c r="Y119" s="181" t="s">
        <v>283</v>
      </c>
      <c r="Z119" s="182">
        <v>148531.9</v>
      </c>
      <c r="AA119" s="181">
        <v>421</v>
      </c>
      <c r="AB119" s="182">
        <v>27928.66</v>
      </c>
      <c r="AC119" s="181">
        <v>94</v>
      </c>
      <c r="AD119" s="182">
        <v>176460.56</v>
      </c>
      <c r="AE119" s="181">
        <v>515</v>
      </c>
    </row>
    <row r="120" spans="1:31" x14ac:dyDescent="0.35">
      <c r="A120" s="181" t="s">
        <v>284</v>
      </c>
      <c r="B120" s="182">
        <v>183847.59000000003</v>
      </c>
      <c r="C120" s="181">
        <v>556</v>
      </c>
      <c r="D120" s="182">
        <v>24572.79</v>
      </c>
      <c r="E120" s="181">
        <v>71</v>
      </c>
      <c r="F120" s="182">
        <v>208420.38000000003</v>
      </c>
      <c r="G120" s="181">
        <v>627</v>
      </c>
      <c r="I120" s="181" t="s">
        <v>284</v>
      </c>
      <c r="J120" s="182">
        <v>124500.35000000003</v>
      </c>
      <c r="K120" s="181">
        <v>534</v>
      </c>
      <c r="L120" s="182">
        <v>23922.93</v>
      </c>
      <c r="M120" s="181">
        <v>76</v>
      </c>
      <c r="N120" s="182">
        <v>148423.28000000003</v>
      </c>
      <c r="O120" s="181">
        <v>610</v>
      </c>
      <c r="Q120" s="181" t="s">
        <v>284</v>
      </c>
      <c r="R120" s="182">
        <v>276003.11000000004</v>
      </c>
      <c r="S120" s="181">
        <v>551</v>
      </c>
      <c r="T120" s="182">
        <v>26150.52</v>
      </c>
      <c r="U120" s="181">
        <v>63</v>
      </c>
      <c r="V120" s="182">
        <v>302153.63000000006</v>
      </c>
      <c r="W120" s="181">
        <v>614</v>
      </c>
      <c r="Y120" s="181" t="s">
        <v>284</v>
      </c>
      <c r="Z120" s="182">
        <v>201194.98</v>
      </c>
      <c r="AA120" s="181">
        <v>555</v>
      </c>
      <c r="AB120" s="182">
        <v>23028.6</v>
      </c>
      <c r="AC120" s="181">
        <v>65</v>
      </c>
      <c r="AD120" s="182">
        <v>224223.58000000002</v>
      </c>
      <c r="AE120" s="181">
        <v>620</v>
      </c>
    </row>
    <row r="121" spans="1:31" x14ac:dyDescent="0.35">
      <c r="A121" s="181" t="s">
        <v>286</v>
      </c>
      <c r="B121" s="182">
        <v>75820.45</v>
      </c>
      <c r="C121" s="181">
        <v>206</v>
      </c>
      <c r="D121" s="182">
        <v>11690.48</v>
      </c>
      <c r="E121" s="181">
        <v>29</v>
      </c>
      <c r="F121" s="182">
        <v>87510.93</v>
      </c>
      <c r="G121" s="181">
        <v>235</v>
      </c>
      <c r="I121" s="181" t="s">
        <v>286</v>
      </c>
      <c r="J121" s="182">
        <v>56298.530000000006</v>
      </c>
      <c r="K121" s="181">
        <v>219</v>
      </c>
      <c r="L121" s="182">
        <v>14362.75</v>
      </c>
      <c r="M121" s="181">
        <v>32</v>
      </c>
      <c r="N121" s="182">
        <v>70661.279999999999</v>
      </c>
      <c r="O121" s="181">
        <v>251</v>
      </c>
      <c r="Q121" s="181" t="s">
        <v>286</v>
      </c>
      <c r="R121" s="182">
        <v>111638.12000000001</v>
      </c>
      <c r="S121" s="181">
        <v>212</v>
      </c>
      <c r="T121" s="182">
        <v>14786</v>
      </c>
      <c r="U121" s="181">
        <v>38</v>
      </c>
      <c r="V121" s="182">
        <v>126424.12000000001</v>
      </c>
      <c r="W121" s="181">
        <v>250</v>
      </c>
      <c r="Y121" s="181" t="s">
        <v>286</v>
      </c>
      <c r="Z121" s="182">
        <v>78526.33</v>
      </c>
      <c r="AA121" s="181">
        <v>226</v>
      </c>
      <c r="AB121" s="182">
        <v>14175</v>
      </c>
      <c r="AC121" s="181">
        <v>36</v>
      </c>
      <c r="AD121" s="182">
        <v>92701.33</v>
      </c>
      <c r="AE121" s="181">
        <v>262</v>
      </c>
    </row>
    <row r="122" spans="1:31" x14ac:dyDescent="0.35">
      <c r="A122" s="181" t="s">
        <v>287</v>
      </c>
      <c r="B122" s="182">
        <v>4778.5</v>
      </c>
      <c r="C122" s="181">
        <v>11</v>
      </c>
      <c r="D122" s="182">
        <v>0</v>
      </c>
      <c r="E122" s="181">
        <v>0</v>
      </c>
      <c r="F122" s="182">
        <v>4778.5</v>
      </c>
      <c r="G122" s="181">
        <v>11</v>
      </c>
      <c r="I122" s="181" t="s">
        <v>287</v>
      </c>
      <c r="J122" s="182">
        <v>2410.5</v>
      </c>
      <c r="K122" s="181">
        <v>11</v>
      </c>
      <c r="L122" s="182">
        <v>0</v>
      </c>
      <c r="M122" s="181">
        <v>0</v>
      </c>
      <c r="N122" s="182">
        <v>2410.5</v>
      </c>
      <c r="O122" s="181">
        <v>11</v>
      </c>
      <c r="Q122" s="181" t="s">
        <v>287</v>
      </c>
      <c r="R122" s="182">
        <v>4572.5</v>
      </c>
      <c r="S122" s="181">
        <v>10</v>
      </c>
      <c r="T122" s="182">
        <v>0</v>
      </c>
      <c r="U122" s="181">
        <v>0</v>
      </c>
      <c r="V122" s="182">
        <v>4572.5</v>
      </c>
      <c r="W122" s="181">
        <v>10</v>
      </c>
      <c r="Y122" s="181" t="s">
        <v>287</v>
      </c>
      <c r="Z122" s="182">
        <v>2691.5</v>
      </c>
      <c r="AA122" s="181">
        <v>8</v>
      </c>
      <c r="AB122" s="182">
        <v>0</v>
      </c>
      <c r="AC122" s="181">
        <v>0</v>
      </c>
      <c r="AD122" s="182">
        <v>2691.5</v>
      </c>
      <c r="AE122" s="181">
        <v>8</v>
      </c>
    </row>
    <row r="123" spans="1:31" x14ac:dyDescent="0.35">
      <c r="A123" s="181" t="s">
        <v>311</v>
      </c>
      <c r="B123" s="182">
        <v>49384.49</v>
      </c>
      <c r="C123" s="181">
        <v>152</v>
      </c>
      <c r="D123" s="182">
        <v>12803.61</v>
      </c>
      <c r="E123" s="181">
        <v>36</v>
      </c>
      <c r="F123" s="182">
        <v>62188.1</v>
      </c>
      <c r="G123" s="181">
        <v>188</v>
      </c>
      <c r="I123" s="181" t="s">
        <v>311</v>
      </c>
      <c r="J123" s="182">
        <v>39307.020000000004</v>
      </c>
      <c r="K123" s="181">
        <v>151</v>
      </c>
      <c r="L123" s="182">
        <v>12016.07</v>
      </c>
      <c r="M123" s="181">
        <v>37</v>
      </c>
      <c r="N123" s="182">
        <v>51323.090000000004</v>
      </c>
      <c r="O123" s="181">
        <v>188</v>
      </c>
      <c r="Q123" s="181" t="s">
        <v>311</v>
      </c>
      <c r="R123" s="182">
        <v>74578.64</v>
      </c>
      <c r="S123" s="181">
        <v>163</v>
      </c>
      <c r="T123" s="182">
        <v>11866.5</v>
      </c>
      <c r="U123" s="181">
        <v>31</v>
      </c>
      <c r="V123" s="182">
        <v>86445.14</v>
      </c>
      <c r="W123" s="181">
        <v>194</v>
      </c>
      <c r="Y123" s="181" t="s">
        <v>311</v>
      </c>
      <c r="Z123" s="182">
        <v>60191.549999999996</v>
      </c>
      <c r="AA123" s="181">
        <v>168</v>
      </c>
      <c r="AB123" s="182">
        <v>12659</v>
      </c>
      <c r="AC123" s="181">
        <v>34</v>
      </c>
      <c r="AD123" s="182">
        <v>72850.549999999988</v>
      </c>
      <c r="AE123" s="181">
        <v>202</v>
      </c>
    </row>
    <row r="124" spans="1:31" x14ac:dyDescent="0.35">
      <c r="A124" s="181" t="s">
        <v>289</v>
      </c>
      <c r="B124" s="182">
        <v>5019.49</v>
      </c>
      <c r="C124" s="181">
        <v>19</v>
      </c>
      <c r="D124" s="182">
        <v>45</v>
      </c>
      <c r="E124" s="181">
        <v>1</v>
      </c>
      <c r="F124" s="182">
        <v>5064.49</v>
      </c>
      <c r="G124" s="181">
        <v>20</v>
      </c>
      <c r="I124" s="181" t="s">
        <v>289</v>
      </c>
      <c r="J124" s="182">
        <v>4910.72</v>
      </c>
      <c r="K124" s="181">
        <v>19</v>
      </c>
      <c r="L124" s="182">
        <v>0</v>
      </c>
      <c r="M124" s="181">
        <v>0</v>
      </c>
      <c r="N124" s="182">
        <v>4910.72</v>
      </c>
      <c r="O124" s="181">
        <v>19</v>
      </c>
      <c r="Q124" s="181" t="s">
        <v>289</v>
      </c>
      <c r="R124" s="182">
        <v>11074.75</v>
      </c>
      <c r="S124" s="181">
        <v>18</v>
      </c>
      <c r="T124" s="182">
        <v>215</v>
      </c>
      <c r="U124" s="181">
        <v>1</v>
      </c>
      <c r="V124" s="182">
        <v>11289.75</v>
      </c>
      <c r="W124" s="181">
        <v>19</v>
      </c>
      <c r="Y124" s="181" t="s">
        <v>289</v>
      </c>
      <c r="Z124" s="182">
        <v>7198.68</v>
      </c>
      <c r="AA124" s="181">
        <v>18</v>
      </c>
      <c r="AB124" s="182">
        <v>0</v>
      </c>
      <c r="AC124" s="181">
        <v>0</v>
      </c>
      <c r="AD124" s="182">
        <v>7198.68</v>
      </c>
      <c r="AE124" s="181">
        <v>18</v>
      </c>
    </row>
    <row r="125" spans="1:31" x14ac:dyDescent="0.35">
      <c r="A125" s="181" t="s">
        <v>290</v>
      </c>
      <c r="B125" s="182">
        <v>37970.46</v>
      </c>
      <c r="C125" s="181">
        <v>112</v>
      </c>
      <c r="D125" s="182">
        <v>6759.79</v>
      </c>
      <c r="E125" s="181">
        <v>21</v>
      </c>
      <c r="F125" s="182">
        <v>44730.25</v>
      </c>
      <c r="G125" s="181">
        <v>133</v>
      </c>
      <c r="I125" s="181" t="s">
        <v>290</v>
      </c>
      <c r="J125" s="182">
        <v>30342.040000000005</v>
      </c>
      <c r="K125" s="181">
        <v>109</v>
      </c>
      <c r="L125" s="182">
        <v>5659.26</v>
      </c>
      <c r="M125" s="181">
        <v>23</v>
      </c>
      <c r="N125" s="182">
        <v>36001.300000000003</v>
      </c>
      <c r="O125" s="181">
        <v>132</v>
      </c>
      <c r="Q125" s="181" t="s">
        <v>290</v>
      </c>
      <c r="R125" s="182">
        <v>60951.95</v>
      </c>
      <c r="S125" s="181">
        <v>114</v>
      </c>
      <c r="T125" s="182">
        <v>6661.18</v>
      </c>
      <c r="U125" s="181">
        <v>18</v>
      </c>
      <c r="V125" s="182">
        <v>67613.13</v>
      </c>
      <c r="W125" s="181">
        <v>132</v>
      </c>
      <c r="Y125" s="181" t="s">
        <v>290</v>
      </c>
      <c r="Z125" s="182">
        <v>42131.65</v>
      </c>
      <c r="AA125" s="181">
        <v>116</v>
      </c>
      <c r="AB125" s="182">
        <v>5865.6</v>
      </c>
      <c r="AC125" s="181">
        <v>15</v>
      </c>
      <c r="AD125" s="182">
        <v>47997.25</v>
      </c>
      <c r="AE125" s="181">
        <v>131</v>
      </c>
    </row>
    <row r="126" spans="1:31" x14ac:dyDescent="0.35">
      <c r="A126" s="181" t="s">
        <v>312</v>
      </c>
      <c r="B126" s="182">
        <v>22966.489999999998</v>
      </c>
      <c r="C126" s="181">
        <v>69</v>
      </c>
      <c r="D126" s="182">
        <v>3091</v>
      </c>
      <c r="E126" s="181">
        <v>8</v>
      </c>
      <c r="F126" s="182">
        <v>26057.489999999998</v>
      </c>
      <c r="G126" s="181">
        <v>77</v>
      </c>
      <c r="I126" s="181" t="s">
        <v>312</v>
      </c>
      <c r="J126" s="182">
        <v>17177.5</v>
      </c>
      <c r="K126" s="181">
        <v>67</v>
      </c>
      <c r="L126" s="182">
        <v>2601</v>
      </c>
      <c r="M126" s="181">
        <v>6</v>
      </c>
      <c r="N126" s="182">
        <v>19778.5</v>
      </c>
      <c r="O126" s="181">
        <v>73</v>
      </c>
      <c r="Q126" s="181" t="s">
        <v>312</v>
      </c>
      <c r="R126" s="182">
        <v>33767.75</v>
      </c>
      <c r="S126" s="181">
        <v>66</v>
      </c>
      <c r="T126" s="182">
        <v>2717</v>
      </c>
      <c r="U126" s="181">
        <v>6</v>
      </c>
      <c r="V126" s="182">
        <v>36484.75</v>
      </c>
      <c r="W126" s="181">
        <v>72</v>
      </c>
      <c r="Y126" s="181" t="s">
        <v>312</v>
      </c>
      <c r="Z126" s="182">
        <v>25314.85</v>
      </c>
      <c r="AA126" s="181">
        <v>71</v>
      </c>
      <c r="AB126" s="182">
        <v>2855</v>
      </c>
      <c r="AC126" s="181">
        <v>9</v>
      </c>
      <c r="AD126" s="182">
        <v>28169.85</v>
      </c>
      <c r="AE126" s="181">
        <v>80</v>
      </c>
    </row>
    <row r="127" spans="1:31" x14ac:dyDescent="0.35">
      <c r="A127" s="181" t="s">
        <v>313</v>
      </c>
      <c r="B127" s="182">
        <v>27835.47</v>
      </c>
      <c r="C127" s="181">
        <v>75</v>
      </c>
      <c r="D127" s="182">
        <v>3217.5</v>
      </c>
      <c r="E127" s="181">
        <v>5</v>
      </c>
      <c r="F127" s="182">
        <v>31052.97</v>
      </c>
      <c r="G127" s="181">
        <v>80</v>
      </c>
      <c r="I127" s="181" t="s">
        <v>313</v>
      </c>
      <c r="J127" s="182">
        <v>19422.849999999999</v>
      </c>
      <c r="K127" s="181">
        <v>77</v>
      </c>
      <c r="L127" s="182">
        <v>1350</v>
      </c>
      <c r="M127" s="181">
        <v>4</v>
      </c>
      <c r="N127" s="182">
        <v>20772.849999999999</v>
      </c>
      <c r="O127" s="181">
        <v>81</v>
      </c>
      <c r="Q127" s="181" t="s">
        <v>313</v>
      </c>
      <c r="R127" s="182">
        <v>43779.979999999996</v>
      </c>
      <c r="S127" s="181">
        <v>83</v>
      </c>
      <c r="T127" s="182">
        <v>1710</v>
      </c>
      <c r="U127" s="181">
        <v>6</v>
      </c>
      <c r="V127" s="182">
        <v>45489.979999999996</v>
      </c>
      <c r="W127" s="181">
        <v>89</v>
      </c>
      <c r="Y127" s="181" t="s">
        <v>313</v>
      </c>
      <c r="Z127" s="182">
        <v>28406.38</v>
      </c>
      <c r="AA127" s="181">
        <v>78</v>
      </c>
      <c r="AB127" s="182">
        <v>2475</v>
      </c>
      <c r="AC127" s="181">
        <v>5</v>
      </c>
      <c r="AD127" s="182">
        <v>30881.38</v>
      </c>
      <c r="AE127" s="181">
        <v>83</v>
      </c>
    </row>
    <row r="128" spans="1:31" x14ac:dyDescent="0.35">
      <c r="A128" s="181" t="s">
        <v>293</v>
      </c>
      <c r="B128" s="182">
        <v>300</v>
      </c>
      <c r="C128" s="181">
        <v>1</v>
      </c>
      <c r="D128" s="182">
        <v>0</v>
      </c>
      <c r="E128" s="181">
        <v>0</v>
      </c>
      <c r="F128" s="182">
        <v>300</v>
      </c>
      <c r="G128" s="181">
        <v>1</v>
      </c>
      <c r="I128" s="181" t="s">
        <v>293</v>
      </c>
      <c r="J128" s="182">
        <v>210</v>
      </c>
      <c r="K128" s="181">
        <v>1</v>
      </c>
      <c r="L128" s="182">
        <v>0</v>
      </c>
      <c r="M128" s="181">
        <v>0</v>
      </c>
      <c r="N128" s="182">
        <v>210</v>
      </c>
      <c r="O128" s="181">
        <v>1</v>
      </c>
      <c r="Q128" s="181" t="s">
        <v>293</v>
      </c>
      <c r="R128" s="182">
        <v>450</v>
      </c>
      <c r="S128" s="181">
        <v>1</v>
      </c>
      <c r="T128" s="182">
        <v>0</v>
      </c>
      <c r="U128" s="181">
        <v>0</v>
      </c>
      <c r="V128" s="182">
        <v>450</v>
      </c>
      <c r="W128" s="181">
        <v>1</v>
      </c>
      <c r="Y128" s="181" t="s">
        <v>293</v>
      </c>
      <c r="Z128" s="182">
        <v>247</v>
      </c>
      <c r="AA128" s="181">
        <v>1</v>
      </c>
      <c r="AB128" s="182">
        <v>0</v>
      </c>
      <c r="AC128" s="181">
        <v>0</v>
      </c>
      <c r="AD128" s="182">
        <v>247</v>
      </c>
      <c r="AE128" s="181">
        <v>1</v>
      </c>
    </row>
    <row r="129" spans="1:33" x14ac:dyDescent="0.35">
      <c r="A129" s="181" t="s">
        <v>314</v>
      </c>
      <c r="B129" s="182">
        <v>979.5</v>
      </c>
      <c r="C129" s="181">
        <v>2</v>
      </c>
      <c r="D129" s="182">
        <v>0</v>
      </c>
      <c r="E129" s="181">
        <v>0</v>
      </c>
      <c r="F129" s="182">
        <v>979.5</v>
      </c>
      <c r="G129" s="181">
        <v>2</v>
      </c>
      <c r="I129" s="181" t="s">
        <v>314</v>
      </c>
      <c r="J129" s="182">
        <v>560</v>
      </c>
      <c r="K129" s="181">
        <v>2</v>
      </c>
      <c r="L129" s="182">
        <v>0</v>
      </c>
      <c r="M129" s="181">
        <v>0</v>
      </c>
      <c r="N129" s="182">
        <v>560</v>
      </c>
      <c r="O129" s="181">
        <v>2</v>
      </c>
      <c r="Q129" s="181" t="s">
        <v>314</v>
      </c>
      <c r="R129" s="182">
        <v>1168.25</v>
      </c>
      <c r="S129" s="181">
        <v>3</v>
      </c>
      <c r="T129" s="182">
        <v>0</v>
      </c>
      <c r="U129" s="181">
        <v>0</v>
      </c>
      <c r="V129" s="182">
        <v>1168.25</v>
      </c>
      <c r="W129" s="181">
        <v>3</v>
      </c>
      <c r="Y129" s="181" t="s">
        <v>314</v>
      </c>
      <c r="Z129" s="182">
        <v>1140.75</v>
      </c>
      <c r="AA129" s="181">
        <v>3</v>
      </c>
      <c r="AB129" s="182">
        <v>562.5</v>
      </c>
      <c r="AC129" s="181">
        <v>1</v>
      </c>
      <c r="AD129" s="182">
        <v>1703.25</v>
      </c>
      <c r="AE129" s="181">
        <v>4</v>
      </c>
    </row>
    <row r="130" spans="1:33" x14ac:dyDescent="0.35">
      <c r="A130" s="181" t="s">
        <v>295</v>
      </c>
      <c r="B130" s="182">
        <v>5527.18</v>
      </c>
      <c r="C130" s="181">
        <v>22</v>
      </c>
      <c r="D130" s="182">
        <v>0</v>
      </c>
      <c r="E130" s="181">
        <v>0</v>
      </c>
      <c r="F130" s="182">
        <v>5527.18</v>
      </c>
      <c r="G130" s="181">
        <v>22</v>
      </c>
      <c r="I130" s="181" t="s">
        <v>295</v>
      </c>
      <c r="J130" s="182">
        <v>4846</v>
      </c>
      <c r="K130" s="181">
        <v>22</v>
      </c>
      <c r="L130" s="182">
        <v>54</v>
      </c>
      <c r="M130" s="181">
        <v>1</v>
      </c>
      <c r="N130" s="182">
        <v>4900</v>
      </c>
      <c r="O130" s="181">
        <v>23</v>
      </c>
      <c r="Q130" s="181" t="s">
        <v>295</v>
      </c>
      <c r="R130" s="182">
        <v>9495.25</v>
      </c>
      <c r="S130" s="181">
        <v>22</v>
      </c>
      <c r="T130" s="182">
        <v>432</v>
      </c>
      <c r="U130" s="181">
        <v>1</v>
      </c>
      <c r="V130" s="182">
        <v>9927.25</v>
      </c>
      <c r="W130" s="181">
        <v>23</v>
      </c>
      <c r="Y130" s="181" t="s">
        <v>295</v>
      </c>
      <c r="Z130" s="182">
        <v>6988.5</v>
      </c>
      <c r="AA130" s="181">
        <v>23</v>
      </c>
      <c r="AB130" s="182">
        <v>324</v>
      </c>
      <c r="AC130" s="181">
        <v>1</v>
      </c>
      <c r="AD130" s="182">
        <v>7312.5</v>
      </c>
      <c r="AE130" s="181">
        <v>24</v>
      </c>
    </row>
    <row r="131" spans="1:33" x14ac:dyDescent="0.35">
      <c r="A131" s="183" t="s">
        <v>299</v>
      </c>
      <c r="B131" s="184">
        <v>4564140.32</v>
      </c>
      <c r="C131" s="183">
        <v>13592</v>
      </c>
      <c r="D131" s="184">
        <v>343537.6</v>
      </c>
      <c r="E131" s="183">
        <v>958</v>
      </c>
      <c r="F131" s="184">
        <v>4907677.92</v>
      </c>
      <c r="G131" s="183">
        <v>14550</v>
      </c>
      <c r="I131" s="183" t="s">
        <v>299</v>
      </c>
      <c r="J131" s="184">
        <v>3397390.1000000006</v>
      </c>
      <c r="K131" s="183">
        <v>13429</v>
      </c>
      <c r="L131" s="184">
        <v>349019.85</v>
      </c>
      <c r="M131" s="183">
        <v>1066</v>
      </c>
      <c r="N131" s="184">
        <v>3746409.9500000007</v>
      </c>
      <c r="O131" s="183">
        <v>14495</v>
      </c>
      <c r="Q131" s="183" t="s">
        <v>299</v>
      </c>
      <c r="R131" s="184">
        <v>6823716.8799999999</v>
      </c>
      <c r="S131" s="183">
        <v>13817</v>
      </c>
      <c r="T131" s="184">
        <v>433826.11000000004</v>
      </c>
      <c r="U131" s="183">
        <v>1043</v>
      </c>
      <c r="V131" s="184">
        <v>7257542.9900000002</v>
      </c>
      <c r="W131" s="183">
        <v>14860</v>
      </c>
      <c r="Y131" s="183" t="s">
        <v>299</v>
      </c>
      <c r="Z131" s="184">
        <v>4844537.4300000006</v>
      </c>
      <c r="AA131" s="183">
        <v>13930</v>
      </c>
      <c r="AB131" s="184">
        <v>376003.78999999992</v>
      </c>
      <c r="AC131" s="183">
        <v>1065</v>
      </c>
      <c r="AD131" s="184">
        <v>5220541.2200000007</v>
      </c>
      <c r="AE131" s="183">
        <v>14995</v>
      </c>
    </row>
    <row r="137" spans="1:33" ht="18" x14ac:dyDescent="0.4">
      <c r="A137" s="177" t="s">
        <v>167</v>
      </c>
      <c r="B137" s="178"/>
      <c r="C137" s="178"/>
      <c r="D137" s="178"/>
      <c r="E137" s="178"/>
      <c r="F137" s="179"/>
      <c r="G137" s="179"/>
      <c r="I137" s="177" t="s">
        <v>168</v>
      </c>
      <c r="J137" s="178"/>
      <c r="K137" s="178"/>
      <c r="L137" s="178"/>
      <c r="M137" s="178"/>
      <c r="N137" s="179"/>
      <c r="O137" s="179"/>
      <c r="Q137" s="177" t="s">
        <v>169</v>
      </c>
      <c r="R137" s="178"/>
      <c r="S137" s="178"/>
      <c r="T137" s="178"/>
      <c r="U137" s="178"/>
      <c r="V137" s="179"/>
      <c r="W137" s="179"/>
      <c r="Y137" s="177" t="s">
        <v>170</v>
      </c>
      <c r="Z137" s="178"/>
      <c r="AA137" s="185"/>
      <c r="AB137" s="178"/>
      <c r="AC137" s="178"/>
      <c r="AD137" s="179"/>
      <c r="AE137" s="179"/>
      <c r="AF137" s="179"/>
      <c r="AG137" s="179"/>
    </row>
    <row r="138" spans="1:33" x14ac:dyDescent="0.35">
      <c r="A138" s="180" t="s">
        <v>230</v>
      </c>
      <c r="B138" s="180" t="s">
        <v>300</v>
      </c>
      <c r="C138" s="180" t="s">
        <v>92</v>
      </c>
      <c r="D138" s="180" t="s">
        <v>301</v>
      </c>
      <c r="E138" s="180" t="s">
        <v>302</v>
      </c>
      <c r="F138" s="180" t="s">
        <v>303</v>
      </c>
      <c r="G138" s="180" t="s">
        <v>304</v>
      </c>
      <c r="I138" s="180" t="s">
        <v>230</v>
      </c>
      <c r="J138" s="180" t="s">
        <v>300</v>
      </c>
      <c r="K138" s="180" t="s">
        <v>92</v>
      </c>
      <c r="L138" s="180" t="s">
        <v>301</v>
      </c>
      <c r="M138" s="180" t="s">
        <v>302</v>
      </c>
      <c r="N138" s="180" t="s">
        <v>303</v>
      </c>
      <c r="O138" s="180" t="s">
        <v>304</v>
      </c>
      <c r="Q138" s="180" t="s">
        <v>230</v>
      </c>
      <c r="R138" s="180" t="s">
        <v>300</v>
      </c>
      <c r="S138" s="180" t="s">
        <v>92</v>
      </c>
      <c r="T138" s="180" t="s">
        <v>301</v>
      </c>
      <c r="U138" s="180" t="s">
        <v>302</v>
      </c>
      <c r="V138" s="180" t="s">
        <v>303</v>
      </c>
      <c r="W138" s="180" t="s">
        <v>304</v>
      </c>
      <c r="X138" s="212"/>
      <c r="Y138" s="180" t="s">
        <v>230</v>
      </c>
      <c r="Z138" s="180" t="s">
        <v>300</v>
      </c>
      <c r="AA138" s="180" t="s">
        <v>92</v>
      </c>
      <c r="AB138" s="180" t="s">
        <v>301</v>
      </c>
      <c r="AC138" s="180" t="s">
        <v>302</v>
      </c>
      <c r="AD138" s="180" t="s">
        <v>303</v>
      </c>
      <c r="AE138" s="180" t="s">
        <v>304</v>
      </c>
      <c r="AF138" s="214"/>
      <c r="AG138" s="214"/>
    </row>
    <row r="139" spans="1:33" x14ac:dyDescent="0.35">
      <c r="A139" s="181" t="s">
        <v>232</v>
      </c>
      <c r="B139" s="182">
        <v>65668.19</v>
      </c>
      <c r="C139" s="181">
        <v>248</v>
      </c>
      <c r="D139" s="182">
        <v>2490.54</v>
      </c>
      <c r="E139" s="181">
        <v>11</v>
      </c>
      <c r="F139" s="182">
        <v>68158.73</v>
      </c>
      <c r="G139" s="181">
        <v>259</v>
      </c>
      <c r="I139" s="181" t="s">
        <v>232</v>
      </c>
      <c r="J139" s="182">
        <v>85196.45</v>
      </c>
      <c r="K139" s="181">
        <v>231</v>
      </c>
      <c r="L139" s="182">
        <v>2013.8399999999997</v>
      </c>
      <c r="M139" s="181">
        <v>6</v>
      </c>
      <c r="N139" s="182">
        <v>87210.29</v>
      </c>
      <c r="O139" s="181">
        <v>237</v>
      </c>
      <c r="Q139" s="181" t="s">
        <v>232</v>
      </c>
      <c r="R139" s="182">
        <v>70503.789999999994</v>
      </c>
      <c r="S139" s="181">
        <v>243</v>
      </c>
      <c r="T139" s="182">
        <v>1943.1799999999998</v>
      </c>
      <c r="U139" s="181">
        <v>6</v>
      </c>
      <c r="V139" s="182">
        <v>72446.969999999987</v>
      </c>
      <c r="W139" s="181">
        <v>249</v>
      </c>
      <c r="X139" s="186"/>
      <c r="Y139" s="181" t="s">
        <v>232</v>
      </c>
      <c r="Z139" s="182">
        <v>82938.929999999993</v>
      </c>
      <c r="AA139" s="181">
        <v>249</v>
      </c>
      <c r="AB139" s="182">
        <v>1755.55</v>
      </c>
      <c r="AC139" s="181">
        <v>7</v>
      </c>
      <c r="AD139" s="182">
        <v>84694.48</v>
      </c>
      <c r="AE139" s="181">
        <v>256</v>
      </c>
      <c r="AF139" s="182"/>
      <c r="AG139" s="217"/>
    </row>
    <row r="140" spans="1:33" x14ac:dyDescent="0.35">
      <c r="A140" s="181" t="s">
        <v>233</v>
      </c>
      <c r="B140" s="182">
        <v>3744.45</v>
      </c>
      <c r="C140" s="181">
        <v>17</v>
      </c>
      <c r="D140" s="182">
        <v>946</v>
      </c>
      <c r="E140" s="181">
        <v>2</v>
      </c>
      <c r="F140" s="182">
        <v>4690.45</v>
      </c>
      <c r="G140" s="181">
        <v>19</v>
      </c>
      <c r="I140" s="181" t="s">
        <v>233</v>
      </c>
      <c r="J140" s="182">
        <v>4767.97</v>
      </c>
      <c r="K140" s="181">
        <v>17</v>
      </c>
      <c r="L140" s="182">
        <v>870.5</v>
      </c>
      <c r="M140" s="181">
        <v>2</v>
      </c>
      <c r="N140" s="182">
        <v>5638.47</v>
      </c>
      <c r="O140" s="181">
        <v>19</v>
      </c>
      <c r="Q140" s="181" t="s">
        <v>233</v>
      </c>
      <c r="R140" s="182">
        <v>5255.9</v>
      </c>
      <c r="S140" s="181">
        <v>24</v>
      </c>
      <c r="T140" s="182">
        <v>605</v>
      </c>
      <c r="U140" s="181">
        <v>2</v>
      </c>
      <c r="V140" s="182">
        <v>5860.9</v>
      </c>
      <c r="W140" s="181">
        <v>26</v>
      </c>
      <c r="X140" s="186"/>
      <c r="Y140" s="181" t="s">
        <v>233</v>
      </c>
      <c r="Z140" s="182">
        <v>8006.27</v>
      </c>
      <c r="AA140" s="181">
        <v>28</v>
      </c>
      <c r="AB140" s="182">
        <v>440</v>
      </c>
      <c r="AC140" s="181">
        <v>1</v>
      </c>
      <c r="AD140" s="182">
        <v>8446.27</v>
      </c>
      <c r="AE140" s="181">
        <v>29</v>
      </c>
      <c r="AF140" s="182"/>
      <c r="AG140" s="217"/>
    </row>
    <row r="141" spans="1:33" x14ac:dyDescent="0.35">
      <c r="A141" s="181" t="s">
        <v>234</v>
      </c>
      <c r="B141" s="182">
        <v>58788.240000000005</v>
      </c>
      <c r="C141" s="181">
        <v>212</v>
      </c>
      <c r="D141" s="182">
        <v>9527.57</v>
      </c>
      <c r="E141" s="181">
        <v>24</v>
      </c>
      <c r="F141" s="182">
        <v>68315.81</v>
      </c>
      <c r="G141" s="181">
        <v>236</v>
      </c>
      <c r="I141" s="181" t="s">
        <v>234</v>
      </c>
      <c r="J141" s="182">
        <v>70850.41</v>
      </c>
      <c r="K141" s="181">
        <v>186</v>
      </c>
      <c r="L141" s="182">
        <v>13339.46</v>
      </c>
      <c r="M141" s="181">
        <v>25</v>
      </c>
      <c r="N141" s="182">
        <v>84189.87</v>
      </c>
      <c r="O141" s="181">
        <v>211</v>
      </c>
      <c r="Q141" s="181" t="s">
        <v>234</v>
      </c>
      <c r="R141" s="182">
        <v>56978.659999999996</v>
      </c>
      <c r="S141" s="181">
        <v>196</v>
      </c>
      <c r="T141" s="182">
        <v>10126.23</v>
      </c>
      <c r="U141" s="181">
        <v>24</v>
      </c>
      <c r="V141" s="182">
        <v>67104.89</v>
      </c>
      <c r="W141" s="181">
        <v>220</v>
      </c>
      <c r="X141" s="186"/>
      <c r="Y141" s="181" t="s">
        <v>234</v>
      </c>
      <c r="Z141" s="182">
        <v>76686.59</v>
      </c>
      <c r="AA141" s="181">
        <v>203</v>
      </c>
      <c r="AB141" s="182">
        <v>12570.33</v>
      </c>
      <c r="AC141" s="181">
        <v>26</v>
      </c>
      <c r="AD141" s="182">
        <v>89256.92</v>
      </c>
      <c r="AE141" s="181">
        <v>229</v>
      </c>
      <c r="AF141" s="182"/>
      <c r="AG141" s="217"/>
    </row>
    <row r="142" spans="1:33" x14ac:dyDescent="0.35">
      <c r="A142" s="181" t="s">
        <v>236</v>
      </c>
      <c r="B142" s="182">
        <v>53747.510000000009</v>
      </c>
      <c r="C142" s="181">
        <v>181</v>
      </c>
      <c r="D142" s="182">
        <v>5290.75</v>
      </c>
      <c r="E142" s="181">
        <v>17</v>
      </c>
      <c r="F142" s="182">
        <v>59038.260000000009</v>
      </c>
      <c r="G142" s="181">
        <v>198</v>
      </c>
      <c r="I142" s="181" t="s">
        <v>236</v>
      </c>
      <c r="J142" s="182">
        <v>67449.489999999991</v>
      </c>
      <c r="K142" s="181">
        <v>179</v>
      </c>
      <c r="L142" s="182">
        <v>4570.1900000000005</v>
      </c>
      <c r="M142" s="181">
        <v>14</v>
      </c>
      <c r="N142" s="182">
        <v>72019.679999999993</v>
      </c>
      <c r="O142" s="181">
        <v>193</v>
      </c>
      <c r="Q142" s="181" t="s">
        <v>236</v>
      </c>
      <c r="R142" s="182">
        <v>54328.500000000007</v>
      </c>
      <c r="S142" s="181">
        <v>192</v>
      </c>
      <c r="T142" s="182">
        <v>4929.76</v>
      </c>
      <c r="U142" s="181">
        <v>13</v>
      </c>
      <c r="V142" s="182">
        <v>59258.260000000009</v>
      </c>
      <c r="W142" s="181">
        <v>205</v>
      </c>
      <c r="X142" s="186"/>
      <c r="Y142" s="181" t="s">
        <v>236</v>
      </c>
      <c r="Z142" s="182">
        <v>81005.62999999999</v>
      </c>
      <c r="AA142" s="181">
        <v>217</v>
      </c>
      <c r="AB142" s="182">
        <v>6491.58</v>
      </c>
      <c r="AC142" s="181">
        <v>13</v>
      </c>
      <c r="AD142" s="182">
        <v>87497.209999999992</v>
      </c>
      <c r="AE142" s="181">
        <v>230</v>
      </c>
      <c r="AF142" s="182"/>
      <c r="AG142" s="217"/>
    </row>
    <row r="143" spans="1:33" x14ac:dyDescent="0.35">
      <c r="A143" s="181" t="s">
        <v>237</v>
      </c>
      <c r="B143" s="182">
        <v>16807.53</v>
      </c>
      <c r="C143" s="181">
        <v>59</v>
      </c>
      <c r="D143" s="182">
        <v>4096.25</v>
      </c>
      <c r="E143" s="181">
        <v>10</v>
      </c>
      <c r="F143" s="182">
        <v>20903.78</v>
      </c>
      <c r="G143" s="181">
        <v>69</v>
      </c>
      <c r="I143" s="181" t="s">
        <v>237</v>
      </c>
      <c r="J143" s="182">
        <v>22333.48</v>
      </c>
      <c r="K143" s="181">
        <v>57</v>
      </c>
      <c r="L143" s="182">
        <v>3296.75</v>
      </c>
      <c r="M143" s="181">
        <v>8</v>
      </c>
      <c r="N143" s="182">
        <v>25630.23</v>
      </c>
      <c r="O143" s="181">
        <v>65</v>
      </c>
      <c r="Q143" s="181" t="s">
        <v>237</v>
      </c>
      <c r="R143" s="182">
        <v>18887.46</v>
      </c>
      <c r="S143" s="181">
        <v>63</v>
      </c>
      <c r="T143" s="182">
        <v>3251.25</v>
      </c>
      <c r="U143" s="181">
        <v>8</v>
      </c>
      <c r="V143" s="182">
        <v>22138.71</v>
      </c>
      <c r="W143" s="181">
        <v>71</v>
      </c>
      <c r="X143" s="186"/>
      <c r="Y143" s="181" t="s">
        <v>237</v>
      </c>
      <c r="Z143" s="182">
        <v>26176.84</v>
      </c>
      <c r="AA143" s="181">
        <v>64</v>
      </c>
      <c r="AB143" s="182">
        <v>4300.5</v>
      </c>
      <c r="AC143" s="181">
        <v>9</v>
      </c>
      <c r="AD143" s="182">
        <v>30477.34</v>
      </c>
      <c r="AE143" s="181">
        <v>73</v>
      </c>
      <c r="AF143" s="182"/>
      <c r="AG143" s="217"/>
    </row>
    <row r="144" spans="1:33" x14ac:dyDescent="0.35">
      <c r="A144" s="181" t="s">
        <v>238</v>
      </c>
      <c r="B144" s="182">
        <v>8828.19</v>
      </c>
      <c r="C144" s="181">
        <v>31</v>
      </c>
      <c r="D144" s="182">
        <v>440.95</v>
      </c>
      <c r="E144" s="181">
        <v>3</v>
      </c>
      <c r="F144" s="182">
        <v>9269.1400000000012</v>
      </c>
      <c r="G144" s="181">
        <v>34</v>
      </c>
      <c r="I144" s="181" t="s">
        <v>238</v>
      </c>
      <c r="J144" s="182">
        <v>11711.61</v>
      </c>
      <c r="K144" s="181">
        <v>31</v>
      </c>
      <c r="L144" s="182">
        <v>506.25</v>
      </c>
      <c r="M144" s="181">
        <v>1</v>
      </c>
      <c r="N144" s="182">
        <v>12217.86</v>
      </c>
      <c r="O144" s="181">
        <v>32</v>
      </c>
      <c r="Q144" s="181" t="s">
        <v>238</v>
      </c>
      <c r="R144" s="182">
        <v>9369.880000000001</v>
      </c>
      <c r="S144" s="181">
        <v>35</v>
      </c>
      <c r="T144" s="182">
        <v>258.75</v>
      </c>
      <c r="U144" s="181">
        <v>1</v>
      </c>
      <c r="V144" s="182">
        <v>9628.630000000001</v>
      </c>
      <c r="W144" s="181">
        <v>36</v>
      </c>
      <c r="X144" s="186"/>
      <c r="Y144" s="181" t="s">
        <v>238</v>
      </c>
      <c r="Z144" s="182">
        <v>13082.98</v>
      </c>
      <c r="AA144" s="181">
        <v>38</v>
      </c>
      <c r="AB144" s="182">
        <v>112.5</v>
      </c>
      <c r="AC144" s="181">
        <v>1</v>
      </c>
      <c r="AD144" s="182">
        <v>13195.48</v>
      </c>
      <c r="AE144" s="181">
        <v>39</v>
      </c>
      <c r="AF144" s="182"/>
      <c r="AG144" s="217"/>
    </row>
    <row r="145" spans="1:33" x14ac:dyDescent="0.35">
      <c r="A145" s="181" t="s">
        <v>239</v>
      </c>
      <c r="B145" s="182">
        <v>62984.479999999996</v>
      </c>
      <c r="C145" s="181">
        <v>226</v>
      </c>
      <c r="D145" s="182">
        <v>4715.95</v>
      </c>
      <c r="E145" s="181">
        <v>23</v>
      </c>
      <c r="F145" s="182">
        <v>67700.429999999993</v>
      </c>
      <c r="G145" s="181">
        <v>249</v>
      </c>
      <c r="I145" s="181" t="s">
        <v>239</v>
      </c>
      <c r="J145" s="182">
        <v>81070.820000000007</v>
      </c>
      <c r="K145" s="181">
        <v>204</v>
      </c>
      <c r="L145" s="182">
        <v>7240.18</v>
      </c>
      <c r="M145" s="181">
        <v>21</v>
      </c>
      <c r="N145" s="182">
        <v>88311</v>
      </c>
      <c r="O145" s="181">
        <v>225</v>
      </c>
      <c r="Q145" s="181" t="s">
        <v>239</v>
      </c>
      <c r="R145" s="182">
        <v>59904.62</v>
      </c>
      <c r="S145" s="181">
        <v>209</v>
      </c>
      <c r="T145" s="182">
        <v>7977.57</v>
      </c>
      <c r="U145" s="181">
        <v>21</v>
      </c>
      <c r="V145" s="182">
        <v>67882.19</v>
      </c>
      <c r="W145" s="181">
        <v>230</v>
      </c>
      <c r="X145" s="186"/>
      <c r="Y145" s="181" t="s">
        <v>239</v>
      </c>
      <c r="Z145" s="182">
        <v>81836.830000000016</v>
      </c>
      <c r="AA145" s="181">
        <v>215</v>
      </c>
      <c r="AB145" s="182">
        <v>7051.82</v>
      </c>
      <c r="AC145" s="181">
        <v>16</v>
      </c>
      <c r="AD145" s="182">
        <v>88888.650000000023</v>
      </c>
      <c r="AE145" s="181">
        <v>231</v>
      </c>
      <c r="AF145" s="182"/>
      <c r="AG145" s="217"/>
    </row>
    <row r="146" spans="1:33" x14ac:dyDescent="0.35">
      <c r="A146" s="181" t="s">
        <v>240</v>
      </c>
      <c r="B146" s="182">
        <v>296196.13999999996</v>
      </c>
      <c r="C146" s="181">
        <v>1165</v>
      </c>
      <c r="D146" s="182">
        <v>14264.869999999997</v>
      </c>
      <c r="E146" s="181">
        <v>40</v>
      </c>
      <c r="F146" s="182">
        <v>310461.00999999995</v>
      </c>
      <c r="G146" s="181">
        <v>1205</v>
      </c>
      <c r="I146" s="181" t="s">
        <v>240</v>
      </c>
      <c r="J146" s="182">
        <v>380612.18</v>
      </c>
      <c r="K146" s="181">
        <v>1151</v>
      </c>
      <c r="L146" s="182">
        <v>13140.58</v>
      </c>
      <c r="M146" s="181">
        <v>37</v>
      </c>
      <c r="N146" s="182">
        <v>393752.76</v>
      </c>
      <c r="O146" s="181">
        <v>1188</v>
      </c>
      <c r="Q146" s="181" t="s">
        <v>240</v>
      </c>
      <c r="R146" s="182">
        <v>324336.82000000007</v>
      </c>
      <c r="S146" s="181">
        <v>1181</v>
      </c>
      <c r="T146" s="182">
        <v>15390.61</v>
      </c>
      <c r="U146" s="181">
        <v>40</v>
      </c>
      <c r="V146" s="182">
        <v>339727.43000000005</v>
      </c>
      <c r="W146" s="181">
        <v>1221</v>
      </c>
      <c r="X146" s="187"/>
      <c r="Y146" s="181" t="s">
        <v>240</v>
      </c>
      <c r="Z146" s="182">
        <v>418945.89</v>
      </c>
      <c r="AA146" s="181">
        <v>1264</v>
      </c>
      <c r="AB146" s="182">
        <v>12782.119999999999</v>
      </c>
      <c r="AC146" s="181">
        <v>38</v>
      </c>
      <c r="AD146" s="182">
        <v>431728.01</v>
      </c>
      <c r="AE146" s="181">
        <v>1302</v>
      </c>
      <c r="AF146" s="182"/>
      <c r="AG146" s="217"/>
    </row>
    <row r="147" spans="1:33" x14ac:dyDescent="0.35">
      <c r="A147" s="181" t="s">
        <v>241</v>
      </c>
      <c r="B147" s="182">
        <v>141474.00999999998</v>
      </c>
      <c r="C147" s="181">
        <v>472</v>
      </c>
      <c r="D147" s="182">
        <v>20183.75</v>
      </c>
      <c r="E147" s="181">
        <v>52</v>
      </c>
      <c r="F147" s="182">
        <v>161657.75999999998</v>
      </c>
      <c r="G147" s="181">
        <v>524</v>
      </c>
      <c r="I147" s="181" t="s">
        <v>241</v>
      </c>
      <c r="J147" s="182">
        <v>171552.12000000002</v>
      </c>
      <c r="K147" s="181">
        <v>378</v>
      </c>
      <c r="L147" s="182">
        <v>16673.489999999998</v>
      </c>
      <c r="M147" s="181">
        <v>44</v>
      </c>
      <c r="N147" s="182">
        <v>188225.61000000002</v>
      </c>
      <c r="O147" s="181">
        <v>422</v>
      </c>
      <c r="Q147" s="181" t="s">
        <v>241</v>
      </c>
      <c r="R147" s="182">
        <v>147608.19000000003</v>
      </c>
      <c r="S147" s="181">
        <v>434</v>
      </c>
      <c r="T147" s="182">
        <v>15496.710000000001</v>
      </c>
      <c r="U147" s="181">
        <v>45</v>
      </c>
      <c r="V147" s="182">
        <v>163104.90000000002</v>
      </c>
      <c r="W147" s="181">
        <v>479</v>
      </c>
      <c r="X147" s="186"/>
      <c r="Y147" s="181" t="s">
        <v>241</v>
      </c>
      <c r="Z147" s="182">
        <v>203731.65999999997</v>
      </c>
      <c r="AA147" s="181">
        <v>442</v>
      </c>
      <c r="AB147" s="182">
        <v>19458.349999999999</v>
      </c>
      <c r="AC147" s="181">
        <v>44</v>
      </c>
      <c r="AD147" s="182">
        <v>223190.00999999998</v>
      </c>
      <c r="AE147" s="181">
        <v>486</v>
      </c>
      <c r="AF147" s="182"/>
      <c r="AG147" s="217"/>
    </row>
    <row r="148" spans="1:33" x14ac:dyDescent="0.35">
      <c r="A148" s="181" t="s">
        <v>244</v>
      </c>
      <c r="B148" s="182">
        <v>1508.47</v>
      </c>
      <c r="C148" s="181">
        <v>7</v>
      </c>
      <c r="D148" s="182">
        <v>0</v>
      </c>
      <c r="E148" s="181">
        <v>0</v>
      </c>
      <c r="F148" s="182">
        <v>1508.47</v>
      </c>
      <c r="G148" s="181">
        <v>7</v>
      </c>
      <c r="I148" s="181" t="s">
        <v>244</v>
      </c>
      <c r="J148" s="182">
        <v>1941.6</v>
      </c>
      <c r="K148" s="181">
        <v>6</v>
      </c>
      <c r="L148" s="182">
        <v>0</v>
      </c>
      <c r="M148" s="181">
        <v>0</v>
      </c>
      <c r="N148" s="182">
        <v>1941.6</v>
      </c>
      <c r="O148" s="181">
        <v>6</v>
      </c>
      <c r="Q148" s="181" t="s">
        <v>244</v>
      </c>
      <c r="R148" s="182">
        <v>1424.75</v>
      </c>
      <c r="S148" s="181">
        <v>6</v>
      </c>
      <c r="T148" s="182">
        <v>0</v>
      </c>
      <c r="U148" s="181">
        <v>0</v>
      </c>
      <c r="V148" s="182">
        <v>1424.75</v>
      </c>
      <c r="W148" s="181">
        <v>6</v>
      </c>
      <c r="X148" s="186"/>
      <c r="Y148" s="181" t="s">
        <v>244</v>
      </c>
      <c r="Z148" s="182">
        <v>2060.7799999999997</v>
      </c>
      <c r="AA148" s="181">
        <v>6</v>
      </c>
      <c r="AB148" s="182">
        <v>0</v>
      </c>
      <c r="AC148" s="181">
        <v>0</v>
      </c>
      <c r="AD148" s="182">
        <v>2060.7799999999997</v>
      </c>
      <c r="AE148" s="181">
        <v>6</v>
      </c>
      <c r="AF148" s="182"/>
      <c r="AG148" s="217"/>
    </row>
    <row r="149" spans="1:33" x14ac:dyDescent="0.35">
      <c r="A149" s="181" t="s">
        <v>246</v>
      </c>
      <c r="B149" s="182">
        <v>7091.59</v>
      </c>
      <c r="C149" s="181">
        <v>24</v>
      </c>
      <c r="D149" s="182">
        <v>225</v>
      </c>
      <c r="E149" s="181">
        <v>1</v>
      </c>
      <c r="F149" s="182">
        <v>7316.59</v>
      </c>
      <c r="G149" s="181">
        <v>25</v>
      </c>
      <c r="I149" s="181" t="s">
        <v>246</v>
      </c>
      <c r="J149" s="182">
        <v>8357.7000000000007</v>
      </c>
      <c r="K149" s="181">
        <v>24</v>
      </c>
      <c r="L149" s="182">
        <v>112.5</v>
      </c>
      <c r="M149" s="181">
        <v>1</v>
      </c>
      <c r="N149" s="182">
        <v>8470.2000000000007</v>
      </c>
      <c r="O149" s="181">
        <v>25</v>
      </c>
      <c r="Q149" s="181" t="s">
        <v>246</v>
      </c>
      <c r="R149" s="182">
        <v>6689.02</v>
      </c>
      <c r="S149" s="181">
        <v>24</v>
      </c>
      <c r="T149" s="182">
        <v>0</v>
      </c>
      <c r="U149" s="181">
        <v>0</v>
      </c>
      <c r="V149" s="182">
        <v>6689.02</v>
      </c>
      <c r="W149" s="181">
        <v>24</v>
      </c>
      <c r="X149" s="186"/>
      <c r="Y149" s="181" t="s">
        <v>246</v>
      </c>
      <c r="Z149" s="182">
        <v>7037.31</v>
      </c>
      <c r="AA149" s="181">
        <v>23</v>
      </c>
      <c r="AB149" s="182">
        <v>0</v>
      </c>
      <c r="AC149" s="181">
        <v>0</v>
      </c>
      <c r="AD149" s="182">
        <v>7037.31</v>
      </c>
      <c r="AE149" s="181">
        <v>23</v>
      </c>
      <c r="AF149" s="182"/>
      <c r="AG149" s="217"/>
    </row>
    <row r="150" spans="1:33" x14ac:dyDescent="0.35">
      <c r="A150" s="181" t="s">
        <v>305</v>
      </c>
      <c r="B150" s="182">
        <v>9914.84</v>
      </c>
      <c r="C150" s="181">
        <v>35</v>
      </c>
      <c r="D150" s="182">
        <v>2616.3200000000002</v>
      </c>
      <c r="E150" s="181">
        <v>5</v>
      </c>
      <c r="F150" s="182">
        <v>12531.16</v>
      </c>
      <c r="G150" s="181">
        <v>40</v>
      </c>
      <c r="I150" s="181" t="s">
        <v>305</v>
      </c>
      <c r="J150" s="182">
        <v>14406.55</v>
      </c>
      <c r="K150" s="181">
        <v>32</v>
      </c>
      <c r="L150" s="182">
        <v>1758.76</v>
      </c>
      <c r="M150" s="181">
        <v>5</v>
      </c>
      <c r="N150" s="182">
        <v>16165.31</v>
      </c>
      <c r="O150" s="181">
        <v>37</v>
      </c>
      <c r="Q150" s="181" t="s">
        <v>305</v>
      </c>
      <c r="R150" s="182">
        <v>12124.91</v>
      </c>
      <c r="S150" s="181">
        <v>35</v>
      </c>
      <c r="T150" s="182">
        <v>1156.3499999999999</v>
      </c>
      <c r="U150" s="181">
        <v>5</v>
      </c>
      <c r="V150" s="182">
        <v>13281.26</v>
      </c>
      <c r="W150" s="181">
        <v>40</v>
      </c>
      <c r="X150" s="186"/>
      <c r="Y150" s="181" t="s">
        <v>305</v>
      </c>
      <c r="Z150" s="182">
        <v>17446.68</v>
      </c>
      <c r="AA150" s="181">
        <v>37</v>
      </c>
      <c r="AB150" s="182">
        <v>1907.95</v>
      </c>
      <c r="AC150" s="181">
        <v>4</v>
      </c>
      <c r="AD150" s="182">
        <v>19354.63</v>
      </c>
      <c r="AE150" s="181">
        <v>41</v>
      </c>
      <c r="AF150" s="182"/>
      <c r="AG150" s="217"/>
    </row>
    <row r="151" spans="1:33" x14ac:dyDescent="0.35">
      <c r="A151" s="181" t="s">
        <v>248</v>
      </c>
      <c r="B151" s="182">
        <v>523489.24</v>
      </c>
      <c r="C151" s="181">
        <v>1804</v>
      </c>
      <c r="D151" s="182">
        <v>33463.68</v>
      </c>
      <c r="E151" s="181">
        <v>83</v>
      </c>
      <c r="F151" s="182">
        <v>556952.92000000004</v>
      </c>
      <c r="G151" s="181">
        <v>1887</v>
      </c>
      <c r="I151" s="181" t="s">
        <v>248</v>
      </c>
      <c r="J151" s="182">
        <v>673283.62000000011</v>
      </c>
      <c r="K151" s="181">
        <v>1613</v>
      </c>
      <c r="L151" s="182">
        <v>31323.509999999995</v>
      </c>
      <c r="M151" s="181">
        <v>88</v>
      </c>
      <c r="N151" s="182">
        <v>704607.13000000012</v>
      </c>
      <c r="O151" s="181">
        <v>1701</v>
      </c>
      <c r="Q151" s="181" t="s">
        <v>248</v>
      </c>
      <c r="R151" s="182">
        <v>572790.96000000008</v>
      </c>
      <c r="S151" s="181">
        <v>1674</v>
      </c>
      <c r="T151" s="182">
        <v>28928.62</v>
      </c>
      <c r="U151" s="181">
        <v>82</v>
      </c>
      <c r="V151" s="182">
        <v>601719.58000000007</v>
      </c>
      <c r="W151" s="181">
        <v>1756</v>
      </c>
      <c r="X151" s="187"/>
      <c r="Y151" s="181" t="s">
        <v>248</v>
      </c>
      <c r="Z151" s="182">
        <v>760324.22</v>
      </c>
      <c r="AA151" s="181">
        <v>1818</v>
      </c>
      <c r="AB151" s="182">
        <v>33703.479999999996</v>
      </c>
      <c r="AC151" s="181">
        <v>86</v>
      </c>
      <c r="AD151" s="182">
        <v>794027.7</v>
      </c>
      <c r="AE151" s="181">
        <v>1904</v>
      </c>
      <c r="AF151" s="182"/>
      <c r="AG151" s="217"/>
    </row>
    <row r="152" spans="1:33" x14ac:dyDescent="0.35">
      <c r="A152" s="181" t="s">
        <v>249</v>
      </c>
      <c r="B152" s="182">
        <v>7665.01</v>
      </c>
      <c r="C152" s="181">
        <v>27</v>
      </c>
      <c r="D152" s="182">
        <v>0</v>
      </c>
      <c r="E152" s="181">
        <v>0</v>
      </c>
      <c r="F152" s="182">
        <v>7665.01</v>
      </c>
      <c r="G152" s="181">
        <v>27</v>
      </c>
      <c r="I152" s="181" t="s">
        <v>249</v>
      </c>
      <c r="J152" s="182">
        <v>8650.57</v>
      </c>
      <c r="K152" s="181">
        <v>22</v>
      </c>
      <c r="L152" s="182">
        <v>0</v>
      </c>
      <c r="M152" s="181">
        <v>0</v>
      </c>
      <c r="N152" s="182">
        <v>8650.57</v>
      </c>
      <c r="O152" s="181">
        <v>22</v>
      </c>
      <c r="Q152" s="181" t="s">
        <v>249</v>
      </c>
      <c r="R152" s="182">
        <v>7514.11</v>
      </c>
      <c r="S152" s="181">
        <v>24</v>
      </c>
      <c r="T152" s="182">
        <v>0</v>
      </c>
      <c r="U152" s="181">
        <v>0</v>
      </c>
      <c r="V152" s="182">
        <v>7514.11</v>
      </c>
      <c r="W152" s="181">
        <v>24</v>
      </c>
      <c r="X152" s="186"/>
      <c r="Y152" s="181" t="s">
        <v>249</v>
      </c>
      <c r="Z152" s="182">
        <v>9685.369999999999</v>
      </c>
      <c r="AA152" s="181">
        <v>24</v>
      </c>
      <c r="AB152" s="182">
        <v>23.75</v>
      </c>
      <c r="AC152" s="181">
        <v>1</v>
      </c>
      <c r="AD152" s="182">
        <v>9709.119999999999</v>
      </c>
      <c r="AE152" s="181">
        <v>25</v>
      </c>
      <c r="AF152" s="182"/>
      <c r="AG152" s="217"/>
    </row>
    <row r="153" spans="1:33" x14ac:dyDescent="0.35">
      <c r="A153" s="181" t="s">
        <v>251</v>
      </c>
      <c r="B153" s="182">
        <v>10600.29</v>
      </c>
      <c r="C153" s="181">
        <v>37</v>
      </c>
      <c r="D153" s="182">
        <v>1559.81</v>
      </c>
      <c r="E153" s="181">
        <v>5</v>
      </c>
      <c r="F153" s="182">
        <v>12160.1</v>
      </c>
      <c r="G153" s="181">
        <v>42</v>
      </c>
      <c r="I153" s="181" t="s">
        <v>251</v>
      </c>
      <c r="J153" s="182">
        <v>16432.27</v>
      </c>
      <c r="K153" s="181">
        <v>41</v>
      </c>
      <c r="L153" s="182">
        <v>1632.25</v>
      </c>
      <c r="M153" s="181">
        <v>4</v>
      </c>
      <c r="N153" s="182">
        <v>18064.52</v>
      </c>
      <c r="O153" s="181">
        <v>45</v>
      </c>
      <c r="Q153" s="181" t="s">
        <v>251</v>
      </c>
      <c r="R153" s="182">
        <v>15107.12</v>
      </c>
      <c r="S153" s="181">
        <v>41</v>
      </c>
      <c r="T153" s="182">
        <v>1174.99</v>
      </c>
      <c r="U153" s="181">
        <v>4</v>
      </c>
      <c r="V153" s="182">
        <v>16282.11</v>
      </c>
      <c r="W153" s="181">
        <v>45</v>
      </c>
      <c r="X153" s="186"/>
      <c r="Y153" s="181" t="s">
        <v>251</v>
      </c>
      <c r="Z153" s="182">
        <v>20135.5</v>
      </c>
      <c r="AA153" s="181">
        <v>43</v>
      </c>
      <c r="AB153" s="182">
        <v>1687.61</v>
      </c>
      <c r="AC153" s="181">
        <v>4</v>
      </c>
      <c r="AD153" s="182">
        <v>21823.11</v>
      </c>
      <c r="AE153" s="181">
        <v>47</v>
      </c>
      <c r="AF153" s="182"/>
      <c r="AG153" s="217"/>
    </row>
    <row r="154" spans="1:33" x14ac:dyDescent="0.35">
      <c r="A154" s="181" t="s">
        <v>252</v>
      </c>
      <c r="B154" s="182">
        <v>60616.560000000005</v>
      </c>
      <c r="C154" s="181">
        <v>206</v>
      </c>
      <c r="D154" s="182">
        <v>3690.05</v>
      </c>
      <c r="E154" s="181">
        <v>11</v>
      </c>
      <c r="F154" s="182">
        <v>64306.610000000008</v>
      </c>
      <c r="G154" s="181">
        <v>217</v>
      </c>
      <c r="I154" s="181" t="s">
        <v>252</v>
      </c>
      <c r="J154" s="182">
        <v>65879.87000000001</v>
      </c>
      <c r="K154" s="181">
        <v>182</v>
      </c>
      <c r="L154" s="182">
        <v>3496.35</v>
      </c>
      <c r="M154" s="181">
        <v>11</v>
      </c>
      <c r="N154" s="182">
        <v>69376.220000000016</v>
      </c>
      <c r="O154" s="181">
        <v>193</v>
      </c>
      <c r="Q154" s="181" t="s">
        <v>252</v>
      </c>
      <c r="R154" s="182">
        <v>55277.689999999995</v>
      </c>
      <c r="S154" s="181">
        <v>197</v>
      </c>
      <c r="T154" s="182">
        <v>3188.07</v>
      </c>
      <c r="U154" s="181">
        <v>9</v>
      </c>
      <c r="V154" s="182">
        <v>58465.759999999995</v>
      </c>
      <c r="W154" s="181">
        <v>206</v>
      </c>
      <c r="X154" s="186"/>
      <c r="Y154" s="181" t="s">
        <v>252</v>
      </c>
      <c r="Z154" s="182">
        <v>75136.67</v>
      </c>
      <c r="AA154" s="181">
        <v>199</v>
      </c>
      <c r="AB154" s="182">
        <v>3770.7299999999996</v>
      </c>
      <c r="AC154" s="181">
        <v>10</v>
      </c>
      <c r="AD154" s="182">
        <v>78907.399999999994</v>
      </c>
      <c r="AE154" s="181">
        <v>209</v>
      </c>
      <c r="AF154" s="182"/>
      <c r="AG154" s="217"/>
    </row>
    <row r="155" spans="1:33" x14ac:dyDescent="0.35">
      <c r="A155" s="181" t="s">
        <v>253</v>
      </c>
      <c r="B155" s="182">
        <v>7878.29</v>
      </c>
      <c r="C155" s="181">
        <v>29</v>
      </c>
      <c r="D155" s="182">
        <v>1723</v>
      </c>
      <c r="E155" s="181">
        <v>5</v>
      </c>
      <c r="F155" s="182">
        <v>9601.2900000000009</v>
      </c>
      <c r="G155" s="181">
        <v>34</v>
      </c>
      <c r="I155" s="181" t="s">
        <v>253</v>
      </c>
      <c r="J155" s="182">
        <v>10284.74</v>
      </c>
      <c r="K155" s="181">
        <v>26</v>
      </c>
      <c r="L155" s="182">
        <v>1710.5</v>
      </c>
      <c r="M155" s="181">
        <v>4</v>
      </c>
      <c r="N155" s="182">
        <v>11995.24</v>
      </c>
      <c r="O155" s="181">
        <v>30</v>
      </c>
      <c r="Q155" s="181" t="s">
        <v>253</v>
      </c>
      <c r="R155" s="182">
        <v>8424.14</v>
      </c>
      <c r="S155" s="181">
        <v>32</v>
      </c>
      <c r="T155" s="182">
        <v>1417.5</v>
      </c>
      <c r="U155" s="181">
        <v>3</v>
      </c>
      <c r="V155" s="182">
        <v>9841.64</v>
      </c>
      <c r="W155" s="181">
        <v>35</v>
      </c>
      <c r="X155" s="186"/>
      <c r="Y155" s="181" t="s">
        <v>253</v>
      </c>
      <c r="Z155" s="182">
        <v>12176.07</v>
      </c>
      <c r="AA155" s="181">
        <v>35</v>
      </c>
      <c r="AB155" s="182">
        <v>2531.5</v>
      </c>
      <c r="AC155" s="181">
        <v>5</v>
      </c>
      <c r="AD155" s="182">
        <v>14707.57</v>
      </c>
      <c r="AE155" s="181">
        <v>40</v>
      </c>
      <c r="AF155" s="182"/>
      <c r="AG155" s="217"/>
    </row>
    <row r="156" spans="1:33" x14ac:dyDescent="0.35">
      <c r="A156" s="181" t="s">
        <v>254</v>
      </c>
      <c r="B156" s="182">
        <v>78113.38</v>
      </c>
      <c r="C156" s="181">
        <v>271</v>
      </c>
      <c r="D156" s="182">
        <v>3232</v>
      </c>
      <c r="E156" s="181">
        <v>8</v>
      </c>
      <c r="F156" s="182">
        <v>81345.38</v>
      </c>
      <c r="G156" s="181">
        <v>279</v>
      </c>
      <c r="I156" s="181" t="s">
        <v>254</v>
      </c>
      <c r="J156" s="182">
        <v>103999.96</v>
      </c>
      <c r="K156" s="181">
        <v>243</v>
      </c>
      <c r="L156" s="182">
        <v>1300.25</v>
      </c>
      <c r="M156" s="181">
        <v>6</v>
      </c>
      <c r="N156" s="182">
        <v>105300.21</v>
      </c>
      <c r="O156" s="181">
        <v>249</v>
      </c>
      <c r="Q156" s="181" t="s">
        <v>254</v>
      </c>
      <c r="R156" s="182">
        <v>82984.73000000001</v>
      </c>
      <c r="S156" s="181">
        <v>256</v>
      </c>
      <c r="T156" s="182">
        <v>1260.25</v>
      </c>
      <c r="U156" s="181">
        <v>3</v>
      </c>
      <c r="V156" s="182">
        <v>84244.98000000001</v>
      </c>
      <c r="W156" s="181">
        <v>259</v>
      </c>
      <c r="X156" s="186"/>
      <c r="Y156" s="181" t="s">
        <v>254</v>
      </c>
      <c r="Z156" s="182">
        <v>111598.16</v>
      </c>
      <c r="AA156" s="181">
        <v>279</v>
      </c>
      <c r="AB156" s="182">
        <v>1956.75</v>
      </c>
      <c r="AC156" s="181">
        <v>6</v>
      </c>
      <c r="AD156" s="182">
        <v>113554.91</v>
      </c>
      <c r="AE156" s="181">
        <v>285</v>
      </c>
      <c r="AF156" s="182"/>
      <c r="AG156" s="217"/>
    </row>
    <row r="157" spans="1:33" x14ac:dyDescent="0.35">
      <c r="A157" s="181" t="s">
        <v>255</v>
      </c>
      <c r="B157" s="182">
        <v>46290.85</v>
      </c>
      <c r="C157" s="181">
        <v>145</v>
      </c>
      <c r="D157" s="182">
        <v>3180.3599999999997</v>
      </c>
      <c r="E157" s="181">
        <v>10</v>
      </c>
      <c r="F157" s="182">
        <v>49471.21</v>
      </c>
      <c r="G157" s="181">
        <v>155</v>
      </c>
      <c r="I157" s="181" t="s">
        <v>255</v>
      </c>
      <c r="J157" s="182">
        <v>49340.83</v>
      </c>
      <c r="K157" s="181">
        <v>140</v>
      </c>
      <c r="L157" s="182">
        <v>1500.45</v>
      </c>
      <c r="M157" s="181">
        <v>9</v>
      </c>
      <c r="N157" s="182">
        <v>50841.279999999999</v>
      </c>
      <c r="O157" s="181">
        <v>149</v>
      </c>
      <c r="Q157" s="181" t="s">
        <v>255</v>
      </c>
      <c r="R157" s="182">
        <v>38192.53</v>
      </c>
      <c r="S157" s="181">
        <v>137</v>
      </c>
      <c r="T157" s="182">
        <v>1413.87</v>
      </c>
      <c r="U157" s="181">
        <v>7</v>
      </c>
      <c r="V157" s="182">
        <v>39606.400000000001</v>
      </c>
      <c r="W157" s="181">
        <v>144</v>
      </c>
      <c r="X157" s="186"/>
      <c r="Y157" s="181" t="s">
        <v>255</v>
      </c>
      <c r="Z157" s="182">
        <v>48604.57</v>
      </c>
      <c r="AA157" s="181">
        <v>140</v>
      </c>
      <c r="AB157" s="182">
        <v>663.5</v>
      </c>
      <c r="AC157" s="181">
        <v>5</v>
      </c>
      <c r="AD157" s="182">
        <v>49268.07</v>
      </c>
      <c r="AE157" s="181">
        <v>145</v>
      </c>
      <c r="AF157" s="182"/>
      <c r="AG157" s="217"/>
    </row>
    <row r="158" spans="1:33" x14ac:dyDescent="0.35">
      <c r="A158" s="181" t="s">
        <v>256</v>
      </c>
      <c r="B158" s="182">
        <v>2195.0500000000002</v>
      </c>
      <c r="C158" s="181">
        <v>7</v>
      </c>
      <c r="D158" s="182">
        <v>1244.5</v>
      </c>
      <c r="E158" s="181">
        <v>3</v>
      </c>
      <c r="F158" s="182">
        <v>3439.55</v>
      </c>
      <c r="G158" s="181">
        <v>10</v>
      </c>
      <c r="I158" s="181" t="s">
        <v>256</v>
      </c>
      <c r="J158" s="182">
        <v>1857.96</v>
      </c>
      <c r="K158" s="181">
        <v>6</v>
      </c>
      <c r="L158" s="182">
        <v>0</v>
      </c>
      <c r="M158" s="181">
        <v>0</v>
      </c>
      <c r="N158" s="182">
        <v>1857.96</v>
      </c>
      <c r="O158" s="181">
        <v>6</v>
      </c>
      <c r="Q158" s="181" t="s">
        <v>256</v>
      </c>
      <c r="R158" s="182">
        <v>1424.24</v>
      </c>
      <c r="S158" s="181">
        <v>6</v>
      </c>
      <c r="T158" s="182">
        <v>0</v>
      </c>
      <c r="U158" s="181">
        <v>0</v>
      </c>
      <c r="V158" s="182">
        <v>1424.24</v>
      </c>
      <c r="W158" s="181">
        <v>6</v>
      </c>
      <c r="X158" s="186"/>
      <c r="Y158" s="181" t="s">
        <v>256</v>
      </c>
      <c r="Z158" s="182">
        <v>1937.74</v>
      </c>
      <c r="AA158" s="181">
        <v>6</v>
      </c>
      <c r="AB158" s="182">
        <v>0</v>
      </c>
      <c r="AC158" s="181">
        <v>0</v>
      </c>
      <c r="AD158" s="182">
        <v>1937.74</v>
      </c>
      <c r="AE158" s="181">
        <v>6</v>
      </c>
      <c r="AF158" s="182"/>
      <c r="AG158" s="217"/>
    </row>
    <row r="159" spans="1:33" x14ac:dyDescent="0.35">
      <c r="A159" s="181" t="s">
        <v>306</v>
      </c>
      <c r="B159" s="182">
        <v>427113.00999999989</v>
      </c>
      <c r="C159" s="181">
        <v>1479</v>
      </c>
      <c r="D159" s="182">
        <v>23252.63</v>
      </c>
      <c r="E159" s="181">
        <v>59</v>
      </c>
      <c r="F159" s="182">
        <v>450365.6399999999</v>
      </c>
      <c r="G159" s="181">
        <v>1538</v>
      </c>
      <c r="I159" s="181" t="s">
        <v>306</v>
      </c>
      <c r="J159" s="182">
        <v>556678.49000000011</v>
      </c>
      <c r="K159" s="181">
        <v>1332</v>
      </c>
      <c r="L159" s="182">
        <v>23351.88</v>
      </c>
      <c r="M159" s="181">
        <v>61</v>
      </c>
      <c r="N159" s="182">
        <v>580030.37000000011</v>
      </c>
      <c r="O159" s="181">
        <v>1393</v>
      </c>
      <c r="Q159" s="181" t="s">
        <v>306</v>
      </c>
      <c r="R159" s="182">
        <v>485026.85000000009</v>
      </c>
      <c r="S159" s="181">
        <v>1415</v>
      </c>
      <c r="T159" s="182">
        <v>19896.61</v>
      </c>
      <c r="U159" s="181">
        <v>55</v>
      </c>
      <c r="V159" s="182">
        <v>504923.46000000008</v>
      </c>
      <c r="W159" s="181">
        <v>1470</v>
      </c>
      <c r="X159" s="187"/>
      <c r="Y159" s="181" t="s">
        <v>306</v>
      </c>
      <c r="Z159" s="182">
        <v>648484.15000000014</v>
      </c>
      <c r="AA159" s="181">
        <v>1500</v>
      </c>
      <c r="AB159" s="182">
        <v>20372.61</v>
      </c>
      <c r="AC159" s="181">
        <v>52</v>
      </c>
      <c r="AD159" s="182">
        <v>668856.76000000013</v>
      </c>
      <c r="AE159" s="181">
        <v>1552</v>
      </c>
      <c r="AF159" s="182"/>
      <c r="AG159" s="217"/>
    </row>
    <row r="160" spans="1:33" x14ac:dyDescent="0.35">
      <c r="A160" s="181" t="s">
        <v>258</v>
      </c>
      <c r="B160" s="182">
        <v>9281.02</v>
      </c>
      <c r="C160" s="181">
        <v>29</v>
      </c>
      <c r="D160" s="182">
        <v>2250</v>
      </c>
      <c r="E160" s="181">
        <v>5</v>
      </c>
      <c r="F160" s="182">
        <v>11531.02</v>
      </c>
      <c r="G160" s="181">
        <v>34</v>
      </c>
      <c r="I160" s="181" t="s">
        <v>258</v>
      </c>
      <c r="J160" s="182">
        <v>12013.36</v>
      </c>
      <c r="K160" s="181">
        <v>26</v>
      </c>
      <c r="L160" s="182">
        <v>1890</v>
      </c>
      <c r="M160" s="181">
        <v>4</v>
      </c>
      <c r="N160" s="182">
        <v>13903.36</v>
      </c>
      <c r="O160" s="181">
        <v>30</v>
      </c>
      <c r="Q160" s="181" t="s">
        <v>258</v>
      </c>
      <c r="R160" s="182">
        <v>8076.7</v>
      </c>
      <c r="S160" s="181">
        <v>27</v>
      </c>
      <c r="T160" s="182">
        <v>1703.75</v>
      </c>
      <c r="U160" s="181">
        <v>4</v>
      </c>
      <c r="V160" s="182">
        <v>9780.4500000000007</v>
      </c>
      <c r="W160" s="181">
        <v>31</v>
      </c>
      <c r="X160" s="186"/>
      <c r="Y160" s="181" t="s">
        <v>258</v>
      </c>
      <c r="Z160" s="182">
        <v>11483.35</v>
      </c>
      <c r="AA160" s="181">
        <v>29</v>
      </c>
      <c r="AB160" s="182">
        <v>2114.37</v>
      </c>
      <c r="AC160" s="181">
        <v>4</v>
      </c>
      <c r="AD160" s="182">
        <v>13597.720000000001</v>
      </c>
      <c r="AE160" s="181">
        <v>33</v>
      </c>
      <c r="AF160" s="182"/>
      <c r="AG160" s="217"/>
    </row>
    <row r="161" spans="1:33" x14ac:dyDescent="0.35">
      <c r="A161" s="181" t="s">
        <v>259</v>
      </c>
      <c r="B161" s="182">
        <v>260861.49999999997</v>
      </c>
      <c r="C161" s="181">
        <v>884</v>
      </c>
      <c r="D161" s="182">
        <v>37488.46</v>
      </c>
      <c r="E161" s="181">
        <v>103</v>
      </c>
      <c r="F161" s="182">
        <v>298349.95999999996</v>
      </c>
      <c r="G161" s="181">
        <v>987</v>
      </c>
      <c r="I161" s="181" t="s">
        <v>259</v>
      </c>
      <c r="J161" s="182">
        <v>328832.8</v>
      </c>
      <c r="K161" s="181">
        <v>762</v>
      </c>
      <c r="L161" s="182">
        <v>32478.829999999998</v>
      </c>
      <c r="M161" s="181">
        <v>96</v>
      </c>
      <c r="N161" s="182">
        <v>361311.63</v>
      </c>
      <c r="O161" s="181">
        <v>858</v>
      </c>
      <c r="Q161" s="181" t="s">
        <v>259</v>
      </c>
      <c r="R161" s="182">
        <v>268908.52</v>
      </c>
      <c r="S161" s="181">
        <v>809</v>
      </c>
      <c r="T161" s="182">
        <v>27746.859999999997</v>
      </c>
      <c r="U161" s="181">
        <v>86</v>
      </c>
      <c r="V161" s="182">
        <v>296655.38</v>
      </c>
      <c r="W161" s="181">
        <v>895</v>
      </c>
      <c r="X161" s="186"/>
      <c r="Y161" s="181" t="s">
        <v>259</v>
      </c>
      <c r="Z161" s="182">
        <v>357360.85000000003</v>
      </c>
      <c r="AA161" s="181">
        <v>852</v>
      </c>
      <c r="AB161" s="182">
        <v>31547.929999999997</v>
      </c>
      <c r="AC161" s="181">
        <v>81</v>
      </c>
      <c r="AD161" s="182">
        <v>388908.78</v>
      </c>
      <c r="AE161" s="181">
        <v>933</v>
      </c>
      <c r="AF161" s="182"/>
      <c r="AG161" s="217"/>
    </row>
    <row r="162" spans="1:33" x14ac:dyDescent="0.35">
      <c r="A162" s="181" t="s">
        <v>307</v>
      </c>
      <c r="B162" s="182">
        <v>22828.839999999997</v>
      </c>
      <c r="C162" s="181">
        <v>80</v>
      </c>
      <c r="D162" s="182">
        <v>8250.81</v>
      </c>
      <c r="E162" s="181">
        <v>30</v>
      </c>
      <c r="F162" s="182">
        <v>31079.649999999994</v>
      </c>
      <c r="G162" s="181">
        <v>110</v>
      </c>
      <c r="I162" s="181" t="s">
        <v>307</v>
      </c>
      <c r="J162" s="182">
        <v>32288.050000000003</v>
      </c>
      <c r="K162" s="181">
        <v>74</v>
      </c>
      <c r="L162" s="182">
        <v>8077.75</v>
      </c>
      <c r="M162" s="181">
        <v>21</v>
      </c>
      <c r="N162" s="182">
        <v>40365.800000000003</v>
      </c>
      <c r="O162" s="181">
        <v>95</v>
      </c>
      <c r="Q162" s="181" t="s">
        <v>307</v>
      </c>
      <c r="R162" s="182">
        <v>28513.010000000002</v>
      </c>
      <c r="S162" s="181">
        <v>84</v>
      </c>
      <c r="T162" s="182">
        <v>7756.98</v>
      </c>
      <c r="U162" s="181">
        <v>22</v>
      </c>
      <c r="V162" s="182">
        <v>36269.990000000005</v>
      </c>
      <c r="W162" s="181">
        <v>106</v>
      </c>
      <c r="X162" s="186"/>
      <c r="Y162" s="181" t="s">
        <v>307</v>
      </c>
      <c r="Z162" s="182">
        <v>39181.93</v>
      </c>
      <c r="AA162" s="181">
        <v>91</v>
      </c>
      <c r="AB162" s="182">
        <v>7884.1100000000006</v>
      </c>
      <c r="AC162" s="181">
        <v>19</v>
      </c>
      <c r="AD162" s="182">
        <v>47066.04</v>
      </c>
      <c r="AE162" s="181">
        <v>110</v>
      </c>
      <c r="AF162" s="182"/>
      <c r="AG162" s="217"/>
    </row>
    <row r="163" spans="1:33" x14ac:dyDescent="0.35">
      <c r="A163" s="181" t="s">
        <v>262</v>
      </c>
      <c r="B163" s="182">
        <v>45512.090000000004</v>
      </c>
      <c r="C163" s="181">
        <v>173</v>
      </c>
      <c r="D163" s="182">
        <v>4087.25</v>
      </c>
      <c r="E163" s="181">
        <v>14</v>
      </c>
      <c r="F163" s="182">
        <v>49599.340000000004</v>
      </c>
      <c r="G163" s="181">
        <v>187</v>
      </c>
      <c r="I163" s="181" t="s">
        <v>262</v>
      </c>
      <c r="J163" s="182">
        <v>55958.82</v>
      </c>
      <c r="K163" s="181">
        <v>165</v>
      </c>
      <c r="L163" s="182">
        <v>3628.5</v>
      </c>
      <c r="M163" s="181">
        <v>9</v>
      </c>
      <c r="N163" s="182">
        <v>59587.32</v>
      </c>
      <c r="O163" s="181">
        <v>174</v>
      </c>
      <c r="Q163" s="181" t="s">
        <v>262</v>
      </c>
      <c r="R163" s="182">
        <v>44992.640000000007</v>
      </c>
      <c r="S163" s="181">
        <v>165</v>
      </c>
      <c r="T163" s="182">
        <v>3197.92</v>
      </c>
      <c r="U163" s="181">
        <v>10</v>
      </c>
      <c r="V163" s="182">
        <v>48190.560000000005</v>
      </c>
      <c r="W163" s="181">
        <v>175</v>
      </c>
      <c r="X163" s="186"/>
      <c r="Y163" s="181" t="s">
        <v>262</v>
      </c>
      <c r="Z163" s="182">
        <v>57366.04</v>
      </c>
      <c r="AA163" s="181">
        <v>179</v>
      </c>
      <c r="AB163" s="182">
        <v>4816.0599999999995</v>
      </c>
      <c r="AC163" s="181">
        <v>11</v>
      </c>
      <c r="AD163" s="182">
        <v>62182.1</v>
      </c>
      <c r="AE163" s="181">
        <v>190</v>
      </c>
      <c r="AF163" s="182"/>
      <c r="AG163" s="217"/>
    </row>
    <row r="164" spans="1:33" x14ac:dyDescent="0.35">
      <c r="A164" s="181" t="s">
        <v>263</v>
      </c>
      <c r="B164" s="182">
        <v>15412.27</v>
      </c>
      <c r="C164" s="181">
        <v>50</v>
      </c>
      <c r="D164" s="182">
        <v>15198.05</v>
      </c>
      <c r="E164" s="181">
        <v>39</v>
      </c>
      <c r="F164" s="182">
        <v>30610.32</v>
      </c>
      <c r="G164" s="181">
        <v>89</v>
      </c>
      <c r="I164" s="181" t="s">
        <v>263</v>
      </c>
      <c r="J164" s="182">
        <v>19260.37</v>
      </c>
      <c r="K164" s="181">
        <v>51</v>
      </c>
      <c r="L164" s="182">
        <v>12823.880000000001</v>
      </c>
      <c r="M164" s="181">
        <v>35</v>
      </c>
      <c r="N164" s="182">
        <v>32084.25</v>
      </c>
      <c r="O164" s="181">
        <v>86</v>
      </c>
      <c r="Q164" s="181" t="s">
        <v>263</v>
      </c>
      <c r="R164" s="182">
        <v>17640.329999999998</v>
      </c>
      <c r="S164" s="181">
        <v>54</v>
      </c>
      <c r="T164" s="182">
        <v>16423.46</v>
      </c>
      <c r="U164" s="181">
        <v>36</v>
      </c>
      <c r="V164" s="182">
        <v>34063.789999999994</v>
      </c>
      <c r="W164" s="181">
        <v>90</v>
      </c>
      <c r="X164" s="186"/>
      <c r="Y164" s="181" t="s">
        <v>263</v>
      </c>
      <c r="Z164" s="182">
        <v>24942.81</v>
      </c>
      <c r="AA164" s="181">
        <v>58</v>
      </c>
      <c r="AB164" s="182">
        <v>16628.72</v>
      </c>
      <c r="AC164" s="181">
        <v>38</v>
      </c>
      <c r="AD164" s="182">
        <v>41571.53</v>
      </c>
      <c r="AE164" s="181">
        <v>96</v>
      </c>
      <c r="AF164" s="182"/>
      <c r="AG164" s="217"/>
    </row>
    <row r="165" spans="1:33" x14ac:dyDescent="0.35">
      <c r="A165" s="181" t="s">
        <v>264</v>
      </c>
      <c r="B165" s="182">
        <v>13718.36</v>
      </c>
      <c r="C165" s="181">
        <v>48</v>
      </c>
      <c r="D165" s="182">
        <v>1933.99</v>
      </c>
      <c r="E165" s="181">
        <v>6</v>
      </c>
      <c r="F165" s="182">
        <v>15652.35</v>
      </c>
      <c r="G165" s="181">
        <v>54</v>
      </c>
      <c r="I165" s="181" t="s">
        <v>264</v>
      </c>
      <c r="J165" s="182">
        <v>14802.9</v>
      </c>
      <c r="K165" s="181">
        <v>42</v>
      </c>
      <c r="L165" s="182">
        <v>681.72</v>
      </c>
      <c r="M165" s="181">
        <v>3</v>
      </c>
      <c r="N165" s="182">
        <v>15484.619999999999</v>
      </c>
      <c r="O165" s="181">
        <v>45</v>
      </c>
      <c r="Q165" s="181" t="s">
        <v>264</v>
      </c>
      <c r="R165" s="182">
        <v>12340.1</v>
      </c>
      <c r="S165" s="181">
        <v>48</v>
      </c>
      <c r="T165" s="182">
        <v>1155.75</v>
      </c>
      <c r="U165" s="181">
        <v>4</v>
      </c>
      <c r="V165" s="182">
        <v>13495.85</v>
      </c>
      <c r="W165" s="181">
        <v>52</v>
      </c>
      <c r="X165" s="186"/>
      <c r="Y165" s="181" t="s">
        <v>264</v>
      </c>
      <c r="Z165" s="182">
        <v>19085.48</v>
      </c>
      <c r="AA165" s="181">
        <v>54</v>
      </c>
      <c r="AB165" s="182">
        <v>1568.25</v>
      </c>
      <c r="AC165" s="181">
        <v>5</v>
      </c>
      <c r="AD165" s="182">
        <v>20653.73</v>
      </c>
      <c r="AE165" s="181">
        <v>59</v>
      </c>
      <c r="AF165" s="182"/>
      <c r="AG165" s="217"/>
    </row>
    <row r="166" spans="1:33" x14ac:dyDescent="0.35">
      <c r="A166" s="181" t="s">
        <v>265</v>
      </c>
      <c r="B166" s="182">
        <v>29162.43</v>
      </c>
      <c r="C166" s="181">
        <v>120</v>
      </c>
      <c r="D166" s="182">
        <v>669.48</v>
      </c>
      <c r="E166" s="181">
        <v>5</v>
      </c>
      <c r="F166" s="182">
        <v>29831.91</v>
      </c>
      <c r="G166" s="181">
        <v>125</v>
      </c>
      <c r="I166" s="181" t="s">
        <v>265</v>
      </c>
      <c r="J166" s="182">
        <v>30595.61</v>
      </c>
      <c r="K166" s="181">
        <v>91</v>
      </c>
      <c r="L166" s="182">
        <v>476.1</v>
      </c>
      <c r="M166" s="181">
        <v>3</v>
      </c>
      <c r="N166" s="182">
        <v>31071.71</v>
      </c>
      <c r="O166" s="181">
        <v>94</v>
      </c>
      <c r="Q166" s="181" t="s">
        <v>265</v>
      </c>
      <c r="R166" s="182">
        <v>22483.929999999997</v>
      </c>
      <c r="S166" s="181">
        <v>89</v>
      </c>
      <c r="T166" s="182">
        <v>539</v>
      </c>
      <c r="U166" s="181">
        <v>3</v>
      </c>
      <c r="V166" s="182">
        <v>23022.929999999997</v>
      </c>
      <c r="W166" s="181">
        <v>92</v>
      </c>
      <c r="X166" s="186"/>
      <c r="Y166" s="181" t="s">
        <v>265</v>
      </c>
      <c r="Z166" s="182">
        <v>31667.930000000008</v>
      </c>
      <c r="AA166" s="181">
        <v>101</v>
      </c>
      <c r="AB166" s="182">
        <v>409.75</v>
      </c>
      <c r="AC166" s="181">
        <v>3</v>
      </c>
      <c r="AD166" s="182">
        <v>32077.680000000008</v>
      </c>
      <c r="AE166" s="181">
        <v>104</v>
      </c>
      <c r="AF166" s="182"/>
      <c r="AG166" s="217"/>
    </row>
    <row r="167" spans="1:33" x14ac:dyDescent="0.35">
      <c r="A167" s="181" t="s">
        <v>266</v>
      </c>
      <c r="B167" s="182">
        <v>80388.67</v>
      </c>
      <c r="C167" s="181">
        <v>278</v>
      </c>
      <c r="D167" s="182">
        <v>10872.78</v>
      </c>
      <c r="E167" s="181">
        <v>17</v>
      </c>
      <c r="F167" s="182">
        <v>91261.45</v>
      </c>
      <c r="G167" s="181">
        <v>295</v>
      </c>
      <c r="I167" s="181" t="s">
        <v>266</v>
      </c>
      <c r="J167" s="182">
        <v>103760.59</v>
      </c>
      <c r="K167" s="181">
        <v>269</v>
      </c>
      <c r="L167" s="182">
        <v>4836.75</v>
      </c>
      <c r="M167" s="181">
        <v>17</v>
      </c>
      <c r="N167" s="182">
        <v>108597.34</v>
      </c>
      <c r="O167" s="181">
        <v>286</v>
      </c>
      <c r="Q167" s="181" t="s">
        <v>266</v>
      </c>
      <c r="R167" s="182">
        <v>86895.549999999988</v>
      </c>
      <c r="S167" s="181">
        <v>290</v>
      </c>
      <c r="T167" s="182">
        <v>7122.9699999999993</v>
      </c>
      <c r="U167" s="181">
        <v>21</v>
      </c>
      <c r="V167" s="182">
        <v>94018.51999999999</v>
      </c>
      <c r="W167" s="181">
        <v>311</v>
      </c>
      <c r="X167" s="186"/>
      <c r="Y167" s="181" t="s">
        <v>266</v>
      </c>
      <c r="Z167" s="182">
        <v>110391.57</v>
      </c>
      <c r="AA167" s="181">
        <v>288</v>
      </c>
      <c r="AB167" s="182">
        <v>7660.1</v>
      </c>
      <c r="AC167" s="181">
        <v>20</v>
      </c>
      <c r="AD167" s="182">
        <v>118051.67000000001</v>
      </c>
      <c r="AE167" s="181">
        <v>308</v>
      </c>
      <c r="AF167" s="182"/>
      <c r="AG167" s="217"/>
    </row>
    <row r="168" spans="1:33" x14ac:dyDescent="0.35">
      <c r="A168" s="181" t="s">
        <v>308</v>
      </c>
      <c r="B168" s="182">
        <v>275326.53000000003</v>
      </c>
      <c r="C168" s="181">
        <v>922</v>
      </c>
      <c r="D168" s="182">
        <v>5746.1</v>
      </c>
      <c r="E168" s="181">
        <v>15</v>
      </c>
      <c r="F168" s="182">
        <v>281072.63</v>
      </c>
      <c r="G168" s="181">
        <v>937</v>
      </c>
      <c r="I168" s="181" t="s">
        <v>308</v>
      </c>
      <c r="J168" s="182">
        <v>376412.24</v>
      </c>
      <c r="K168" s="181">
        <v>865</v>
      </c>
      <c r="L168" s="182">
        <v>3868.72</v>
      </c>
      <c r="M168" s="181">
        <v>14</v>
      </c>
      <c r="N168" s="182">
        <v>380280.95999999996</v>
      </c>
      <c r="O168" s="181">
        <v>879</v>
      </c>
      <c r="Q168" s="181" t="s">
        <v>308</v>
      </c>
      <c r="R168" s="182">
        <v>349086.43000000011</v>
      </c>
      <c r="S168" s="181">
        <v>969</v>
      </c>
      <c r="T168" s="182">
        <v>5065.45</v>
      </c>
      <c r="U168" s="181">
        <v>14</v>
      </c>
      <c r="V168" s="182">
        <v>354151.88000000012</v>
      </c>
      <c r="W168" s="181">
        <v>983</v>
      </c>
      <c r="X168" s="186"/>
      <c r="Y168" s="181" t="s">
        <v>308</v>
      </c>
      <c r="Z168" s="182">
        <v>454568.26000000024</v>
      </c>
      <c r="AA168" s="181">
        <v>1031</v>
      </c>
      <c r="AB168" s="182">
        <v>6005.15</v>
      </c>
      <c r="AC168" s="181">
        <v>14</v>
      </c>
      <c r="AD168" s="182">
        <v>460573.41000000027</v>
      </c>
      <c r="AE168" s="181">
        <v>1045</v>
      </c>
      <c r="AF168" s="182"/>
      <c r="AG168" s="217"/>
    </row>
    <row r="169" spans="1:33" x14ac:dyDescent="0.35">
      <c r="A169" s="181" t="s">
        <v>268</v>
      </c>
      <c r="B169" s="182">
        <v>157559.59999999998</v>
      </c>
      <c r="C169" s="181">
        <v>593</v>
      </c>
      <c r="D169" s="182">
        <v>21021.21</v>
      </c>
      <c r="E169" s="181">
        <v>65</v>
      </c>
      <c r="F169" s="182">
        <v>178580.80999999997</v>
      </c>
      <c r="G169" s="181">
        <v>658</v>
      </c>
      <c r="I169" s="181" t="s">
        <v>268</v>
      </c>
      <c r="J169" s="182">
        <v>191651.05999999997</v>
      </c>
      <c r="K169" s="181">
        <v>528</v>
      </c>
      <c r="L169" s="182">
        <v>16176.45</v>
      </c>
      <c r="M169" s="181">
        <v>50</v>
      </c>
      <c r="N169" s="182">
        <v>207827.50999999998</v>
      </c>
      <c r="O169" s="181">
        <v>578</v>
      </c>
      <c r="Q169" s="181" t="s">
        <v>268</v>
      </c>
      <c r="R169" s="182">
        <v>153947.94999999998</v>
      </c>
      <c r="S169" s="181">
        <v>534</v>
      </c>
      <c r="T169" s="182">
        <v>15483.44</v>
      </c>
      <c r="U169" s="181">
        <v>57</v>
      </c>
      <c r="V169" s="182">
        <v>169431.38999999998</v>
      </c>
      <c r="W169" s="181">
        <v>591</v>
      </c>
      <c r="X169" s="186"/>
      <c r="Y169" s="181" t="s">
        <v>268</v>
      </c>
      <c r="Z169" s="182">
        <v>202092.20000000004</v>
      </c>
      <c r="AA169" s="181">
        <v>542</v>
      </c>
      <c r="AB169" s="182">
        <v>20264.41</v>
      </c>
      <c r="AC169" s="181">
        <v>55</v>
      </c>
      <c r="AD169" s="182">
        <v>222356.61000000004</v>
      </c>
      <c r="AE169" s="181">
        <v>597</v>
      </c>
      <c r="AF169" s="182"/>
      <c r="AG169" s="217"/>
    </row>
    <row r="170" spans="1:33" x14ac:dyDescent="0.35">
      <c r="A170" s="181" t="s">
        <v>269</v>
      </c>
      <c r="B170" s="182">
        <v>7979.75</v>
      </c>
      <c r="C170" s="181">
        <v>23</v>
      </c>
      <c r="D170" s="182">
        <v>1720</v>
      </c>
      <c r="E170" s="181">
        <v>6</v>
      </c>
      <c r="F170" s="182">
        <v>9699.75</v>
      </c>
      <c r="G170" s="181">
        <v>29</v>
      </c>
      <c r="I170" s="181" t="s">
        <v>269</v>
      </c>
      <c r="J170" s="182">
        <v>7041.01</v>
      </c>
      <c r="K170" s="181">
        <v>21</v>
      </c>
      <c r="L170" s="182">
        <v>3854.75</v>
      </c>
      <c r="M170" s="181">
        <v>6</v>
      </c>
      <c r="N170" s="182">
        <v>10895.76</v>
      </c>
      <c r="O170" s="181">
        <v>27</v>
      </c>
      <c r="Q170" s="181" t="s">
        <v>269</v>
      </c>
      <c r="R170" s="182">
        <v>4014.01</v>
      </c>
      <c r="S170" s="181">
        <v>21</v>
      </c>
      <c r="T170" s="182">
        <v>1524</v>
      </c>
      <c r="U170" s="181">
        <v>5</v>
      </c>
      <c r="V170" s="182">
        <v>5538.01</v>
      </c>
      <c r="W170" s="181">
        <v>26</v>
      </c>
      <c r="X170" s="186"/>
      <c r="Y170" s="181" t="s">
        <v>269</v>
      </c>
      <c r="Z170" s="182">
        <v>5241.7700000000004</v>
      </c>
      <c r="AA170" s="181">
        <v>22</v>
      </c>
      <c r="AB170" s="182">
        <v>1970</v>
      </c>
      <c r="AC170" s="181">
        <v>4</v>
      </c>
      <c r="AD170" s="182">
        <v>7211.77</v>
      </c>
      <c r="AE170" s="181">
        <v>26</v>
      </c>
      <c r="AF170" s="182"/>
      <c r="AG170" s="217"/>
    </row>
    <row r="171" spans="1:33" x14ac:dyDescent="0.35">
      <c r="A171" s="181" t="s">
        <v>309</v>
      </c>
      <c r="B171" s="182">
        <v>49957.81</v>
      </c>
      <c r="C171" s="181">
        <v>150</v>
      </c>
      <c r="D171" s="182">
        <v>0</v>
      </c>
      <c r="E171" s="181">
        <v>0</v>
      </c>
      <c r="F171" s="182">
        <v>49957.81</v>
      </c>
      <c r="G171" s="181">
        <v>150</v>
      </c>
      <c r="I171" s="181" t="s">
        <v>309</v>
      </c>
      <c r="J171" s="182">
        <v>62619.33</v>
      </c>
      <c r="K171" s="181">
        <v>141</v>
      </c>
      <c r="L171" s="182">
        <v>0</v>
      </c>
      <c r="M171" s="181">
        <v>0</v>
      </c>
      <c r="N171" s="182">
        <v>62619.33</v>
      </c>
      <c r="O171" s="181">
        <v>141</v>
      </c>
      <c r="Q171" s="181" t="s">
        <v>309</v>
      </c>
      <c r="R171" s="182">
        <v>48719.270000000004</v>
      </c>
      <c r="S171" s="181">
        <v>146</v>
      </c>
      <c r="T171" s="182">
        <v>0</v>
      </c>
      <c r="U171" s="181">
        <v>0</v>
      </c>
      <c r="V171" s="182">
        <v>48719.270000000004</v>
      </c>
      <c r="W171" s="181">
        <v>146</v>
      </c>
      <c r="X171" s="186"/>
      <c r="Y171" s="181" t="s">
        <v>309</v>
      </c>
      <c r="Z171" s="182">
        <v>67856.760000000009</v>
      </c>
      <c r="AA171" s="181">
        <v>159</v>
      </c>
      <c r="AB171" s="182">
        <v>0</v>
      </c>
      <c r="AC171" s="181">
        <v>0</v>
      </c>
      <c r="AD171" s="182">
        <v>67856.760000000009</v>
      </c>
      <c r="AE171" s="181">
        <v>159</v>
      </c>
      <c r="AF171" s="182"/>
      <c r="AG171" s="217"/>
    </row>
    <row r="172" spans="1:33" x14ac:dyDescent="0.35">
      <c r="A172" s="181" t="s">
        <v>271</v>
      </c>
      <c r="B172" s="182">
        <v>176795.18</v>
      </c>
      <c r="C172" s="181">
        <v>669</v>
      </c>
      <c r="D172" s="182">
        <v>21368.379999999997</v>
      </c>
      <c r="E172" s="181">
        <v>69</v>
      </c>
      <c r="F172" s="182">
        <v>198163.56</v>
      </c>
      <c r="G172" s="181">
        <v>738</v>
      </c>
      <c r="I172" s="181" t="s">
        <v>271</v>
      </c>
      <c r="J172" s="182">
        <v>215352.24999999997</v>
      </c>
      <c r="K172" s="181">
        <v>596</v>
      </c>
      <c r="L172" s="182">
        <v>19206.419999999998</v>
      </c>
      <c r="M172" s="181">
        <v>63</v>
      </c>
      <c r="N172" s="182">
        <v>234558.66999999998</v>
      </c>
      <c r="O172" s="181">
        <v>659</v>
      </c>
      <c r="Q172" s="181" t="s">
        <v>271</v>
      </c>
      <c r="R172" s="182">
        <v>175607.91000000003</v>
      </c>
      <c r="S172" s="181">
        <v>614</v>
      </c>
      <c r="T172" s="182">
        <v>20650.060000000001</v>
      </c>
      <c r="U172" s="181">
        <v>69</v>
      </c>
      <c r="V172" s="182">
        <v>196257.97000000003</v>
      </c>
      <c r="W172" s="181">
        <v>683</v>
      </c>
      <c r="X172" s="186"/>
      <c r="Y172" s="181" t="s">
        <v>271</v>
      </c>
      <c r="Z172" s="182">
        <v>236580.28000000003</v>
      </c>
      <c r="AA172" s="181">
        <v>660</v>
      </c>
      <c r="AB172" s="182">
        <v>25585.769999999997</v>
      </c>
      <c r="AC172" s="181">
        <v>67</v>
      </c>
      <c r="AD172" s="182">
        <v>262166.05000000005</v>
      </c>
      <c r="AE172" s="181">
        <v>727</v>
      </c>
      <c r="AF172" s="182"/>
      <c r="AG172" s="217"/>
    </row>
    <row r="173" spans="1:33" x14ac:dyDescent="0.35">
      <c r="A173" s="181" t="s">
        <v>272</v>
      </c>
      <c r="B173" s="182">
        <v>1851.65</v>
      </c>
      <c r="C173" s="181">
        <v>16</v>
      </c>
      <c r="D173" s="182">
        <v>0</v>
      </c>
      <c r="E173" s="181">
        <v>0</v>
      </c>
      <c r="F173" s="182">
        <v>1851.65</v>
      </c>
      <c r="G173" s="181">
        <v>16</v>
      </c>
      <c r="I173" s="181" t="s">
        <v>272</v>
      </c>
      <c r="J173" s="182">
        <v>2143.5700000000002</v>
      </c>
      <c r="K173" s="181">
        <v>20</v>
      </c>
      <c r="L173" s="182">
        <v>0</v>
      </c>
      <c r="M173" s="181">
        <v>0</v>
      </c>
      <c r="N173" s="182">
        <v>2143.5700000000002</v>
      </c>
      <c r="O173" s="181">
        <v>20</v>
      </c>
      <c r="Q173" s="181" t="s">
        <v>273</v>
      </c>
      <c r="R173" s="182">
        <v>15722.220000000001</v>
      </c>
      <c r="S173" s="181">
        <v>59</v>
      </c>
      <c r="T173" s="182">
        <v>1697.65</v>
      </c>
      <c r="U173" s="181">
        <v>3</v>
      </c>
      <c r="V173" s="182">
        <v>17419.870000000003</v>
      </c>
      <c r="W173" s="181">
        <v>62</v>
      </c>
      <c r="X173" s="186"/>
      <c r="Y173" s="181" t="s">
        <v>273</v>
      </c>
      <c r="Z173" s="182">
        <v>22030.7</v>
      </c>
      <c r="AA173" s="181">
        <v>67</v>
      </c>
      <c r="AB173" s="182">
        <v>500.25</v>
      </c>
      <c r="AC173" s="181">
        <v>2</v>
      </c>
      <c r="AD173" s="182">
        <v>22530.95</v>
      </c>
      <c r="AE173" s="181">
        <v>69</v>
      </c>
      <c r="AF173" s="182"/>
      <c r="AG173" s="217"/>
    </row>
    <row r="174" spans="1:33" x14ac:dyDescent="0.35">
      <c r="A174" s="181" t="s">
        <v>273</v>
      </c>
      <c r="B174" s="182">
        <v>17409.960000000003</v>
      </c>
      <c r="C174" s="181">
        <v>63</v>
      </c>
      <c r="D174" s="182">
        <v>2264.2600000000002</v>
      </c>
      <c r="E174" s="181">
        <v>10</v>
      </c>
      <c r="F174" s="182">
        <v>19674.22</v>
      </c>
      <c r="G174" s="181">
        <v>73</v>
      </c>
      <c r="I174" s="181" t="s">
        <v>273</v>
      </c>
      <c r="J174" s="182">
        <v>19178.109999999997</v>
      </c>
      <c r="K174" s="181">
        <v>57</v>
      </c>
      <c r="L174" s="182">
        <v>1015</v>
      </c>
      <c r="M174" s="181">
        <v>3</v>
      </c>
      <c r="N174" s="182">
        <v>20193.109999999997</v>
      </c>
      <c r="O174" s="181">
        <v>60</v>
      </c>
      <c r="Q174" s="181" t="s">
        <v>310</v>
      </c>
      <c r="R174" s="182">
        <v>11213.97</v>
      </c>
      <c r="S174" s="181">
        <v>31</v>
      </c>
      <c r="T174" s="182">
        <v>0</v>
      </c>
      <c r="U174" s="181">
        <v>0</v>
      </c>
      <c r="V174" s="182">
        <v>11213.97</v>
      </c>
      <c r="W174" s="181">
        <v>31</v>
      </c>
      <c r="X174" s="186"/>
      <c r="Y174" s="181" t="s">
        <v>310</v>
      </c>
      <c r="Z174" s="182">
        <v>15262.13</v>
      </c>
      <c r="AA174" s="181">
        <v>34</v>
      </c>
      <c r="AB174" s="182">
        <v>0</v>
      </c>
      <c r="AC174" s="181">
        <v>0</v>
      </c>
      <c r="AD174" s="182">
        <v>15262.13</v>
      </c>
      <c r="AE174" s="181">
        <v>34</v>
      </c>
      <c r="AF174" s="182"/>
      <c r="AG174" s="217"/>
    </row>
    <row r="175" spans="1:33" x14ac:dyDescent="0.35">
      <c r="A175" s="181" t="s">
        <v>310</v>
      </c>
      <c r="B175" s="182">
        <v>9970.8700000000008</v>
      </c>
      <c r="C175" s="181">
        <v>30</v>
      </c>
      <c r="D175" s="182">
        <v>1738</v>
      </c>
      <c r="E175" s="181">
        <v>5</v>
      </c>
      <c r="F175" s="182">
        <v>11708.87</v>
      </c>
      <c r="G175" s="181">
        <v>35</v>
      </c>
      <c r="I175" s="181" t="s">
        <v>310</v>
      </c>
      <c r="J175" s="182">
        <v>13252.460000000001</v>
      </c>
      <c r="K175" s="181">
        <v>32</v>
      </c>
      <c r="L175" s="182">
        <v>445</v>
      </c>
      <c r="M175" s="181">
        <v>4</v>
      </c>
      <c r="N175" s="182">
        <v>13697.460000000001</v>
      </c>
      <c r="O175" s="181">
        <v>36</v>
      </c>
      <c r="Q175" s="181" t="s">
        <v>275</v>
      </c>
      <c r="R175" s="182">
        <v>44056.689999999995</v>
      </c>
      <c r="S175" s="181">
        <v>137</v>
      </c>
      <c r="T175" s="182">
        <v>2566.6099999999997</v>
      </c>
      <c r="U175" s="181">
        <v>7</v>
      </c>
      <c r="V175" s="182">
        <v>46623.299999999996</v>
      </c>
      <c r="W175" s="181">
        <v>144</v>
      </c>
      <c r="X175" s="186"/>
      <c r="Y175" s="181" t="s">
        <v>275</v>
      </c>
      <c r="Z175" s="182">
        <v>57148.479999999996</v>
      </c>
      <c r="AA175" s="181">
        <v>139</v>
      </c>
      <c r="AB175" s="182">
        <v>3667.25</v>
      </c>
      <c r="AC175" s="181">
        <v>8</v>
      </c>
      <c r="AD175" s="182">
        <v>60815.729999999996</v>
      </c>
      <c r="AE175" s="181">
        <v>147</v>
      </c>
      <c r="AF175" s="182"/>
      <c r="AG175" s="217"/>
    </row>
    <row r="176" spans="1:33" x14ac:dyDescent="0.35">
      <c r="A176" s="181" t="s">
        <v>275</v>
      </c>
      <c r="B176" s="182">
        <v>41198.410000000003</v>
      </c>
      <c r="C176" s="181">
        <v>143</v>
      </c>
      <c r="D176" s="182">
        <v>2582.5</v>
      </c>
      <c r="E176" s="181">
        <v>7</v>
      </c>
      <c r="F176" s="182">
        <v>43780.91</v>
      </c>
      <c r="G176" s="181">
        <v>150</v>
      </c>
      <c r="I176" s="181" t="s">
        <v>275</v>
      </c>
      <c r="J176" s="182">
        <v>51108.06</v>
      </c>
      <c r="K176" s="181">
        <v>120</v>
      </c>
      <c r="L176" s="182">
        <v>1863.12</v>
      </c>
      <c r="M176" s="181">
        <v>6</v>
      </c>
      <c r="N176" s="182">
        <v>52971.18</v>
      </c>
      <c r="O176" s="181">
        <v>126</v>
      </c>
      <c r="Q176" s="181" t="s">
        <v>276</v>
      </c>
      <c r="R176" s="182">
        <v>25101.439999999999</v>
      </c>
      <c r="S176" s="181">
        <v>84</v>
      </c>
      <c r="T176" s="182">
        <v>523.5</v>
      </c>
      <c r="U176" s="181">
        <v>2</v>
      </c>
      <c r="V176" s="182">
        <v>25624.94</v>
      </c>
      <c r="W176" s="181">
        <v>86</v>
      </c>
      <c r="X176" s="186"/>
      <c r="Y176" s="181" t="s">
        <v>276</v>
      </c>
      <c r="Z176" s="182">
        <v>35199.86</v>
      </c>
      <c r="AA176" s="181">
        <v>87</v>
      </c>
      <c r="AB176" s="182">
        <v>569.99</v>
      </c>
      <c r="AC176" s="181">
        <v>1</v>
      </c>
      <c r="AD176" s="182">
        <v>35769.85</v>
      </c>
      <c r="AE176" s="181">
        <v>88</v>
      </c>
      <c r="AF176" s="182"/>
      <c r="AG176" s="217"/>
    </row>
    <row r="177" spans="1:33" x14ac:dyDescent="0.35">
      <c r="A177" s="181" t="s">
        <v>276</v>
      </c>
      <c r="B177" s="182">
        <v>23273.23</v>
      </c>
      <c r="C177" s="181">
        <v>85</v>
      </c>
      <c r="D177" s="182">
        <v>795.55</v>
      </c>
      <c r="E177" s="181">
        <v>2</v>
      </c>
      <c r="F177" s="182">
        <v>24068.78</v>
      </c>
      <c r="G177" s="181">
        <v>87</v>
      </c>
      <c r="I177" s="181" t="s">
        <v>276</v>
      </c>
      <c r="J177" s="182">
        <v>28392.3</v>
      </c>
      <c r="K177" s="181">
        <v>74</v>
      </c>
      <c r="L177" s="182">
        <v>687.75</v>
      </c>
      <c r="M177" s="181">
        <v>2</v>
      </c>
      <c r="N177" s="182">
        <v>29080.05</v>
      </c>
      <c r="O177" s="181">
        <v>76</v>
      </c>
      <c r="Q177" s="181" t="s">
        <v>277</v>
      </c>
      <c r="R177" s="182">
        <v>1633.75</v>
      </c>
      <c r="S177" s="181">
        <v>4</v>
      </c>
      <c r="T177" s="182">
        <v>440</v>
      </c>
      <c r="U177" s="181">
        <v>4</v>
      </c>
      <c r="V177" s="182">
        <v>2073.75</v>
      </c>
      <c r="W177" s="181">
        <v>8</v>
      </c>
      <c r="X177" s="186"/>
      <c r="Y177" s="181" t="s">
        <v>277</v>
      </c>
      <c r="Z177" s="182">
        <v>3184</v>
      </c>
      <c r="AA177" s="181">
        <v>10</v>
      </c>
      <c r="AB177" s="182">
        <v>44</v>
      </c>
      <c r="AC177" s="181">
        <v>2</v>
      </c>
      <c r="AD177" s="182">
        <v>3228</v>
      </c>
      <c r="AE177" s="181">
        <v>12</v>
      </c>
      <c r="AF177" s="182"/>
      <c r="AG177" s="217"/>
    </row>
    <row r="178" spans="1:33" x14ac:dyDescent="0.35">
      <c r="A178" s="181" t="s">
        <v>277</v>
      </c>
      <c r="B178" s="182">
        <v>1597.25</v>
      </c>
      <c r="C178" s="181">
        <v>4</v>
      </c>
      <c r="D178" s="182">
        <v>0</v>
      </c>
      <c r="E178" s="181">
        <v>0</v>
      </c>
      <c r="F178" s="182">
        <v>1597.25</v>
      </c>
      <c r="G178" s="181">
        <v>4</v>
      </c>
      <c r="I178" s="181" t="s">
        <v>277</v>
      </c>
      <c r="J178" s="182">
        <v>2355.5</v>
      </c>
      <c r="K178" s="181">
        <v>6</v>
      </c>
      <c r="L178" s="182">
        <v>8.25</v>
      </c>
      <c r="M178" s="181">
        <v>3</v>
      </c>
      <c r="N178" s="182">
        <v>2363.75</v>
      </c>
      <c r="O178" s="181">
        <v>9</v>
      </c>
      <c r="Q178" s="181" t="s">
        <v>278</v>
      </c>
      <c r="R178" s="182">
        <v>5045.6100000000006</v>
      </c>
      <c r="S178" s="181">
        <v>20</v>
      </c>
      <c r="T178" s="182">
        <v>300</v>
      </c>
      <c r="U178" s="181">
        <v>2</v>
      </c>
      <c r="V178" s="182">
        <v>5345.6100000000006</v>
      </c>
      <c r="W178" s="181">
        <v>22</v>
      </c>
      <c r="X178" s="186"/>
      <c r="Y178" s="181" t="s">
        <v>278</v>
      </c>
      <c r="Z178" s="182">
        <v>5997.2</v>
      </c>
      <c r="AA178" s="181">
        <v>19</v>
      </c>
      <c r="AB178" s="182">
        <v>1420</v>
      </c>
      <c r="AC178" s="181">
        <v>2</v>
      </c>
      <c r="AD178" s="182">
        <v>7417.2</v>
      </c>
      <c r="AE178" s="181">
        <v>21</v>
      </c>
      <c r="AF178" s="182"/>
      <c r="AG178" s="217"/>
    </row>
    <row r="179" spans="1:33" x14ac:dyDescent="0.35">
      <c r="A179" s="181" t="s">
        <v>278</v>
      </c>
      <c r="B179" s="182">
        <v>6661.4600000000009</v>
      </c>
      <c r="C179" s="181">
        <v>29</v>
      </c>
      <c r="D179" s="182">
        <v>192.5</v>
      </c>
      <c r="E179" s="181">
        <v>2</v>
      </c>
      <c r="F179" s="182">
        <v>6853.9600000000009</v>
      </c>
      <c r="G179" s="181">
        <v>31</v>
      </c>
      <c r="I179" s="181" t="s">
        <v>278</v>
      </c>
      <c r="J179" s="182">
        <v>6230.63</v>
      </c>
      <c r="K179" s="181">
        <v>19</v>
      </c>
      <c r="L179" s="182">
        <v>387.5</v>
      </c>
      <c r="M179" s="181">
        <v>2</v>
      </c>
      <c r="N179" s="182">
        <v>6618.13</v>
      </c>
      <c r="O179" s="181">
        <v>21</v>
      </c>
      <c r="Q179" s="181" t="s">
        <v>279</v>
      </c>
      <c r="R179" s="182">
        <v>77635.709999999992</v>
      </c>
      <c r="S179" s="181">
        <v>243</v>
      </c>
      <c r="T179" s="182">
        <v>2453.37</v>
      </c>
      <c r="U179" s="181">
        <v>7</v>
      </c>
      <c r="V179" s="182">
        <v>80089.079999999987</v>
      </c>
      <c r="W179" s="181">
        <v>250</v>
      </c>
      <c r="X179" s="186"/>
      <c r="Y179" s="181" t="s">
        <v>279</v>
      </c>
      <c r="Z179" s="182">
        <v>107482.48000000001</v>
      </c>
      <c r="AA179" s="181">
        <v>256</v>
      </c>
      <c r="AB179" s="182">
        <v>2203</v>
      </c>
      <c r="AC179" s="181">
        <v>4</v>
      </c>
      <c r="AD179" s="182">
        <v>109685.48000000001</v>
      </c>
      <c r="AE179" s="181">
        <v>260</v>
      </c>
      <c r="AF179" s="182"/>
      <c r="AG179" s="217"/>
    </row>
    <row r="180" spans="1:33" x14ac:dyDescent="0.35">
      <c r="A180" s="181" t="s">
        <v>279</v>
      </c>
      <c r="B180" s="182">
        <v>64792.88</v>
      </c>
      <c r="C180" s="181">
        <v>224</v>
      </c>
      <c r="D180" s="182">
        <v>3309.17</v>
      </c>
      <c r="E180" s="181">
        <v>7</v>
      </c>
      <c r="F180" s="182">
        <v>68102.05</v>
      </c>
      <c r="G180" s="181">
        <v>231</v>
      </c>
      <c r="I180" s="181" t="s">
        <v>279</v>
      </c>
      <c r="J180" s="182">
        <v>82272.25</v>
      </c>
      <c r="K180" s="181">
        <v>200</v>
      </c>
      <c r="L180" s="182">
        <v>3091.2599999999998</v>
      </c>
      <c r="M180" s="181">
        <v>7</v>
      </c>
      <c r="N180" s="182">
        <v>85363.51</v>
      </c>
      <c r="O180" s="181">
        <v>207</v>
      </c>
      <c r="Q180" s="181" t="s">
        <v>280</v>
      </c>
      <c r="R180" s="182">
        <v>110083.48000000001</v>
      </c>
      <c r="S180" s="181">
        <v>321</v>
      </c>
      <c r="T180" s="182">
        <v>8590.869999999999</v>
      </c>
      <c r="U180" s="181">
        <v>26</v>
      </c>
      <c r="V180" s="182">
        <v>118674.35</v>
      </c>
      <c r="W180" s="181">
        <v>347</v>
      </c>
      <c r="X180" s="186"/>
      <c r="Y180" s="181" t="s">
        <v>280</v>
      </c>
      <c r="Z180" s="182">
        <v>145057.81000000003</v>
      </c>
      <c r="AA180" s="181">
        <v>351</v>
      </c>
      <c r="AB180" s="182">
        <v>11480.75</v>
      </c>
      <c r="AC180" s="181">
        <v>27</v>
      </c>
      <c r="AD180" s="182">
        <v>156538.56000000003</v>
      </c>
      <c r="AE180" s="181">
        <v>378</v>
      </c>
      <c r="AF180" s="182"/>
      <c r="AG180" s="217"/>
    </row>
    <row r="181" spans="1:33" x14ac:dyDescent="0.35">
      <c r="A181" s="181" t="s">
        <v>280</v>
      </c>
      <c r="B181" s="182">
        <v>105169.56</v>
      </c>
      <c r="C181" s="181">
        <v>337</v>
      </c>
      <c r="D181" s="182">
        <v>10526.550000000001</v>
      </c>
      <c r="E181" s="181">
        <v>26</v>
      </c>
      <c r="F181" s="182">
        <v>115696.11</v>
      </c>
      <c r="G181" s="181">
        <v>363</v>
      </c>
      <c r="I181" s="181" t="s">
        <v>280</v>
      </c>
      <c r="J181" s="182">
        <v>133011.27000000002</v>
      </c>
      <c r="K181" s="181">
        <v>312</v>
      </c>
      <c r="L181" s="182">
        <v>9791.27</v>
      </c>
      <c r="M181" s="181">
        <v>29</v>
      </c>
      <c r="N181" s="182">
        <v>142802.54</v>
      </c>
      <c r="O181" s="181">
        <v>341</v>
      </c>
      <c r="Q181" s="181" t="s">
        <v>281</v>
      </c>
      <c r="R181" s="182">
        <v>59821.8</v>
      </c>
      <c r="S181" s="181">
        <v>178</v>
      </c>
      <c r="T181" s="182">
        <v>3094.74</v>
      </c>
      <c r="U181" s="181">
        <v>10</v>
      </c>
      <c r="V181" s="182">
        <v>62916.54</v>
      </c>
      <c r="W181" s="181">
        <v>188</v>
      </c>
      <c r="X181" s="186"/>
      <c r="Y181" s="181" t="s">
        <v>281</v>
      </c>
      <c r="Z181" s="182">
        <v>76943.090000000011</v>
      </c>
      <c r="AA181" s="181">
        <v>193</v>
      </c>
      <c r="AB181" s="182">
        <v>4258.4799999999996</v>
      </c>
      <c r="AC181" s="181">
        <v>11</v>
      </c>
      <c r="AD181" s="182">
        <v>81201.570000000007</v>
      </c>
      <c r="AE181" s="181">
        <v>204</v>
      </c>
      <c r="AF181" s="182"/>
      <c r="AG181" s="217"/>
    </row>
    <row r="182" spans="1:33" x14ac:dyDescent="0.35">
      <c r="A182" s="181" t="s">
        <v>281</v>
      </c>
      <c r="B182" s="182">
        <v>59140.39</v>
      </c>
      <c r="C182" s="181">
        <v>199</v>
      </c>
      <c r="D182" s="182">
        <v>2775.75</v>
      </c>
      <c r="E182" s="181">
        <v>10</v>
      </c>
      <c r="F182" s="182">
        <v>61916.14</v>
      </c>
      <c r="G182" s="181">
        <v>209</v>
      </c>
      <c r="I182" s="181" t="s">
        <v>281</v>
      </c>
      <c r="J182" s="182">
        <v>71450.84</v>
      </c>
      <c r="K182" s="181">
        <v>166</v>
      </c>
      <c r="L182" s="182">
        <v>2757.75</v>
      </c>
      <c r="M182" s="181">
        <v>6</v>
      </c>
      <c r="N182" s="182">
        <v>74208.59</v>
      </c>
      <c r="O182" s="181">
        <v>172</v>
      </c>
      <c r="Q182" s="181" t="s">
        <v>282</v>
      </c>
      <c r="R182" s="182">
        <v>9280.9699999999993</v>
      </c>
      <c r="S182" s="181">
        <v>31</v>
      </c>
      <c r="T182" s="182">
        <v>869</v>
      </c>
      <c r="U182" s="181">
        <v>2</v>
      </c>
      <c r="V182" s="182">
        <v>10149.969999999999</v>
      </c>
      <c r="W182" s="181">
        <v>33</v>
      </c>
      <c r="X182" s="186"/>
      <c r="Y182" s="181" t="s">
        <v>282</v>
      </c>
      <c r="Z182" s="182">
        <v>14090.6</v>
      </c>
      <c r="AA182" s="181">
        <v>37</v>
      </c>
      <c r="AB182" s="182">
        <v>1001</v>
      </c>
      <c r="AC182" s="181">
        <v>2</v>
      </c>
      <c r="AD182" s="182">
        <v>15091.6</v>
      </c>
      <c r="AE182" s="181">
        <v>39</v>
      </c>
      <c r="AF182" s="182"/>
      <c r="AG182" s="217"/>
    </row>
    <row r="183" spans="1:33" x14ac:dyDescent="0.35">
      <c r="A183" s="181" t="s">
        <v>282</v>
      </c>
      <c r="B183" s="182">
        <v>9980.77</v>
      </c>
      <c r="C183" s="181">
        <v>42</v>
      </c>
      <c r="D183" s="182">
        <v>1939.5</v>
      </c>
      <c r="E183" s="181">
        <v>4</v>
      </c>
      <c r="F183" s="182">
        <v>11920.27</v>
      </c>
      <c r="G183" s="181">
        <v>46</v>
      </c>
      <c r="I183" s="181" t="s">
        <v>282</v>
      </c>
      <c r="J183" s="182">
        <v>11191.57</v>
      </c>
      <c r="K183" s="181">
        <v>30</v>
      </c>
      <c r="L183" s="182">
        <v>1215.5</v>
      </c>
      <c r="M183" s="181">
        <v>5</v>
      </c>
      <c r="N183" s="182">
        <v>12407.07</v>
      </c>
      <c r="O183" s="181">
        <v>35</v>
      </c>
      <c r="Q183" s="181" t="s">
        <v>283</v>
      </c>
      <c r="R183" s="182">
        <v>137315.14000000001</v>
      </c>
      <c r="S183" s="181">
        <v>407</v>
      </c>
      <c r="T183" s="182">
        <v>20068.350000000002</v>
      </c>
      <c r="U183" s="181">
        <v>65</v>
      </c>
      <c r="V183" s="182">
        <v>157383.49000000002</v>
      </c>
      <c r="W183" s="181">
        <v>472</v>
      </c>
      <c r="X183" s="186"/>
      <c r="Y183" s="181" t="s">
        <v>283</v>
      </c>
      <c r="Z183" s="182">
        <v>184599.16000000003</v>
      </c>
      <c r="AA183" s="181">
        <v>424</v>
      </c>
      <c r="AB183" s="182">
        <v>27032.079999999998</v>
      </c>
      <c r="AC183" s="181">
        <v>65</v>
      </c>
      <c r="AD183" s="182">
        <v>211631.24000000002</v>
      </c>
      <c r="AE183" s="181">
        <v>489</v>
      </c>
      <c r="AF183" s="182"/>
      <c r="AG183" s="217"/>
    </row>
    <row r="184" spans="1:33" x14ac:dyDescent="0.35">
      <c r="A184" s="181" t="s">
        <v>283</v>
      </c>
      <c r="B184" s="182">
        <v>121217.87000000001</v>
      </c>
      <c r="C184" s="181">
        <v>420</v>
      </c>
      <c r="D184" s="182">
        <v>26076.299999999996</v>
      </c>
      <c r="E184" s="181">
        <v>77</v>
      </c>
      <c r="F184" s="182">
        <v>147294.17000000001</v>
      </c>
      <c r="G184" s="181">
        <v>497</v>
      </c>
      <c r="I184" s="181" t="s">
        <v>283</v>
      </c>
      <c r="J184" s="182">
        <v>158212.41</v>
      </c>
      <c r="K184" s="181">
        <v>384</v>
      </c>
      <c r="L184" s="182">
        <v>20721.39</v>
      </c>
      <c r="M184" s="181">
        <v>59</v>
      </c>
      <c r="N184" s="182">
        <v>178933.8</v>
      </c>
      <c r="O184" s="181">
        <v>443</v>
      </c>
      <c r="Q184" s="181" t="s">
        <v>284</v>
      </c>
      <c r="R184" s="182">
        <v>159005.69999999998</v>
      </c>
      <c r="S184" s="181">
        <v>519</v>
      </c>
      <c r="T184" s="182">
        <v>17458.309999999998</v>
      </c>
      <c r="U184" s="181">
        <v>49</v>
      </c>
      <c r="V184" s="182">
        <v>176464.00999999998</v>
      </c>
      <c r="W184" s="181">
        <v>568</v>
      </c>
      <c r="X184" s="187"/>
      <c r="Y184" s="181" t="s">
        <v>284</v>
      </c>
      <c r="Z184" s="182">
        <v>203971.22</v>
      </c>
      <c r="AA184" s="181">
        <v>529</v>
      </c>
      <c r="AB184" s="182">
        <v>19387.009999999998</v>
      </c>
      <c r="AC184" s="181">
        <v>54</v>
      </c>
      <c r="AD184" s="182">
        <v>223358.23</v>
      </c>
      <c r="AE184" s="181">
        <v>583</v>
      </c>
      <c r="AF184" s="182"/>
      <c r="AG184" s="217"/>
    </row>
    <row r="185" spans="1:33" x14ac:dyDescent="0.35">
      <c r="A185" s="181" t="s">
        <v>284</v>
      </c>
      <c r="B185" s="182">
        <v>156564.01</v>
      </c>
      <c r="C185" s="181">
        <v>534</v>
      </c>
      <c r="D185" s="182">
        <v>18225.59</v>
      </c>
      <c r="E185" s="181">
        <v>57</v>
      </c>
      <c r="F185" s="182">
        <v>174789.6</v>
      </c>
      <c r="G185" s="181">
        <v>591</v>
      </c>
      <c r="I185" s="181" t="s">
        <v>284</v>
      </c>
      <c r="J185" s="182">
        <v>196814.36000000002</v>
      </c>
      <c r="K185" s="181">
        <v>507</v>
      </c>
      <c r="L185" s="182">
        <v>19599.66</v>
      </c>
      <c r="M185" s="181">
        <v>47</v>
      </c>
      <c r="N185" s="182">
        <v>216414.02000000002</v>
      </c>
      <c r="O185" s="181">
        <v>554</v>
      </c>
      <c r="Q185" s="181" t="s">
        <v>286</v>
      </c>
      <c r="R185" s="182">
        <v>67645.61</v>
      </c>
      <c r="S185" s="181">
        <v>213</v>
      </c>
      <c r="T185" s="182">
        <v>10494.85</v>
      </c>
      <c r="U185" s="181">
        <v>31</v>
      </c>
      <c r="V185" s="182">
        <v>78140.460000000006</v>
      </c>
      <c r="W185" s="181">
        <v>244</v>
      </c>
      <c r="X185" s="186"/>
      <c r="Y185" s="181" t="s">
        <v>286</v>
      </c>
      <c r="Z185" s="182">
        <v>97279.39</v>
      </c>
      <c r="AA185" s="181">
        <v>236</v>
      </c>
      <c r="AB185" s="182">
        <v>12985.849999999999</v>
      </c>
      <c r="AC185" s="181">
        <v>29</v>
      </c>
      <c r="AD185" s="182">
        <v>110265.23999999999</v>
      </c>
      <c r="AE185" s="181">
        <v>265</v>
      </c>
      <c r="AF185" s="182"/>
      <c r="AG185" s="217"/>
    </row>
    <row r="186" spans="1:33" x14ac:dyDescent="0.35">
      <c r="A186" s="181" t="s">
        <v>286</v>
      </c>
      <c r="B186" s="182">
        <v>61771.430000000008</v>
      </c>
      <c r="C186" s="181">
        <v>230</v>
      </c>
      <c r="D186" s="182">
        <v>14250.6</v>
      </c>
      <c r="E186" s="181">
        <v>38</v>
      </c>
      <c r="F186" s="182">
        <v>76022.030000000013</v>
      </c>
      <c r="G186" s="181">
        <v>268</v>
      </c>
      <c r="I186" s="181" t="s">
        <v>286</v>
      </c>
      <c r="J186" s="182">
        <v>83950.73</v>
      </c>
      <c r="K186" s="181">
        <v>191</v>
      </c>
      <c r="L186" s="182">
        <v>13558.46</v>
      </c>
      <c r="M186" s="181">
        <v>34</v>
      </c>
      <c r="N186" s="182">
        <v>97509.19</v>
      </c>
      <c r="O186" s="181">
        <v>225</v>
      </c>
      <c r="Q186" s="181" t="s">
        <v>287</v>
      </c>
      <c r="R186" s="182">
        <v>1701.5</v>
      </c>
      <c r="S186" s="181">
        <v>8</v>
      </c>
      <c r="T186" s="182">
        <v>0</v>
      </c>
      <c r="U186" s="181">
        <v>0</v>
      </c>
      <c r="V186" s="182">
        <v>1701.5</v>
      </c>
      <c r="W186" s="181">
        <v>8</v>
      </c>
      <c r="X186" s="186"/>
      <c r="Y186" s="181" t="s">
        <v>287</v>
      </c>
      <c r="Z186" s="182">
        <v>3204.5</v>
      </c>
      <c r="AA186" s="181">
        <v>8</v>
      </c>
      <c r="AB186" s="182">
        <v>0</v>
      </c>
      <c r="AC186" s="181">
        <v>0</v>
      </c>
      <c r="AD186" s="182">
        <v>3204.5</v>
      </c>
      <c r="AE186" s="181">
        <v>8</v>
      </c>
      <c r="AF186" s="182"/>
      <c r="AG186" s="217"/>
    </row>
    <row r="187" spans="1:33" x14ac:dyDescent="0.35">
      <c r="A187" s="181" t="s">
        <v>287</v>
      </c>
      <c r="B187" s="182">
        <v>1736</v>
      </c>
      <c r="C187" s="181">
        <v>9</v>
      </c>
      <c r="D187" s="182">
        <v>0</v>
      </c>
      <c r="E187" s="181">
        <v>0</v>
      </c>
      <c r="F187" s="182">
        <v>1736</v>
      </c>
      <c r="G187" s="181">
        <v>9</v>
      </c>
      <c r="I187" s="181" t="s">
        <v>287</v>
      </c>
      <c r="J187" s="182">
        <v>2116.5</v>
      </c>
      <c r="K187" s="181">
        <v>5</v>
      </c>
      <c r="L187" s="182">
        <v>0</v>
      </c>
      <c r="M187" s="181">
        <v>0</v>
      </c>
      <c r="N187" s="182">
        <v>2116.5</v>
      </c>
      <c r="O187" s="181">
        <v>5</v>
      </c>
      <c r="Q187" s="181" t="s">
        <v>311</v>
      </c>
      <c r="R187" s="182">
        <v>49693.55</v>
      </c>
      <c r="S187" s="181">
        <v>150</v>
      </c>
      <c r="T187" s="182">
        <v>13213.59</v>
      </c>
      <c r="U187" s="181">
        <v>35</v>
      </c>
      <c r="V187" s="182">
        <v>62907.14</v>
      </c>
      <c r="W187" s="181">
        <v>185</v>
      </c>
      <c r="X187" s="186"/>
      <c r="Y187" s="181" t="s">
        <v>311</v>
      </c>
      <c r="Z187" s="182">
        <v>62270.969999999994</v>
      </c>
      <c r="AA187" s="181">
        <v>154</v>
      </c>
      <c r="AB187" s="182">
        <v>14407.6</v>
      </c>
      <c r="AC187" s="181">
        <v>36</v>
      </c>
      <c r="AD187" s="182">
        <v>76678.569999999992</v>
      </c>
      <c r="AE187" s="181">
        <v>190</v>
      </c>
      <c r="AF187" s="182"/>
      <c r="AG187" s="217"/>
    </row>
    <row r="188" spans="1:33" x14ac:dyDescent="0.35">
      <c r="A188" s="181" t="s">
        <v>311</v>
      </c>
      <c r="B188" s="182">
        <v>50087.350000000006</v>
      </c>
      <c r="C188" s="181">
        <v>168</v>
      </c>
      <c r="D188" s="182">
        <v>14081.75</v>
      </c>
      <c r="E188" s="181">
        <v>39</v>
      </c>
      <c r="F188" s="182">
        <v>64169.100000000006</v>
      </c>
      <c r="G188" s="181">
        <v>207</v>
      </c>
      <c r="I188" s="181" t="s">
        <v>311</v>
      </c>
      <c r="J188" s="182">
        <v>60100.570000000007</v>
      </c>
      <c r="K188" s="181">
        <v>138</v>
      </c>
      <c r="L188" s="182">
        <v>15006.36</v>
      </c>
      <c r="M188" s="181">
        <v>33</v>
      </c>
      <c r="N188" s="182">
        <v>75106.930000000008</v>
      </c>
      <c r="O188" s="181">
        <v>171</v>
      </c>
      <c r="Q188" s="181" t="s">
        <v>289</v>
      </c>
      <c r="R188" s="182">
        <v>3586.26</v>
      </c>
      <c r="S188" s="181">
        <v>17</v>
      </c>
      <c r="T188" s="182">
        <v>913</v>
      </c>
      <c r="U188" s="181">
        <v>2</v>
      </c>
      <c r="V188" s="182">
        <v>4499.26</v>
      </c>
      <c r="W188" s="181">
        <v>19</v>
      </c>
      <c r="X188" s="186"/>
      <c r="Y188" s="181" t="s">
        <v>289</v>
      </c>
      <c r="Z188" s="182">
        <v>5772.38</v>
      </c>
      <c r="AA188" s="181">
        <v>16</v>
      </c>
      <c r="AB188" s="182">
        <v>1155</v>
      </c>
      <c r="AC188" s="181">
        <v>2</v>
      </c>
      <c r="AD188" s="182">
        <v>6927.38</v>
      </c>
      <c r="AE188" s="181">
        <v>18</v>
      </c>
      <c r="AF188" s="182"/>
      <c r="AG188" s="217"/>
    </row>
    <row r="189" spans="1:33" x14ac:dyDescent="0.35">
      <c r="A189" s="181" t="s">
        <v>289</v>
      </c>
      <c r="B189" s="182">
        <v>5321.49</v>
      </c>
      <c r="C189" s="181">
        <v>20</v>
      </c>
      <c r="D189" s="182">
        <v>0</v>
      </c>
      <c r="E189" s="181">
        <v>0</v>
      </c>
      <c r="F189" s="182">
        <v>5321.49</v>
      </c>
      <c r="G189" s="181">
        <v>20</v>
      </c>
      <c r="I189" s="181" t="s">
        <v>289</v>
      </c>
      <c r="J189" s="182">
        <v>6505.4</v>
      </c>
      <c r="K189" s="181">
        <v>18</v>
      </c>
      <c r="L189" s="182">
        <v>198</v>
      </c>
      <c r="M189" s="181">
        <v>2</v>
      </c>
      <c r="N189" s="182">
        <v>6703.4</v>
      </c>
      <c r="O189" s="181">
        <v>20</v>
      </c>
      <c r="Q189" s="181" t="s">
        <v>290</v>
      </c>
      <c r="R189" s="182">
        <v>38858.69</v>
      </c>
      <c r="S189" s="181">
        <v>116</v>
      </c>
      <c r="T189" s="182">
        <v>5858.12</v>
      </c>
      <c r="U189" s="181">
        <v>17</v>
      </c>
      <c r="V189" s="182">
        <v>44716.810000000005</v>
      </c>
      <c r="W189" s="181">
        <v>133</v>
      </c>
      <c r="X189" s="186"/>
      <c r="Y189" s="181" t="s">
        <v>290</v>
      </c>
      <c r="Z189" s="182">
        <v>47954.99</v>
      </c>
      <c r="AA189" s="181">
        <v>133</v>
      </c>
      <c r="AB189" s="182">
        <v>6916.3499999999995</v>
      </c>
      <c r="AC189" s="181">
        <v>18</v>
      </c>
      <c r="AD189" s="182">
        <v>54871.34</v>
      </c>
      <c r="AE189" s="181">
        <v>151</v>
      </c>
      <c r="AF189" s="182"/>
      <c r="AG189" s="217"/>
    </row>
    <row r="190" spans="1:33" x14ac:dyDescent="0.35">
      <c r="A190" s="181" t="s">
        <v>290</v>
      </c>
      <c r="B190" s="182">
        <v>33639.58</v>
      </c>
      <c r="C190" s="181">
        <v>120</v>
      </c>
      <c r="D190" s="182">
        <v>5985.49</v>
      </c>
      <c r="E190" s="181">
        <v>15</v>
      </c>
      <c r="F190" s="182">
        <v>39625.07</v>
      </c>
      <c r="G190" s="181">
        <v>135</v>
      </c>
      <c r="I190" s="181" t="s">
        <v>290</v>
      </c>
      <c r="J190" s="182">
        <v>38614.67</v>
      </c>
      <c r="K190" s="181">
        <v>105</v>
      </c>
      <c r="L190" s="182">
        <v>4733.8899999999994</v>
      </c>
      <c r="M190" s="181">
        <v>14</v>
      </c>
      <c r="N190" s="182">
        <v>43348.56</v>
      </c>
      <c r="O190" s="181">
        <v>119</v>
      </c>
      <c r="Q190" s="181" t="s">
        <v>312</v>
      </c>
      <c r="R190" s="182">
        <v>20421.440000000002</v>
      </c>
      <c r="S190" s="181">
        <v>63</v>
      </c>
      <c r="T190" s="182">
        <v>2940</v>
      </c>
      <c r="U190" s="181">
        <v>5</v>
      </c>
      <c r="V190" s="182">
        <v>23361.440000000002</v>
      </c>
      <c r="W190" s="181">
        <v>68</v>
      </c>
      <c r="X190" s="186"/>
      <c r="Y190" s="181" t="s">
        <v>312</v>
      </c>
      <c r="Z190" s="182">
        <v>27787.17</v>
      </c>
      <c r="AA190" s="181">
        <v>70</v>
      </c>
      <c r="AB190" s="182">
        <v>2340</v>
      </c>
      <c r="AC190" s="181">
        <v>3</v>
      </c>
      <c r="AD190" s="182">
        <v>30127.17</v>
      </c>
      <c r="AE190" s="181">
        <v>73</v>
      </c>
      <c r="AF190" s="182"/>
      <c r="AG190" s="217"/>
    </row>
    <row r="191" spans="1:33" x14ac:dyDescent="0.35">
      <c r="A191" s="181" t="s">
        <v>312</v>
      </c>
      <c r="B191" s="182">
        <v>19227.37</v>
      </c>
      <c r="C191" s="181">
        <v>72</v>
      </c>
      <c r="D191" s="182">
        <v>2841</v>
      </c>
      <c r="E191" s="181">
        <v>8</v>
      </c>
      <c r="F191" s="182">
        <v>22068.37</v>
      </c>
      <c r="G191" s="181">
        <v>80</v>
      </c>
      <c r="I191" s="181" t="s">
        <v>312</v>
      </c>
      <c r="J191" s="182">
        <v>23046.080000000002</v>
      </c>
      <c r="K191" s="181">
        <v>55</v>
      </c>
      <c r="L191" s="182">
        <v>1389.5</v>
      </c>
      <c r="M191" s="181">
        <v>6</v>
      </c>
      <c r="N191" s="182">
        <v>24435.58</v>
      </c>
      <c r="O191" s="181">
        <v>61</v>
      </c>
      <c r="Q191" s="181" t="s">
        <v>313</v>
      </c>
      <c r="R191" s="182">
        <v>21897.59</v>
      </c>
      <c r="S191" s="181">
        <v>63</v>
      </c>
      <c r="T191" s="182">
        <v>2333.75</v>
      </c>
      <c r="U191" s="181">
        <v>6</v>
      </c>
      <c r="V191" s="182">
        <v>24231.34</v>
      </c>
      <c r="W191" s="181">
        <v>69</v>
      </c>
      <c r="X191" s="186"/>
      <c r="Y191" s="181" t="s">
        <v>313</v>
      </c>
      <c r="Z191" s="182">
        <v>30741.43</v>
      </c>
      <c r="AA191" s="181">
        <v>70</v>
      </c>
      <c r="AB191" s="182">
        <v>3013.7299999999996</v>
      </c>
      <c r="AC191" s="181">
        <v>6</v>
      </c>
      <c r="AD191" s="182">
        <v>33755.160000000003</v>
      </c>
      <c r="AE191" s="181">
        <v>76</v>
      </c>
      <c r="AF191" s="182"/>
      <c r="AG191" s="217"/>
    </row>
    <row r="192" spans="1:33" x14ac:dyDescent="0.35">
      <c r="A192" s="181" t="s">
        <v>313</v>
      </c>
      <c r="B192" s="182">
        <v>23107.94</v>
      </c>
      <c r="C192" s="181">
        <v>74</v>
      </c>
      <c r="D192" s="182">
        <v>2497.5</v>
      </c>
      <c r="E192" s="181">
        <v>5</v>
      </c>
      <c r="F192" s="182">
        <v>25605.439999999999</v>
      </c>
      <c r="G192" s="181">
        <v>79</v>
      </c>
      <c r="I192" s="181" t="s">
        <v>313</v>
      </c>
      <c r="J192" s="182">
        <v>28631.35</v>
      </c>
      <c r="K192" s="181">
        <v>66</v>
      </c>
      <c r="L192" s="182">
        <v>2342.5</v>
      </c>
      <c r="M192" s="181">
        <v>5</v>
      </c>
      <c r="N192" s="182">
        <v>30973.85</v>
      </c>
      <c r="O192" s="181">
        <v>71</v>
      </c>
      <c r="Q192" s="181" t="s">
        <v>293</v>
      </c>
      <c r="R192" s="182">
        <v>244</v>
      </c>
      <c r="S192" s="181">
        <v>1</v>
      </c>
      <c r="T192" s="182">
        <v>0</v>
      </c>
      <c r="U192" s="181">
        <v>0</v>
      </c>
      <c r="V192" s="182">
        <v>244</v>
      </c>
      <c r="W192" s="181">
        <v>1</v>
      </c>
      <c r="X192" s="186"/>
      <c r="Y192" s="181" t="s">
        <v>293</v>
      </c>
      <c r="Z192" s="182">
        <v>168</v>
      </c>
      <c r="AA192" s="181">
        <v>1</v>
      </c>
      <c r="AB192" s="182">
        <v>0</v>
      </c>
      <c r="AC192" s="181">
        <v>0</v>
      </c>
      <c r="AD192" s="182">
        <v>168</v>
      </c>
      <c r="AE192" s="181">
        <v>1</v>
      </c>
      <c r="AF192" s="182"/>
      <c r="AG192" s="217"/>
    </row>
    <row r="193" spans="1:33" x14ac:dyDescent="0.35">
      <c r="A193" s="181" t="s">
        <v>293</v>
      </c>
      <c r="B193" s="182">
        <v>260</v>
      </c>
      <c r="C193" s="181">
        <v>1</v>
      </c>
      <c r="D193" s="182">
        <v>0</v>
      </c>
      <c r="E193" s="181">
        <v>0</v>
      </c>
      <c r="F193" s="182">
        <v>260</v>
      </c>
      <c r="G193" s="181">
        <v>1</v>
      </c>
      <c r="I193" s="181" t="s">
        <v>293</v>
      </c>
      <c r="J193" s="182">
        <v>338</v>
      </c>
      <c r="K193" s="181">
        <v>1</v>
      </c>
      <c r="L193" s="182">
        <v>0</v>
      </c>
      <c r="M193" s="181">
        <v>0</v>
      </c>
      <c r="N193" s="182">
        <v>338</v>
      </c>
      <c r="O193" s="181">
        <v>1</v>
      </c>
      <c r="Q193" s="181" t="s">
        <v>314</v>
      </c>
      <c r="R193" s="182">
        <v>1368.49</v>
      </c>
      <c r="S193" s="181">
        <v>5</v>
      </c>
      <c r="T193" s="182">
        <v>412.5</v>
      </c>
      <c r="U193" s="181">
        <v>1</v>
      </c>
      <c r="V193" s="182">
        <v>1780.99</v>
      </c>
      <c r="W193" s="181">
        <v>6</v>
      </c>
      <c r="X193" s="186"/>
      <c r="Y193" s="181" t="s">
        <v>314</v>
      </c>
      <c r="Z193" s="182">
        <v>3109.86</v>
      </c>
      <c r="AA193" s="181">
        <v>7</v>
      </c>
      <c r="AB193" s="182">
        <v>75</v>
      </c>
      <c r="AC193" s="181">
        <v>1</v>
      </c>
      <c r="AD193" s="182">
        <v>3184.86</v>
      </c>
      <c r="AE193" s="181">
        <v>8</v>
      </c>
      <c r="AF193" s="182"/>
      <c r="AG193" s="217"/>
    </row>
    <row r="194" spans="1:33" x14ac:dyDescent="0.35">
      <c r="A194" s="181" t="s">
        <v>314</v>
      </c>
      <c r="B194" s="182">
        <v>952.57</v>
      </c>
      <c r="C194" s="181">
        <v>3</v>
      </c>
      <c r="D194" s="182">
        <v>517.5</v>
      </c>
      <c r="E194" s="181">
        <v>1</v>
      </c>
      <c r="F194" s="182">
        <v>1470.0700000000002</v>
      </c>
      <c r="G194" s="181">
        <v>4</v>
      </c>
      <c r="I194" s="181" t="s">
        <v>314</v>
      </c>
      <c r="J194" s="182">
        <v>794.57</v>
      </c>
      <c r="K194" s="181">
        <v>3</v>
      </c>
      <c r="L194" s="182">
        <v>515</v>
      </c>
      <c r="M194" s="181">
        <v>1</v>
      </c>
      <c r="N194" s="182">
        <v>1309.5700000000002</v>
      </c>
      <c r="O194" s="181">
        <v>4</v>
      </c>
      <c r="Q194" s="181" t="s">
        <v>295</v>
      </c>
      <c r="R194" s="182">
        <v>4345.21</v>
      </c>
      <c r="S194" s="181">
        <v>20</v>
      </c>
      <c r="T194" s="182">
        <v>234</v>
      </c>
      <c r="U194" s="181">
        <v>1</v>
      </c>
      <c r="V194" s="182">
        <v>4579.21</v>
      </c>
      <c r="W194" s="181">
        <v>21</v>
      </c>
      <c r="X194" s="186"/>
      <c r="Y194" s="181" t="s">
        <v>295</v>
      </c>
      <c r="Z194" s="182">
        <v>6445.24</v>
      </c>
      <c r="AA194" s="181">
        <v>20</v>
      </c>
      <c r="AB194" s="182">
        <v>432</v>
      </c>
      <c r="AC194" s="181">
        <v>1</v>
      </c>
      <c r="AD194" s="182">
        <v>6877.24</v>
      </c>
      <c r="AE194" s="181">
        <v>21</v>
      </c>
      <c r="AF194" s="182"/>
      <c r="AG194" s="217"/>
    </row>
    <row r="195" spans="1:33" x14ac:dyDescent="0.35">
      <c r="A195" s="181" t="s">
        <v>295</v>
      </c>
      <c r="B195" s="182">
        <v>5972.79</v>
      </c>
      <c r="C195" s="181">
        <v>23</v>
      </c>
      <c r="D195" s="182">
        <v>468</v>
      </c>
      <c r="E195" s="181">
        <v>1</v>
      </c>
      <c r="F195" s="182">
        <v>6440.79</v>
      </c>
      <c r="G195" s="181">
        <v>24</v>
      </c>
      <c r="I195" s="181" t="s">
        <v>295</v>
      </c>
      <c r="J195" s="182">
        <v>6604.46</v>
      </c>
      <c r="K195" s="181">
        <v>22</v>
      </c>
      <c r="L195" s="182">
        <v>270</v>
      </c>
      <c r="M195" s="181">
        <v>1</v>
      </c>
      <c r="N195" s="182">
        <v>6874.46</v>
      </c>
      <c r="O195" s="181">
        <v>23</v>
      </c>
      <c r="Q195" s="181" t="s">
        <v>272</v>
      </c>
      <c r="R195" s="182">
        <v>270</v>
      </c>
      <c r="S195" s="181">
        <v>3</v>
      </c>
      <c r="T195" s="182">
        <v>0</v>
      </c>
      <c r="U195" s="181">
        <v>0</v>
      </c>
      <c r="V195" s="182">
        <v>270</v>
      </c>
      <c r="W195" s="181">
        <v>3</v>
      </c>
      <c r="X195" s="213"/>
      <c r="Y195" s="183" t="s">
        <v>299</v>
      </c>
      <c r="Z195" s="184">
        <v>5480558.7300000014</v>
      </c>
      <c r="AA195" s="183">
        <v>13757</v>
      </c>
      <c r="AB195" s="184">
        <v>370924.58999999991</v>
      </c>
      <c r="AC195" s="183">
        <v>923</v>
      </c>
      <c r="AD195" s="184">
        <v>5851483.3200000012</v>
      </c>
      <c r="AE195" s="183">
        <v>14680</v>
      </c>
      <c r="AF195" s="215"/>
      <c r="AG195" s="216"/>
    </row>
    <row r="196" spans="1:33" x14ac:dyDescent="0.35">
      <c r="A196" s="183" t="s">
        <v>299</v>
      </c>
      <c r="B196" s="184">
        <v>3856404.2000000011</v>
      </c>
      <c r="C196" s="183">
        <v>13547</v>
      </c>
      <c r="D196" s="184">
        <v>377817.99999999994</v>
      </c>
      <c r="E196" s="183">
        <v>1060</v>
      </c>
      <c r="F196" s="184">
        <v>4234222.2000000011</v>
      </c>
      <c r="G196" s="183">
        <v>14607</v>
      </c>
      <c r="I196" s="183" t="s">
        <v>299</v>
      </c>
      <c r="J196" s="184">
        <v>4883562.74</v>
      </c>
      <c r="K196" s="183">
        <v>12263</v>
      </c>
      <c r="L196" s="184">
        <v>335434.71999999997</v>
      </c>
      <c r="M196" s="183">
        <v>937</v>
      </c>
      <c r="N196" s="184">
        <v>5218997.46</v>
      </c>
      <c r="O196" s="183">
        <v>13200</v>
      </c>
      <c r="Q196" s="183" t="s">
        <v>299</v>
      </c>
      <c r="R196" s="184">
        <v>4121330.040000001</v>
      </c>
      <c r="S196" s="183">
        <v>12967</v>
      </c>
      <c r="T196" s="184">
        <v>321247.17</v>
      </c>
      <c r="U196" s="183">
        <v>934</v>
      </c>
      <c r="V196" s="184">
        <v>4442577.2100000009</v>
      </c>
      <c r="W196" s="183">
        <v>13901</v>
      </c>
      <c r="AA196" s="188"/>
      <c r="AB196" s="189"/>
      <c r="AC196" s="188"/>
      <c r="AD196" s="189"/>
      <c r="AE196" s="188"/>
      <c r="AF196" s="189"/>
      <c r="AG196" s="188"/>
    </row>
  </sheetData>
  <mergeCells count="1">
    <mergeCell ref="C3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40"/>
  <sheetViews>
    <sheetView topLeftCell="A58" workbookViewId="0">
      <pane xSplit="1" topLeftCell="L1" activePane="topRight" state="frozen"/>
      <selection pane="topRight" activeCell="D2" sqref="D2"/>
    </sheetView>
  </sheetViews>
  <sheetFormatPr defaultColWidth="9.1796875" defaultRowHeight="14.5" x14ac:dyDescent="0.35"/>
  <cols>
    <col min="1" max="2" width="18.7265625" style="45" customWidth="1"/>
    <col min="3" max="3" width="3.1796875" style="45" customWidth="1"/>
    <col min="4" max="5" width="18.7265625" style="45" customWidth="1"/>
    <col min="6" max="6" width="3.453125" style="45" customWidth="1"/>
    <col min="7" max="8" width="18.7265625" style="45" customWidth="1"/>
    <col min="9" max="9" width="3" style="45" customWidth="1"/>
    <col min="10" max="11" width="18.7265625" style="45" customWidth="1"/>
    <col min="12" max="12" width="2.7265625" style="45" customWidth="1"/>
    <col min="13" max="14" width="18.7265625" style="45" customWidth="1"/>
    <col min="15" max="15" width="2.7265625" style="45" customWidth="1"/>
    <col min="16" max="17" width="18.7265625" style="45" customWidth="1"/>
    <col min="18" max="18" width="2.7265625" style="45" customWidth="1"/>
    <col min="19" max="20" width="18.7265625" style="45" customWidth="1"/>
    <col min="21" max="21" width="2.7265625" style="45" customWidth="1"/>
    <col min="22" max="23" width="18.7265625" style="45" customWidth="1"/>
    <col min="24" max="24" width="2.7265625" style="45" customWidth="1"/>
    <col min="25" max="26" width="18.7265625" style="45" customWidth="1"/>
    <col min="27" max="27" width="2.7265625" style="45" customWidth="1"/>
    <col min="28" max="29" width="18.7265625" style="45" customWidth="1"/>
    <col min="30" max="30" width="2.7265625" style="45" customWidth="1"/>
    <col min="31" max="32" width="18.7265625" style="45" customWidth="1"/>
    <col min="33" max="33" width="2.7265625" style="45" customWidth="1"/>
    <col min="34" max="35" width="18.7265625" style="45" customWidth="1"/>
    <col min="36" max="54" width="8.81640625" style="45" customWidth="1"/>
    <col min="55" max="16384" width="9.1796875" style="45"/>
  </cols>
  <sheetData>
    <row r="2" spans="1:35" ht="15" thickBot="1" x14ac:dyDescent="0.4"/>
    <row r="3" spans="1:35" x14ac:dyDescent="0.35">
      <c r="D3" s="201" t="s">
        <v>316</v>
      </c>
      <c r="E3" s="201"/>
      <c r="F3" s="201"/>
      <c r="G3" s="201"/>
      <c r="H3" s="201"/>
    </row>
    <row r="4" spans="1:35" ht="15" thickBot="1" x14ac:dyDescent="0.4">
      <c r="D4" s="204"/>
      <c r="E4" s="204"/>
      <c r="F4" s="204"/>
      <c r="G4" s="204"/>
      <c r="H4" s="204"/>
    </row>
    <row r="6" spans="1:35" ht="15" thickBot="1" x14ac:dyDescent="0.4"/>
    <row r="7" spans="1:35" ht="15.5" x14ac:dyDescent="0.35">
      <c r="A7" s="142" t="s">
        <v>218</v>
      </c>
      <c r="B7" s="143"/>
      <c r="C7" s="144"/>
      <c r="D7" s="145" t="s">
        <v>219</v>
      </c>
      <c r="E7" s="143"/>
      <c r="F7" s="144"/>
      <c r="G7" s="145" t="s">
        <v>220</v>
      </c>
      <c r="H7" s="146"/>
      <c r="I7" s="144"/>
      <c r="J7" s="147" t="s">
        <v>221</v>
      </c>
      <c r="K7" s="148"/>
      <c r="L7" s="149"/>
      <c r="M7" s="150" t="s">
        <v>222</v>
      </c>
      <c r="N7" s="146"/>
      <c r="O7" s="149"/>
      <c r="P7" s="147" t="s">
        <v>223</v>
      </c>
      <c r="Q7" s="146"/>
      <c r="R7" s="144"/>
      <c r="S7" s="147" t="s">
        <v>224</v>
      </c>
      <c r="T7" s="143"/>
      <c r="U7" s="144"/>
      <c r="V7" s="145" t="s">
        <v>225</v>
      </c>
      <c r="W7" s="143"/>
      <c r="X7" s="151"/>
      <c r="Y7" s="145" t="s">
        <v>226</v>
      </c>
      <c r="Z7" s="146"/>
      <c r="AA7" s="144"/>
      <c r="AB7" s="147" t="s">
        <v>227</v>
      </c>
      <c r="AC7" s="143"/>
      <c r="AD7" s="144"/>
      <c r="AE7" s="145" t="s">
        <v>228</v>
      </c>
      <c r="AF7" s="143"/>
      <c r="AG7" s="144"/>
      <c r="AH7" s="145" t="s">
        <v>229</v>
      </c>
      <c r="AI7" s="152"/>
    </row>
    <row r="8" spans="1:35" ht="15" thickBot="1" x14ac:dyDescent="0.4">
      <c r="A8" s="153" t="s">
        <v>230</v>
      </c>
      <c r="B8" s="154" t="s">
        <v>231</v>
      </c>
      <c r="C8" s="155"/>
      <c r="D8" s="156" t="s">
        <v>230</v>
      </c>
      <c r="E8" s="154" t="s">
        <v>231</v>
      </c>
      <c r="F8" s="155"/>
      <c r="G8" s="156" t="s">
        <v>230</v>
      </c>
      <c r="H8" s="154" t="s">
        <v>231</v>
      </c>
      <c r="I8" s="155"/>
      <c r="J8" s="156" t="s">
        <v>230</v>
      </c>
      <c r="K8" s="154" t="s">
        <v>231</v>
      </c>
      <c r="L8" s="9"/>
      <c r="M8" s="156" t="s">
        <v>230</v>
      </c>
      <c r="N8" s="154" t="s">
        <v>231</v>
      </c>
      <c r="O8" s="9"/>
      <c r="P8" s="156" t="s">
        <v>230</v>
      </c>
      <c r="Q8" s="154" t="s">
        <v>231</v>
      </c>
      <c r="R8" s="9"/>
      <c r="S8" s="156" t="s">
        <v>230</v>
      </c>
      <c r="T8" s="154" t="s">
        <v>231</v>
      </c>
      <c r="U8" s="9"/>
      <c r="V8" s="156" t="s">
        <v>230</v>
      </c>
      <c r="W8" s="154" t="s">
        <v>231</v>
      </c>
      <c r="X8" s="141"/>
      <c r="Y8" s="156" t="s">
        <v>230</v>
      </c>
      <c r="Z8" s="154" t="s">
        <v>231</v>
      </c>
      <c r="AA8" s="9"/>
      <c r="AB8" s="156" t="s">
        <v>230</v>
      </c>
      <c r="AC8" s="154" t="s">
        <v>231</v>
      </c>
      <c r="AD8" s="9"/>
      <c r="AE8" s="156" t="s">
        <v>230</v>
      </c>
      <c r="AF8" s="154" t="s">
        <v>231</v>
      </c>
      <c r="AG8" s="9"/>
      <c r="AH8" s="156" t="s">
        <v>230</v>
      </c>
      <c r="AI8" s="157" t="s">
        <v>231</v>
      </c>
    </row>
    <row r="9" spans="1:35" x14ac:dyDescent="0.35">
      <c r="A9" s="158" t="s">
        <v>232</v>
      </c>
      <c r="B9" s="159">
        <v>2</v>
      </c>
      <c r="C9" s="155"/>
      <c r="D9" s="160" t="s">
        <v>232</v>
      </c>
      <c r="E9" s="161">
        <v>7</v>
      </c>
      <c r="F9" s="155"/>
      <c r="G9" s="160" t="s">
        <v>232</v>
      </c>
      <c r="H9" s="161">
        <v>9</v>
      </c>
      <c r="I9" s="155"/>
      <c r="J9" s="160" t="s">
        <v>232</v>
      </c>
      <c r="K9" s="159">
        <v>6</v>
      </c>
      <c r="L9" s="155"/>
      <c r="M9" s="162" t="s">
        <v>232</v>
      </c>
      <c r="N9" s="163">
        <v>9</v>
      </c>
      <c r="O9" s="164"/>
      <c r="P9" s="160" t="s">
        <v>232</v>
      </c>
      <c r="Q9" s="161">
        <v>4</v>
      </c>
      <c r="R9" s="155"/>
      <c r="S9" s="160" t="s">
        <v>232</v>
      </c>
      <c r="T9" s="161">
        <v>2</v>
      </c>
      <c r="U9" s="155"/>
      <c r="V9" s="160" t="s">
        <v>232</v>
      </c>
      <c r="W9" s="161">
        <v>8</v>
      </c>
      <c r="X9" s="141"/>
      <c r="Y9" s="160" t="s">
        <v>232</v>
      </c>
      <c r="Z9" s="161">
        <v>5</v>
      </c>
      <c r="AA9" s="155"/>
      <c r="AB9" s="160" t="s">
        <v>232</v>
      </c>
      <c r="AC9" s="161">
        <v>2</v>
      </c>
      <c r="AD9" s="155"/>
      <c r="AE9" s="160" t="s">
        <v>232</v>
      </c>
      <c r="AF9" s="161">
        <v>1</v>
      </c>
      <c r="AG9" s="155"/>
      <c r="AH9" s="160"/>
      <c r="AI9" s="165"/>
    </row>
    <row r="10" spans="1:35" x14ac:dyDescent="0.35">
      <c r="A10" s="158" t="s">
        <v>233</v>
      </c>
      <c r="B10" s="159">
        <v>0</v>
      </c>
      <c r="C10" s="155"/>
      <c r="D10" s="160" t="s">
        <v>233</v>
      </c>
      <c r="E10" s="161">
        <v>0</v>
      </c>
      <c r="F10" s="155"/>
      <c r="G10" s="160" t="s">
        <v>233</v>
      </c>
      <c r="H10" s="161">
        <v>0</v>
      </c>
      <c r="I10" s="155"/>
      <c r="J10" s="160" t="s">
        <v>233</v>
      </c>
      <c r="K10" s="161">
        <v>1</v>
      </c>
      <c r="L10" s="155"/>
      <c r="M10" s="162" t="s">
        <v>233</v>
      </c>
      <c r="N10" s="166">
        <v>1</v>
      </c>
      <c r="O10" s="164"/>
      <c r="P10" s="160" t="s">
        <v>233</v>
      </c>
      <c r="Q10" s="161">
        <v>0</v>
      </c>
      <c r="R10" s="155"/>
      <c r="S10" s="160" t="s">
        <v>233</v>
      </c>
      <c r="T10" s="161">
        <v>0</v>
      </c>
      <c r="U10" s="155"/>
      <c r="V10" s="160" t="s">
        <v>233</v>
      </c>
      <c r="W10" s="161">
        <v>0</v>
      </c>
      <c r="X10" s="141"/>
      <c r="Y10" s="160" t="s">
        <v>233</v>
      </c>
      <c r="Z10" s="161">
        <v>1</v>
      </c>
      <c r="AA10" s="155"/>
      <c r="AB10" s="160" t="s">
        <v>233</v>
      </c>
      <c r="AC10" s="161">
        <v>0</v>
      </c>
      <c r="AD10" s="155"/>
      <c r="AE10" s="160" t="s">
        <v>233</v>
      </c>
      <c r="AF10" s="161">
        <v>1</v>
      </c>
      <c r="AG10" s="155"/>
      <c r="AH10" s="160"/>
      <c r="AI10" s="165"/>
    </row>
    <row r="11" spans="1:35" x14ac:dyDescent="0.35">
      <c r="A11" s="158" t="s">
        <v>234</v>
      </c>
      <c r="B11" s="159">
        <v>3</v>
      </c>
      <c r="C11" s="155"/>
      <c r="D11" s="160" t="s">
        <v>234</v>
      </c>
      <c r="E11" s="161">
        <v>4</v>
      </c>
      <c r="F11" s="155"/>
      <c r="G11" s="160" t="s">
        <v>234</v>
      </c>
      <c r="H11" s="161">
        <v>3</v>
      </c>
      <c r="I11" s="155"/>
      <c r="J11" s="160" t="s">
        <v>234</v>
      </c>
      <c r="K11" s="161">
        <v>7</v>
      </c>
      <c r="L11" s="155"/>
      <c r="M11" s="162" t="s">
        <v>234</v>
      </c>
      <c r="N11" s="166">
        <v>5</v>
      </c>
      <c r="O11" s="164"/>
      <c r="P11" s="160" t="s">
        <v>234</v>
      </c>
      <c r="Q11" s="161">
        <v>3</v>
      </c>
      <c r="R11" s="155"/>
      <c r="S11" s="160" t="s">
        <v>234</v>
      </c>
      <c r="T11" s="161">
        <v>3</v>
      </c>
      <c r="U11" s="155"/>
      <c r="V11" s="160" t="s">
        <v>234</v>
      </c>
      <c r="W11" s="161">
        <v>19</v>
      </c>
      <c r="X11" s="141"/>
      <c r="Y11" s="160" t="s">
        <v>234</v>
      </c>
      <c r="Z11" s="161">
        <v>7</v>
      </c>
      <c r="AA11" s="155"/>
      <c r="AB11" s="160" t="s">
        <v>234</v>
      </c>
      <c r="AC11" s="161">
        <v>2</v>
      </c>
      <c r="AD11" s="155"/>
      <c r="AE11" s="160" t="s">
        <v>234</v>
      </c>
      <c r="AF11" s="161">
        <v>3</v>
      </c>
      <c r="AG11" s="155"/>
      <c r="AH11" s="160"/>
      <c r="AI11" s="165"/>
    </row>
    <row r="12" spans="1:35" x14ac:dyDescent="0.35">
      <c r="A12" s="158" t="s">
        <v>235</v>
      </c>
      <c r="B12" s="159">
        <v>0</v>
      </c>
      <c r="C12" s="155"/>
      <c r="D12" s="160" t="s">
        <v>235</v>
      </c>
      <c r="E12" s="161">
        <v>1</v>
      </c>
      <c r="F12" s="155"/>
      <c r="G12" s="160" t="s">
        <v>235</v>
      </c>
      <c r="H12" s="161">
        <v>1</v>
      </c>
      <c r="I12" s="155"/>
      <c r="J12" s="160" t="s">
        <v>235</v>
      </c>
      <c r="K12" s="161">
        <v>1</v>
      </c>
      <c r="L12" s="155"/>
      <c r="M12" s="162" t="s">
        <v>235</v>
      </c>
      <c r="N12" s="166">
        <v>0</v>
      </c>
      <c r="O12" s="164"/>
      <c r="P12" s="160" t="s">
        <v>235</v>
      </c>
      <c r="Q12" s="161">
        <v>0</v>
      </c>
      <c r="R12" s="155"/>
      <c r="S12" s="160" t="s">
        <v>235</v>
      </c>
      <c r="T12" s="161">
        <v>0</v>
      </c>
      <c r="U12" s="155"/>
      <c r="V12" s="160" t="s">
        <v>235</v>
      </c>
      <c r="W12" s="161">
        <v>0</v>
      </c>
      <c r="X12" s="141"/>
      <c r="Y12" s="160" t="s">
        <v>235</v>
      </c>
      <c r="Z12" s="161">
        <v>3</v>
      </c>
      <c r="AA12" s="155"/>
      <c r="AB12" s="160" t="s">
        <v>235</v>
      </c>
      <c r="AC12" s="161">
        <v>0</v>
      </c>
      <c r="AD12" s="155"/>
      <c r="AE12" s="160" t="s">
        <v>235</v>
      </c>
      <c r="AF12" s="161">
        <v>0</v>
      </c>
      <c r="AG12" s="155"/>
      <c r="AH12" s="160"/>
      <c r="AI12" s="165"/>
    </row>
    <row r="13" spans="1:35" x14ac:dyDescent="0.35">
      <c r="A13" s="158" t="s">
        <v>236</v>
      </c>
      <c r="B13" s="159">
        <v>3</v>
      </c>
      <c r="C13" s="155"/>
      <c r="D13" s="160" t="s">
        <v>236</v>
      </c>
      <c r="E13" s="161">
        <v>3</v>
      </c>
      <c r="F13" s="155"/>
      <c r="G13" s="160" t="s">
        <v>236</v>
      </c>
      <c r="H13" s="161">
        <v>10</v>
      </c>
      <c r="I13" s="155"/>
      <c r="J13" s="160" t="s">
        <v>236</v>
      </c>
      <c r="K13" s="161">
        <v>7</v>
      </c>
      <c r="L13" s="155"/>
      <c r="M13" s="162" t="s">
        <v>236</v>
      </c>
      <c r="N13" s="166">
        <v>5</v>
      </c>
      <c r="O13" s="164"/>
      <c r="P13" s="160" t="s">
        <v>236</v>
      </c>
      <c r="Q13" s="161">
        <v>4</v>
      </c>
      <c r="R13" s="155"/>
      <c r="S13" s="160" t="s">
        <v>236</v>
      </c>
      <c r="T13" s="161">
        <v>1</v>
      </c>
      <c r="U13" s="155"/>
      <c r="V13" s="160" t="s">
        <v>236</v>
      </c>
      <c r="W13" s="161">
        <v>12</v>
      </c>
      <c r="X13" s="141"/>
      <c r="Y13" s="160" t="s">
        <v>236</v>
      </c>
      <c r="Z13" s="161">
        <v>6</v>
      </c>
      <c r="AA13" s="155"/>
      <c r="AB13" s="160" t="s">
        <v>236</v>
      </c>
      <c r="AC13" s="161">
        <v>2</v>
      </c>
      <c r="AD13" s="155"/>
      <c r="AE13" s="160" t="s">
        <v>236</v>
      </c>
      <c r="AF13" s="161">
        <v>5</v>
      </c>
      <c r="AG13" s="155"/>
      <c r="AH13" s="160"/>
      <c r="AI13" s="165"/>
    </row>
    <row r="14" spans="1:35" x14ac:dyDescent="0.35">
      <c r="A14" s="158" t="s">
        <v>237</v>
      </c>
      <c r="B14" s="159">
        <v>1</v>
      </c>
      <c r="C14" s="155"/>
      <c r="D14" s="160" t="s">
        <v>237</v>
      </c>
      <c r="E14" s="161">
        <v>1</v>
      </c>
      <c r="F14" s="155"/>
      <c r="G14" s="160" t="s">
        <v>237</v>
      </c>
      <c r="H14" s="161">
        <v>1</v>
      </c>
      <c r="I14" s="155"/>
      <c r="J14" s="160" t="s">
        <v>237</v>
      </c>
      <c r="K14" s="161">
        <v>0</v>
      </c>
      <c r="L14" s="155"/>
      <c r="M14" s="162" t="s">
        <v>237</v>
      </c>
      <c r="N14" s="166">
        <v>0</v>
      </c>
      <c r="O14" s="164"/>
      <c r="P14" s="160" t="s">
        <v>237</v>
      </c>
      <c r="Q14" s="161">
        <v>0</v>
      </c>
      <c r="R14" s="155"/>
      <c r="S14" s="160" t="s">
        <v>237</v>
      </c>
      <c r="T14" s="161">
        <v>0</v>
      </c>
      <c r="U14" s="155"/>
      <c r="V14" s="160" t="s">
        <v>237</v>
      </c>
      <c r="W14" s="161">
        <v>2</v>
      </c>
      <c r="X14" s="141"/>
      <c r="Y14" s="160" t="s">
        <v>237</v>
      </c>
      <c r="Z14" s="161">
        <v>2</v>
      </c>
      <c r="AA14" s="155"/>
      <c r="AB14" s="160" t="s">
        <v>237</v>
      </c>
      <c r="AC14" s="161">
        <v>2</v>
      </c>
      <c r="AD14" s="155"/>
      <c r="AE14" s="160" t="s">
        <v>237</v>
      </c>
      <c r="AF14" s="161">
        <v>1</v>
      </c>
      <c r="AG14" s="155"/>
      <c r="AH14" s="160"/>
      <c r="AI14" s="165"/>
    </row>
    <row r="15" spans="1:35" x14ac:dyDescent="0.35">
      <c r="A15" s="158" t="s">
        <v>238</v>
      </c>
      <c r="B15" s="159">
        <v>0</v>
      </c>
      <c r="C15" s="155"/>
      <c r="D15" s="160" t="s">
        <v>238</v>
      </c>
      <c r="E15" s="161">
        <v>0</v>
      </c>
      <c r="F15" s="155"/>
      <c r="G15" s="160" t="s">
        <v>238</v>
      </c>
      <c r="H15" s="161">
        <v>0</v>
      </c>
      <c r="I15" s="155"/>
      <c r="J15" s="160" t="s">
        <v>238</v>
      </c>
      <c r="K15" s="161">
        <v>0</v>
      </c>
      <c r="L15" s="155"/>
      <c r="M15" s="162" t="s">
        <v>238</v>
      </c>
      <c r="N15" s="166">
        <v>0</v>
      </c>
      <c r="O15" s="164"/>
      <c r="P15" s="160" t="s">
        <v>238</v>
      </c>
      <c r="Q15" s="161">
        <v>1</v>
      </c>
      <c r="R15" s="155"/>
      <c r="S15" s="160" t="s">
        <v>238</v>
      </c>
      <c r="T15" s="161">
        <v>0</v>
      </c>
      <c r="U15" s="155"/>
      <c r="V15" s="160" t="s">
        <v>238</v>
      </c>
      <c r="W15" s="161">
        <v>1</v>
      </c>
      <c r="X15" s="141"/>
      <c r="Y15" s="160" t="s">
        <v>238</v>
      </c>
      <c r="Z15" s="161">
        <v>1</v>
      </c>
      <c r="AA15" s="155"/>
      <c r="AB15" s="160" t="s">
        <v>238</v>
      </c>
      <c r="AC15" s="161">
        <v>1</v>
      </c>
      <c r="AD15" s="155"/>
      <c r="AE15" s="160" t="s">
        <v>238</v>
      </c>
      <c r="AF15" s="161">
        <v>1</v>
      </c>
      <c r="AG15" s="155"/>
      <c r="AH15" s="160"/>
      <c r="AI15" s="165"/>
    </row>
    <row r="16" spans="1:35" x14ac:dyDescent="0.35">
      <c r="A16" s="167" t="s">
        <v>239</v>
      </c>
      <c r="B16" s="161">
        <v>4</v>
      </c>
      <c r="C16" s="155"/>
      <c r="D16" s="160" t="s">
        <v>239</v>
      </c>
      <c r="E16" s="161">
        <v>3</v>
      </c>
      <c r="F16" s="155"/>
      <c r="G16" s="160" t="s">
        <v>239</v>
      </c>
      <c r="H16" s="161">
        <v>3</v>
      </c>
      <c r="I16" s="155"/>
      <c r="J16" s="160" t="s">
        <v>239</v>
      </c>
      <c r="K16" s="161">
        <v>6</v>
      </c>
      <c r="L16" s="155"/>
      <c r="M16" s="162" t="s">
        <v>239</v>
      </c>
      <c r="N16" s="166">
        <v>8</v>
      </c>
      <c r="O16" s="164"/>
      <c r="P16" s="160" t="s">
        <v>239</v>
      </c>
      <c r="Q16" s="161">
        <v>5</v>
      </c>
      <c r="R16" s="155"/>
      <c r="S16" s="160" t="s">
        <v>239</v>
      </c>
      <c r="T16" s="161">
        <v>1</v>
      </c>
      <c r="U16" s="155"/>
      <c r="V16" s="160" t="s">
        <v>239</v>
      </c>
      <c r="W16" s="161">
        <v>10</v>
      </c>
      <c r="X16" s="141"/>
      <c r="Y16" s="160" t="s">
        <v>239</v>
      </c>
      <c r="Z16" s="161">
        <v>9</v>
      </c>
      <c r="AA16" s="155"/>
      <c r="AB16" s="160" t="s">
        <v>239</v>
      </c>
      <c r="AC16" s="161">
        <v>2</v>
      </c>
      <c r="AD16" s="155"/>
      <c r="AE16" s="160" t="s">
        <v>239</v>
      </c>
      <c r="AF16" s="161">
        <v>2</v>
      </c>
      <c r="AG16" s="155"/>
      <c r="AH16" s="160"/>
      <c r="AI16" s="165"/>
    </row>
    <row r="17" spans="1:35" x14ac:dyDescent="0.35">
      <c r="A17" s="167" t="s">
        <v>240</v>
      </c>
      <c r="B17" s="161">
        <v>25</v>
      </c>
      <c r="C17" s="155"/>
      <c r="D17" s="160" t="s">
        <v>240</v>
      </c>
      <c r="E17" s="161">
        <v>33</v>
      </c>
      <c r="F17" s="155"/>
      <c r="G17" s="160" t="s">
        <v>240</v>
      </c>
      <c r="H17" s="161">
        <v>19</v>
      </c>
      <c r="I17" s="155"/>
      <c r="J17" s="160" t="s">
        <v>240</v>
      </c>
      <c r="K17" s="161">
        <v>27</v>
      </c>
      <c r="L17" s="155"/>
      <c r="M17" s="162" t="s">
        <v>240</v>
      </c>
      <c r="N17" s="166">
        <v>21</v>
      </c>
      <c r="O17" s="164"/>
      <c r="P17" s="160" t="s">
        <v>240</v>
      </c>
      <c r="Q17" s="161">
        <v>19</v>
      </c>
      <c r="R17" s="155"/>
      <c r="S17" s="160" t="s">
        <v>240</v>
      </c>
      <c r="T17" s="161">
        <v>12</v>
      </c>
      <c r="U17" s="155"/>
      <c r="V17" s="160" t="s">
        <v>240</v>
      </c>
      <c r="W17" s="161">
        <v>53</v>
      </c>
      <c r="X17" s="141"/>
      <c r="Y17" s="160" t="s">
        <v>240</v>
      </c>
      <c r="Z17" s="161">
        <v>32</v>
      </c>
      <c r="AA17" s="155"/>
      <c r="AB17" s="160" t="s">
        <v>240</v>
      </c>
      <c r="AC17" s="161">
        <v>20</v>
      </c>
      <c r="AD17" s="155"/>
      <c r="AE17" s="160" t="s">
        <v>240</v>
      </c>
      <c r="AF17" s="161">
        <v>7</v>
      </c>
      <c r="AG17" s="155"/>
      <c r="AH17" s="160"/>
      <c r="AI17" s="165"/>
    </row>
    <row r="18" spans="1:35" x14ac:dyDescent="0.35">
      <c r="A18" s="167" t="s">
        <v>241</v>
      </c>
      <c r="B18" s="161">
        <v>8</v>
      </c>
      <c r="C18" s="155"/>
      <c r="D18" s="160" t="s">
        <v>241</v>
      </c>
      <c r="E18" s="161">
        <v>11</v>
      </c>
      <c r="F18" s="155"/>
      <c r="G18" s="160" t="s">
        <v>241</v>
      </c>
      <c r="H18" s="161">
        <v>9</v>
      </c>
      <c r="I18" s="155"/>
      <c r="J18" s="160" t="s">
        <v>241</v>
      </c>
      <c r="K18" s="161">
        <v>15</v>
      </c>
      <c r="L18" s="155"/>
      <c r="M18" s="162" t="s">
        <v>241</v>
      </c>
      <c r="N18" s="166">
        <v>9</v>
      </c>
      <c r="O18" s="164"/>
      <c r="P18" s="160" t="s">
        <v>241</v>
      </c>
      <c r="Q18" s="161">
        <v>5</v>
      </c>
      <c r="R18" s="155"/>
      <c r="S18" s="160" t="s">
        <v>241</v>
      </c>
      <c r="T18" s="161">
        <v>5</v>
      </c>
      <c r="U18" s="155"/>
      <c r="V18" s="160" t="s">
        <v>241</v>
      </c>
      <c r="W18" s="161">
        <v>38</v>
      </c>
      <c r="X18" s="141"/>
      <c r="Y18" s="160" t="s">
        <v>241</v>
      </c>
      <c r="Z18" s="161">
        <v>20</v>
      </c>
      <c r="AA18" s="155"/>
      <c r="AB18" s="160" t="s">
        <v>241</v>
      </c>
      <c r="AC18" s="161">
        <v>4</v>
      </c>
      <c r="AD18" s="155"/>
      <c r="AE18" s="160" t="s">
        <v>241</v>
      </c>
      <c r="AF18" s="161">
        <v>1</v>
      </c>
      <c r="AG18" s="155"/>
      <c r="AH18" s="160"/>
      <c r="AI18" s="165"/>
    </row>
    <row r="19" spans="1:35" x14ac:dyDescent="0.35">
      <c r="A19" s="167" t="s">
        <v>242</v>
      </c>
      <c r="B19" s="161">
        <v>0</v>
      </c>
      <c r="C19" s="155"/>
      <c r="D19" s="160" t="s">
        <v>242</v>
      </c>
      <c r="E19" s="161">
        <v>0</v>
      </c>
      <c r="F19" s="155"/>
      <c r="G19" s="160" t="s">
        <v>242</v>
      </c>
      <c r="H19" s="161">
        <v>0</v>
      </c>
      <c r="I19" s="155"/>
      <c r="J19" s="160" t="s">
        <v>242</v>
      </c>
      <c r="K19" s="161">
        <v>0</v>
      </c>
      <c r="L19" s="155"/>
      <c r="M19" s="162" t="s">
        <v>242</v>
      </c>
      <c r="N19" s="166">
        <v>0</v>
      </c>
      <c r="O19" s="164"/>
      <c r="P19" s="160" t="s">
        <v>242</v>
      </c>
      <c r="Q19" s="161">
        <v>0</v>
      </c>
      <c r="R19" s="155"/>
      <c r="S19" s="160" t="s">
        <v>242</v>
      </c>
      <c r="T19" s="161">
        <v>0</v>
      </c>
      <c r="U19" s="155"/>
      <c r="V19" s="160" t="s">
        <v>242</v>
      </c>
      <c r="W19" s="161">
        <v>0</v>
      </c>
      <c r="X19" s="141"/>
      <c r="Y19" s="160" t="s">
        <v>242</v>
      </c>
      <c r="Z19" s="161">
        <v>0</v>
      </c>
      <c r="AA19" s="155"/>
      <c r="AB19" s="160" t="s">
        <v>242</v>
      </c>
      <c r="AC19" s="161">
        <v>0</v>
      </c>
      <c r="AD19" s="155"/>
      <c r="AE19" s="160" t="s">
        <v>242</v>
      </c>
      <c r="AF19" s="161">
        <v>0</v>
      </c>
      <c r="AG19" s="155"/>
      <c r="AH19" s="160"/>
      <c r="AI19" s="165"/>
    </row>
    <row r="20" spans="1:35" x14ac:dyDescent="0.35">
      <c r="A20" s="167" t="s">
        <v>243</v>
      </c>
      <c r="B20" s="161">
        <v>0</v>
      </c>
      <c r="C20" s="155"/>
      <c r="D20" s="160" t="s">
        <v>243</v>
      </c>
      <c r="E20" s="161">
        <v>0</v>
      </c>
      <c r="F20" s="155"/>
      <c r="G20" s="160" t="s">
        <v>243</v>
      </c>
      <c r="H20" s="161">
        <v>0</v>
      </c>
      <c r="I20" s="155"/>
      <c r="J20" s="160" t="s">
        <v>243</v>
      </c>
      <c r="K20" s="161">
        <v>0</v>
      </c>
      <c r="L20" s="155"/>
      <c r="M20" s="162" t="s">
        <v>243</v>
      </c>
      <c r="N20" s="166">
        <v>0</v>
      </c>
      <c r="O20" s="164"/>
      <c r="P20" s="160" t="s">
        <v>243</v>
      </c>
      <c r="Q20" s="161">
        <v>0</v>
      </c>
      <c r="R20" s="155"/>
      <c r="S20" s="160" t="s">
        <v>243</v>
      </c>
      <c r="T20" s="161">
        <v>0</v>
      </c>
      <c r="U20" s="155"/>
      <c r="V20" s="160" t="s">
        <v>243</v>
      </c>
      <c r="W20" s="161">
        <v>0</v>
      </c>
      <c r="X20" s="141"/>
      <c r="Y20" s="160" t="s">
        <v>243</v>
      </c>
      <c r="Z20" s="161">
        <v>0</v>
      </c>
      <c r="AA20" s="155"/>
      <c r="AB20" s="160" t="s">
        <v>243</v>
      </c>
      <c r="AC20" s="161">
        <v>1</v>
      </c>
      <c r="AD20" s="155"/>
      <c r="AE20" s="160" t="s">
        <v>243</v>
      </c>
      <c r="AF20" s="161">
        <v>0</v>
      </c>
      <c r="AG20" s="155"/>
      <c r="AH20" s="160"/>
      <c r="AI20" s="165"/>
    </row>
    <row r="21" spans="1:35" x14ac:dyDescent="0.35">
      <c r="A21" s="167" t="s">
        <v>244</v>
      </c>
      <c r="B21" s="161">
        <v>1</v>
      </c>
      <c r="C21" s="155"/>
      <c r="D21" s="160" t="s">
        <v>244</v>
      </c>
      <c r="E21" s="161">
        <v>0</v>
      </c>
      <c r="F21" s="155"/>
      <c r="G21" s="160" t="s">
        <v>244</v>
      </c>
      <c r="H21" s="161">
        <v>0</v>
      </c>
      <c r="I21" s="155"/>
      <c r="J21" s="160" t="s">
        <v>244</v>
      </c>
      <c r="K21" s="161">
        <v>0</v>
      </c>
      <c r="L21" s="155"/>
      <c r="M21" s="162" t="s">
        <v>244</v>
      </c>
      <c r="N21" s="166">
        <v>0</v>
      </c>
      <c r="O21" s="164"/>
      <c r="P21" s="160" t="s">
        <v>244</v>
      </c>
      <c r="Q21" s="161">
        <v>0</v>
      </c>
      <c r="R21" s="155"/>
      <c r="S21" s="160" t="s">
        <v>244</v>
      </c>
      <c r="T21" s="161">
        <v>0</v>
      </c>
      <c r="U21" s="155"/>
      <c r="V21" s="160" t="s">
        <v>244</v>
      </c>
      <c r="W21" s="161">
        <v>2</v>
      </c>
      <c r="X21" s="141"/>
      <c r="Y21" s="160" t="s">
        <v>244</v>
      </c>
      <c r="Z21" s="161">
        <v>0</v>
      </c>
      <c r="AA21" s="155"/>
      <c r="AB21" s="160" t="s">
        <v>244</v>
      </c>
      <c r="AC21" s="161">
        <v>0</v>
      </c>
      <c r="AD21" s="155"/>
      <c r="AE21" s="160" t="s">
        <v>244</v>
      </c>
      <c r="AF21" s="161">
        <v>1</v>
      </c>
      <c r="AG21" s="155"/>
      <c r="AH21" s="160"/>
      <c r="AI21" s="165"/>
    </row>
    <row r="22" spans="1:35" x14ac:dyDescent="0.35">
      <c r="A22" s="167" t="s">
        <v>245</v>
      </c>
      <c r="B22" s="161">
        <v>0</v>
      </c>
      <c r="C22" s="155"/>
      <c r="D22" s="160" t="s">
        <v>245</v>
      </c>
      <c r="E22" s="161">
        <v>0</v>
      </c>
      <c r="F22" s="155"/>
      <c r="G22" s="160" t="s">
        <v>245</v>
      </c>
      <c r="H22" s="161">
        <v>0</v>
      </c>
      <c r="I22" s="155"/>
      <c r="J22" s="160" t="s">
        <v>245</v>
      </c>
      <c r="K22" s="161">
        <v>0</v>
      </c>
      <c r="L22" s="155"/>
      <c r="M22" s="162" t="s">
        <v>245</v>
      </c>
      <c r="N22" s="166">
        <v>0</v>
      </c>
      <c r="O22" s="164"/>
      <c r="P22" s="160" t="s">
        <v>245</v>
      </c>
      <c r="Q22" s="161">
        <v>0</v>
      </c>
      <c r="R22" s="155"/>
      <c r="S22" s="160" t="s">
        <v>245</v>
      </c>
      <c r="T22" s="161">
        <v>0</v>
      </c>
      <c r="U22" s="155"/>
      <c r="V22" s="160" t="s">
        <v>245</v>
      </c>
      <c r="W22" s="161">
        <v>0</v>
      </c>
      <c r="X22" s="141"/>
      <c r="Y22" s="160" t="s">
        <v>245</v>
      </c>
      <c r="Z22" s="161">
        <v>0</v>
      </c>
      <c r="AA22" s="155"/>
      <c r="AB22" s="160" t="s">
        <v>245</v>
      </c>
      <c r="AC22" s="161">
        <v>0</v>
      </c>
      <c r="AD22" s="155"/>
      <c r="AE22" s="160" t="s">
        <v>245</v>
      </c>
      <c r="AF22" s="161">
        <v>0</v>
      </c>
      <c r="AG22" s="155"/>
      <c r="AH22" s="160"/>
      <c r="AI22" s="165"/>
    </row>
    <row r="23" spans="1:35" x14ac:dyDescent="0.35">
      <c r="A23" s="167" t="s">
        <v>246</v>
      </c>
      <c r="B23" s="161">
        <v>1</v>
      </c>
      <c r="C23" s="155"/>
      <c r="D23" s="160" t="s">
        <v>246</v>
      </c>
      <c r="E23" s="161">
        <v>0</v>
      </c>
      <c r="F23" s="155"/>
      <c r="G23" s="160" t="s">
        <v>246</v>
      </c>
      <c r="H23" s="161">
        <v>0</v>
      </c>
      <c r="I23" s="155"/>
      <c r="J23" s="160" t="s">
        <v>246</v>
      </c>
      <c r="K23" s="161">
        <v>0</v>
      </c>
      <c r="L23" s="155"/>
      <c r="M23" s="162" t="s">
        <v>246</v>
      </c>
      <c r="N23" s="166">
        <v>0</v>
      </c>
      <c r="O23" s="164"/>
      <c r="P23" s="160" t="s">
        <v>246</v>
      </c>
      <c r="Q23" s="161">
        <v>0</v>
      </c>
      <c r="R23" s="155"/>
      <c r="S23" s="160" t="s">
        <v>246</v>
      </c>
      <c r="T23" s="161">
        <v>0</v>
      </c>
      <c r="U23" s="155"/>
      <c r="V23" s="160" t="s">
        <v>246</v>
      </c>
      <c r="W23" s="161">
        <v>3</v>
      </c>
      <c r="X23" s="141"/>
      <c r="Y23" s="160" t="s">
        <v>246</v>
      </c>
      <c r="Z23" s="161">
        <v>1</v>
      </c>
      <c r="AA23" s="155"/>
      <c r="AB23" s="160" t="s">
        <v>246</v>
      </c>
      <c r="AC23" s="161">
        <v>0</v>
      </c>
      <c r="AD23" s="155"/>
      <c r="AE23" s="160" t="s">
        <v>246</v>
      </c>
      <c r="AF23" s="161">
        <v>0</v>
      </c>
      <c r="AG23" s="155"/>
      <c r="AH23" s="160"/>
      <c r="AI23" s="165"/>
    </row>
    <row r="24" spans="1:35" x14ac:dyDescent="0.35">
      <c r="A24" s="167" t="s">
        <v>247</v>
      </c>
      <c r="B24" s="161">
        <v>2</v>
      </c>
      <c r="C24" s="155"/>
      <c r="D24" s="160" t="s">
        <v>247</v>
      </c>
      <c r="E24" s="161">
        <v>1</v>
      </c>
      <c r="F24" s="155"/>
      <c r="G24" s="160" t="s">
        <v>247</v>
      </c>
      <c r="H24" s="161">
        <v>3</v>
      </c>
      <c r="I24" s="155"/>
      <c r="J24" s="160" t="s">
        <v>247</v>
      </c>
      <c r="K24" s="161">
        <v>0</v>
      </c>
      <c r="L24" s="155"/>
      <c r="M24" s="162" t="s">
        <v>247</v>
      </c>
      <c r="N24" s="166">
        <v>0</v>
      </c>
      <c r="O24" s="164"/>
      <c r="P24" s="160" t="s">
        <v>247</v>
      </c>
      <c r="Q24" s="161">
        <v>1</v>
      </c>
      <c r="R24" s="155"/>
      <c r="S24" s="160" t="s">
        <v>247</v>
      </c>
      <c r="T24" s="161">
        <v>1</v>
      </c>
      <c r="U24" s="155"/>
      <c r="V24" s="160" t="s">
        <v>247</v>
      </c>
      <c r="W24" s="161">
        <v>2</v>
      </c>
      <c r="X24" s="141"/>
      <c r="Y24" s="160" t="s">
        <v>247</v>
      </c>
      <c r="Z24" s="161">
        <v>2</v>
      </c>
      <c r="AA24" s="155"/>
      <c r="AB24" s="160" t="s">
        <v>247</v>
      </c>
      <c r="AC24" s="161">
        <v>1</v>
      </c>
      <c r="AD24" s="155"/>
      <c r="AE24" s="160" t="s">
        <v>247</v>
      </c>
      <c r="AF24" s="161">
        <v>0</v>
      </c>
      <c r="AG24" s="155"/>
      <c r="AH24" s="160"/>
      <c r="AI24" s="165"/>
    </row>
    <row r="25" spans="1:35" x14ac:dyDescent="0.35">
      <c r="A25" s="167" t="s">
        <v>248</v>
      </c>
      <c r="B25" s="161">
        <v>29</v>
      </c>
      <c r="C25" s="155"/>
      <c r="D25" s="160" t="s">
        <v>248</v>
      </c>
      <c r="E25" s="161">
        <v>47</v>
      </c>
      <c r="F25" s="155"/>
      <c r="G25" s="160" t="s">
        <v>248</v>
      </c>
      <c r="H25" s="161">
        <v>41</v>
      </c>
      <c r="I25" s="155"/>
      <c r="J25" s="160" t="s">
        <v>248</v>
      </c>
      <c r="K25" s="161">
        <v>42</v>
      </c>
      <c r="L25" s="155"/>
      <c r="M25" s="162" t="s">
        <v>248</v>
      </c>
      <c r="N25" s="166">
        <v>38</v>
      </c>
      <c r="O25" s="164"/>
      <c r="P25" s="160" t="s">
        <v>248</v>
      </c>
      <c r="Q25" s="161">
        <v>32</v>
      </c>
      <c r="R25" s="155"/>
      <c r="S25" s="160" t="s">
        <v>248</v>
      </c>
      <c r="T25" s="161">
        <v>15</v>
      </c>
      <c r="U25" s="155"/>
      <c r="V25" s="160" t="s">
        <v>248</v>
      </c>
      <c r="W25" s="161">
        <v>101</v>
      </c>
      <c r="X25" s="141"/>
      <c r="Y25" s="160" t="s">
        <v>248</v>
      </c>
      <c r="Z25" s="161">
        <v>53</v>
      </c>
      <c r="AA25" s="155"/>
      <c r="AB25" s="160" t="s">
        <v>248</v>
      </c>
      <c r="AC25" s="161">
        <v>19</v>
      </c>
      <c r="AD25" s="155"/>
      <c r="AE25" s="160" t="s">
        <v>248</v>
      </c>
      <c r="AF25" s="161">
        <v>14</v>
      </c>
      <c r="AG25" s="155"/>
      <c r="AH25" s="160"/>
      <c r="AI25" s="165"/>
    </row>
    <row r="26" spans="1:35" x14ac:dyDescent="0.35">
      <c r="A26" s="167" t="s">
        <v>249</v>
      </c>
      <c r="B26" s="161">
        <v>0</v>
      </c>
      <c r="C26" s="155"/>
      <c r="D26" s="160" t="s">
        <v>249</v>
      </c>
      <c r="E26" s="161">
        <v>1</v>
      </c>
      <c r="F26" s="155"/>
      <c r="G26" s="160" t="s">
        <v>249</v>
      </c>
      <c r="H26" s="161">
        <v>0</v>
      </c>
      <c r="I26" s="155"/>
      <c r="J26" s="160" t="s">
        <v>249</v>
      </c>
      <c r="K26" s="161">
        <v>0</v>
      </c>
      <c r="L26" s="155"/>
      <c r="M26" s="162" t="s">
        <v>249</v>
      </c>
      <c r="N26" s="166">
        <v>2</v>
      </c>
      <c r="O26" s="164"/>
      <c r="P26" s="160" t="s">
        <v>249</v>
      </c>
      <c r="Q26" s="161">
        <v>0</v>
      </c>
      <c r="R26" s="155"/>
      <c r="S26" s="160" t="s">
        <v>249</v>
      </c>
      <c r="T26" s="161">
        <v>0</v>
      </c>
      <c r="U26" s="155"/>
      <c r="V26" s="160" t="s">
        <v>249</v>
      </c>
      <c r="W26" s="161">
        <v>0</v>
      </c>
      <c r="X26" s="141"/>
      <c r="Y26" s="160" t="s">
        <v>249</v>
      </c>
      <c r="Z26" s="161">
        <v>2</v>
      </c>
      <c r="AA26" s="155"/>
      <c r="AB26" s="160" t="s">
        <v>249</v>
      </c>
      <c r="AC26" s="161">
        <v>1</v>
      </c>
      <c r="AD26" s="155"/>
      <c r="AE26" s="160" t="s">
        <v>249</v>
      </c>
      <c r="AF26" s="161">
        <v>0</v>
      </c>
      <c r="AG26" s="155"/>
      <c r="AH26" s="160"/>
      <c r="AI26" s="165"/>
    </row>
    <row r="27" spans="1:35" x14ac:dyDescent="0.35">
      <c r="A27" s="167" t="s">
        <v>250</v>
      </c>
      <c r="B27" s="161">
        <v>0</v>
      </c>
      <c r="C27" s="155"/>
      <c r="D27" s="160" t="s">
        <v>250</v>
      </c>
      <c r="E27" s="161">
        <v>0</v>
      </c>
      <c r="F27" s="155"/>
      <c r="G27" s="160" t="s">
        <v>250</v>
      </c>
      <c r="H27" s="161">
        <v>0</v>
      </c>
      <c r="I27" s="155"/>
      <c r="J27" s="160" t="s">
        <v>250</v>
      </c>
      <c r="K27" s="161">
        <v>2</v>
      </c>
      <c r="L27" s="155"/>
      <c r="M27" s="162" t="s">
        <v>250</v>
      </c>
      <c r="N27" s="166">
        <v>0</v>
      </c>
      <c r="O27" s="164"/>
      <c r="P27" s="160" t="s">
        <v>250</v>
      </c>
      <c r="Q27" s="161">
        <v>0</v>
      </c>
      <c r="R27" s="155"/>
      <c r="S27" s="160" t="s">
        <v>250</v>
      </c>
      <c r="T27" s="161">
        <v>0</v>
      </c>
      <c r="U27" s="155"/>
      <c r="V27" s="160" t="s">
        <v>250</v>
      </c>
      <c r="W27" s="161">
        <v>3</v>
      </c>
      <c r="X27" s="141"/>
      <c r="Y27" s="160" t="s">
        <v>250</v>
      </c>
      <c r="Z27" s="161">
        <v>0</v>
      </c>
      <c r="AA27" s="155"/>
      <c r="AB27" s="160" t="s">
        <v>250</v>
      </c>
      <c r="AC27" s="161">
        <v>0</v>
      </c>
      <c r="AD27" s="155"/>
      <c r="AE27" s="160" t="s">
        <v>250</v>
      </c>
      <c r="AF27" s="161">
        <v>0</v>
      </c>
      <c r="AG27" s="155"/>
      <c r="AH27" s="160"/>
      <c r="AI27" s="165"/>
    </row>
    <row r="28" spans="1:35" x14ac:dyDescent="0.35">
      <c r="A28" s="167" t="s">
        <v>251</v>
      </c>
      <c r="B28" s="161">
        <v>3</v>
      </c>
      <c r="C28" s="155"/>
      <c r="D28" s="160" t="s">
        <v>251</v>
      </c>
      <c r="E28" s="161">
        <v>0</v>
      </c>
      <c r="F28" s="155"/>
      <c r="G28" s="160" t="s">
        <v>251</v>
      </c>
      <c r="H28" s="161">
        <v>6</v>
      </c>
      <c r="I28" s="155"/>
      <c r="J28" s="160" t="s">
        <v>251</v>
      </c>
      <c r="K28" s="161">
        <v>2</v>
      </c>
      <c r="L28" s="155"/>
      <c r="M28" s="162" t="s">
        <v>251</v>
      </c>
      <c r="N28" s="166">
        <v>0</v>
      </c>
      <c r="O28" s="164"/>
      <c r="P28" s="160" t="s">
        <v>251</v>
      </c>
      <c r="Q28" s="161">
        <v>5</v>
      </c>
      <c r="R28" s="155"/>
      <c r="S28" s="160" t="s">
        <v>251</v>
      </c>
      <c r="T28" s="161">
        <v>0</v>
      </c>
      <c r="U28" s="155"/>
      <c r="V28" s="160" t="s">
        <v>251</v>
      </c>
      <c r="W28" s="161">
        <v>0</v>
      </c>
      <c r="X28" s="141"/>
      <c r="Y28" s="160" t="s">
        <v>251</v>
      </c>
      <c r="Z28" s="161">
        <v>8</v>
      </c>
      <c r="AA28" s="155"/>
      <c r="AB28" s="160" t="s">
        <v>251</v>
      </c>
      <c r="AC28" s="161">
        <v>1</v>
      </c>
      <c r="AD28" s="155"/>
      <c r="AE28" s="160" t="s">
        <v>251</v>
      </c>
      <c r="AF28" s="161">
        <v>0</v>
      </c>
      <c r="AG28" s="155"/>
      <c r="AH28" s="160"/>
      <c r="AI28" s="165"/>
    </row>
    <row r="29" spans="1:35" x14ac:dyDescent="0.35">
      <c r="A29" s="167" t="s">
        <v>252</v>
      </c>
      <c r="B29" s="161">
        <v>3</v>
      </c>
      <c r="C29" s="155"/>
      <c r="D29" s="160" t="s">
        <v>252</v>
      </c>
      <c r="E29" s="161">
        <v>8</v>
      </c>
      <c r="F29" s="155"/>
      <c r="G29" s="160" t="s">
        <v>252</v>
      </c>
      <c r="H29" s="161">
        <v>2</v>
      </c>
      <c r="I29" s="155"/>
      <c r="J29" s="160" t="s">
        <v>252</v>
      </c>
      <c r="K29" s="161">
        <v>1</v>
      </c>
      <c r="L29" s="155"/>
      <c r="M29" s="162" t="s">
        <v>252</v>
      </c>
      <c r="N29" s="166">
        <v>2</v>
      </c>
      <c r="O29" s="164"/>
      <c r="P29" s="160" t="s">
        <v>252</v>
      </c>
      <c r="Q29" s="161">
        <v>1</v>
      </c>
      <c r="R29" s="155"/>
      <c r="S29" s="160" t="s">
        <v>252</v>
      </c>
      <c r="T29" s="161">
        <v>3</v>
      </c>
      <c r="U29" s="155"/>
      <c r="V29" s="160" t="s">
        <v>252</v>
      </c>
      <c r="W29" s="161">
        <v>7</v>
      </c>
      <c r="X29" s="141"/>
      <c r="Y29" s="160" t="s">
        <v>252</v>
      </c>
      <c r="Z29" s="161">
        <v>3</v>
      </c>
      <c r="AA29" s="155"/>
      <c r="AB29" s="160" t="s">
        <v>252</v>
      </c>
      <c r="AC29" s="161">
        <v>3</v>
      </c>
      <c r="AD29" s="155"/>
      <c r="AE29" s="160" t="s">
        <v>252</v>
      </c>
      <c r="AF29" s="161">
        <v>3</v>
      </c>
      <c r="AG29" s="155"/>
      <c r="AH29" s="160"/>
      <c r="AI29" s="165"/>
    </row>
    <row r="30" spans="1:35" x14ac:dyDescent="0.35">
      <c r="A30" s="167" t="s">
        <v>253</v>
      </c>
      <c r="B30" s="161">
        <v>1</v>
      </c>
      <c r="C30" s="155"/>
      <c r="D30" s="160" t="s">
        <v>253</v>
      </c>
      <c r="E30" s="161">
        <v>1</v>
      </c>
      <c r="F30" s="155"/>
      <c r="G30" s="160" t="s">
        <v>253</v>
      </c>
      <c r="H30" s="161">
        <v>1</v>
      </c>
      <c r="I30" s="155"/>
      <c r="J30" s="160" t="s">
        <v>253</v>
      </c>
      <c r="K30" s="161">
        <v>0</v>
      </c>
      <c r="L30" s="155"/>
      <c r="M30" s="162" t="s">
        <v>253</v>
      </c>
      <c r="N30" s="166">
        <v>2</v>
      </c>
      <c r="O30" s="164"/>
      <c r="P30" s="160" t="s">
        <v>253</v>
      </c>
      <c r="Q30" s="161">
        <v>1</v>
      </c>
      <c r="R30" s="155"/>
      <c r="S30" s="160" t="s">
        <v>253</v>
      </c>
      <c r="T30" s="161">
        <v>0</v>
      </c>
      <c r="U30" s="155"/>
      <c r="V30" s="160" t="s">
        <v>253</v>
      </c>
      <c r="W30" s="161">
        <v>5</v>
      </c>
      <c r="X30" s="141"/>
      <c r="Y30" s="160" t="s">
        <v>253</v>
      </c>
      <c r="Z30" s="161">
        <v>1</v>
      </c>
      <c r="AA30" s="155"/>
      <c r="AB30" s="160" t="s">
        <v>253</v>
      </c>
      <c r="AC30" s="161">
        <v>1</v>
      </c>
      <c r="AD30" s="155"/>
      <c r="AE30" s="160" t="s">
        <v>253</v>
      </c>
      <c r="AF30" s="161">
        <v>0</v>
      </c>
      <c r="AG30" s="155"/>
      <c r="AH30" s="160"/>
      <c r="AI30" s="165"/>
    </row>
    <row r="31" spans="1:35" x14ac:dyDescent="0.35">
      <c r="A31" s="167" t="s">
        <v>254</v>
      </c>
      <c r="B31" s="161">
        <v>5</v>
      </c>
      <c r="C31" s="155"/>
      <c r="D31" s="160" t="s">
        <v>254</v>
      </c>
      <c r="E31" s="161">
        <v>6</v>
      </c>
      <c r="F31" s="155"/>
      <c r="G31" s="160" t="s">
        <v>254</v>
      </c>
      <c r="H31" s="161">
        <v>6</v>
      </c>
      <c r="I31" s="155"/>
      <c r="J31" s="160" t="s">
        <v>254</v>
      </c>
      <c r="K31" s="161">
        <v>7</v>
      </c>
      <c r="L31" s="155"/>
      <c r="M31" s="162" t="s">
        <v>254</v>
      </c>
      <c r="N31" s="166">
        <v>4</v>
      </c>
      <c r="O31" s="164"/>
      <c r="P31" s="160" t="s">
        <v>254</v>
      </c>
      <c r="Q31" s="161">
        <v>3</v>
      </c>
      <c r="R31" s="155"/>
      <c r="S31" s="160" t="s">
        <v>254</v>
      </c>
      <c r="T31" s="161">
        <v>1</v>
      </c>
      <c r="U31" s="155"/>
      <c r="V31" s="160" t="s">
        <v>254</v>
      </c>
      <c r="W31" s="161">
        <v>12</v>
      </c>
      <c r="X31" s="141"/>
      <c r="Y31" s="160" t="s">
        <v>254</v>
      </c>
      <c r="Z31" s="161">
        <v>10</v>
      </c>
      <c r="AA31" s="155"/>
      <c r="AB31" s="160" t="s">
        <v>254</v>
      </c>
      <c r="AC31" s="161">
        <v>7</v>
      </c>
      <c r="AD31" s="155"/>
      <c r="AE31" s="160" t="s">
        <v>254</v>
      </c>
      <c r="AF31" s="161">
        <v>3</v>
      </c>
      <c r="AG31" s="155"/>
      <c r="AH31" s="160"/>
      <c r="AI31" s="165"/>
    </row>
    <row r="32" spans="1:35" x14ac:dyDescent="0.35">
      <c r="A32" s="167" t="s">
        <v>255</v>
      </c>
      <c r="B32" s="161">
        <v>3</v>
      </c>
      <c r="C32" s="155"/>
      <c r="D32" s="160" t="s">
        <v>255</v>
      </c>
      <c r="E32" s="161">
        <v>3</v>
      </c>
      <c r="F32" s="155"/>
      <c r="G32" s="160" t="s">
        <v>255</v>
      </c>
      <c r="H32" s="161">
        <v>4</v>
      </c>
      <c r="I32" s="155"/>
      <c r="J32" s="160" t="s">
        <v>255</v>
      </c>
      <c r="K32" s="161">
        <v>2</v>
      </c>
      <c r="L32" s="155"/>
      <c r="M32" s="162" t="s">
        <v>255</v>
      </c>
      <c r="N32" s="166">
        <v>5</v>
      </c>
      <c r="O32" s="164"/>
      <c r="P32" s="160" t="s">
        <v>255</v>
      </c>
      <c r="Q32" s="161">
        <v>2</v>
      </c>
      <c r="R32" s="155"/>
      <c r="S32" s="160" t="s">
        <v>255</v>
      </c>
      <c r="T32" s="161">
        <v>0</v>
      </c>
      <c r="U32" s="155"/>
      <c r="V32" s="160" t="s">
        <v>255</v>
      </c>
      <c r="W32" s="161">
        <v>12</v>
      </c>
      <c r="X32" s="141"/>
      <c r="Y32" s="160" t="s">
        <v>255</v>
      </c>
      <c r="Z32" s="161">
        <v>5</v>
      </c>
      <c r="AA32" s="155"/>
      <c r="AB32" s="160" t="s">
        <v>255</v>
      </c>
      <c r="AC32" s="161">
        <v>4</v>
      </c>
      <c r="AD32" s="155"/>
      <c r="AE32" s="160" t="s">
        <v>255</v>
      </c>
      <c r="AF32" s="161">
        <v>1</v>
      </c>
      <c r="AG32" s="155"/>
      <c r="AH32" s="160"/>
      <c r="AI32" s="165"/>
    </row>
    <row r="33" spans="1:35" x14ac:dyDescent="0.35">
      <c r="A33" s="167" t="s">
        <v>256</v>
      </c>
      <c r="B33" s="161">
        <v>0</v>
      </c>
      <c r="C33" s="155"/>
      <c r="D33" s="160" t="s">
        <v>256</v>
      </c>
      <c r="E33" s="161">
        <v>0</v>
      </c>
      <c r="F33" s="155"/>
      <c r="G33" s="160" t="s">
        <v>256</v>
      </c>
      <c r="H33" s="161">
        <v>1</v>
      </c>
      <c r="I33" s="155"/>
      <c r="J33" s="160" t="s">
        <v>256</v>
      </c>
      <c r="K33" s="161">
        <v>1</v>
      </c>
      <c r="L33" s="155"/>
      <c r="M33" s="162" t="s">
        <v>256</v>
      </c>
      <c r="N33" s="166">
        <v>0</v>
      </c>
      <c r="O33" s="164"/>
      <c r="P33" s="160" t="s">
        <v>256</v>
      </c>
      <c r="Q33" s="161">
        <v>1</v>
      </c>
      <c r="R33" s="155"/>
      <c r="S33" s="160" t="s">
        <v>256</v>
      </c>
      <c r="T33" s="161">
        <v>0</v>
      </c>
      <c r="U33" s="155"/>
      <c r="V33" s="160" t="s">
        <v>256</v>
      </c>
      <c r="W33" s="161">
        <v>0</v>
      </c>
      <c r="X33" s="141"/>
      <c r="Y33" s="160" t="s">
        <v>256</v>
      </c>
      <c r="Z33" s="161">
        <v>0</v>
      </c>
      <c r="AA33" s="155"/>
      <c r="AB33" s="160" t="s">
        <v>256</v>
      </c>
      <c r="AC33" s="161">
        <v>0</v>
      </c>
      <c r="AD33" s="155"/>
      <c r="AE33" s="160" t="s">
        <v>256</v>
      </c>
      <c r="AF33" s="161">
        <v>0</v>
      </c>
      <c r="AG33" s="155"/>
      <c r="AH33" s="160"/>
      <c r="AI33" s="165"/>
    </row>
    <row r="34" spans="1:35" x14ac:dyDescent="0.35">
      <c r="A34" s="167" t="s">
        <v>257</v>
      </c>
      <c r="B34" s="161">
        <v>21</v>
      </c>
      <c r="C34" s="155"/>
      <c r="D34" s="160" t="s">
        <v>257</v>
      </c>
      <c r="E34" s="161">
        <v>22</v>
      </c>
      <c r="F34" s="155"/>
      <c r="G34" s="160" t="s">
        <v>257</v>
      </c>
      <c r="H34" s="161">
        <v>25</v>
      </c>
      <c r="I34" s="155"/>
      <c r="J34" s="160" t="s">
        <v>257</v>
      </c>
      <c r="K34" s="161">
        <v>21</v>
      </c>
      <c r="L34" s="155"/>
      <c r="M34" s="162" t="s">
        <v>257</v>
      </c>
      <c r="N34" s="166">
        <v>22</v>
      </c>
      <c r="O34" s="164"/>
      <c r="P34" s="160" t="s">
        <v>257</v>
      </c>
      <c r="Q34" s="161">
        <v>12</v>
      </c>
      <c r="R34" s="155"/>
      <c r="S34" s="160" t="s">
        <v>257</v>
      </c>
      <c r="T34" s="161">
        <v>61</v>
      </c>
      <c r="U34" s="155"/>
      <c r="V34" s="160" t="s">
        <v>257</v>
      </c>
      <c r="W34" s="161">
        <v>56</v>
      </c>
      <c r="X34" s="141"/>
      <c r="Y34" s="160" t="s">
        <v>257</v>
      </c>
      <c r="Z34" s="161">
        <v>25</v>
      </c>
      <c r="AA34" s="155"/>
      <c r="AB34" s="160" t="s">
        <v>257</v>
      </c>
      <c r="AC34" s="161">
        <v>11</v>
      </c>
      <c r="AD34" s="155"/>
      <c r="AE34" s="160" t="s">
        <v>257</v>
      </c>
      <c r="AF34" s="161">
        <v>11</v>
      </c>
      <c r="AG34" s="155"/>
      <c r="AH34" s="160"/>
      <c r="AI34" s="165"/>
    </row>
    <row r="35" spans="1:35" x14ac:dyDescent="0.35">
      <c r="A35" s="167" t="s">
        <v>258</v>
      </c>
      <c r="B35" s="161">
        <v>1</v>
      </c>
      <c r="C35" s="155"/>
      <c r="D35" s="160" t="s">
        <v>258</v>
      </c>
      <c r="E35" s="161">
        <v>0</v>
      </c>
      <c r="F35" s="155"/>
      <c r="G35" s="160" t="s">
        <v>258</v>
      </c>
      <c r="H35" s="161">
        <v>0</v>
      </c>
      <c r="I35" s="155"/>
      <c r="J35" s="160" t="s">
        <v>258</v>
      </c>
      <c r="K35" s="161">
        <v>1</v>
      </c>
      <c r="L35" s="155"/>
      <c r="M35" s="162" t="s">
        <v>258</v>
      </c>
      <c r="N35" s="166">
        <v>0</v>
      </c>
      <c r="O35" s="164"/>
      <c r="P35" s="160" t="s">
        <v>258</v>
      </c>
      <c r="Q35" s="161">
        <v>0</v>
      </c>
      <c r="R35" s="155"/>
      <c r="S35" s="160" t="s">
        <v>258</v>
      </c>
      <c r="T35" s="161">
        <v>0</v>
      </c>
      <c r="U35" s="155"/>
      <c r="V35" s="160" t="s">
        <v>258</v>
      </c>
      <c r="W35" s="161">
        <v>3</v>
      </c>
      <c r="X35" s="141"/>
      <c r="Y35" s="160" t="s">
        <v>258</v>
      </c>
      <c r="Z35" s="161">
        <v>0</v>
      </c>
      <c r="AA35" s="155"/>
      <c r="AB35" s="160" t="s">
        <v>258</v>
      </c>
      <c r="AC35" s="161">
        <v>1</v>
      </c>
      <c r="AD35" s="155"/>
      <c r="AE35" s="160" t="s">
        <v>258</v>
      </c>
      <c r="AF35" s="161">
        <v>1</v>
      </c>
      <c r="AG35" s="155"/>
      <c r="AH35" s="160"/>
      <c r="AI35" s="165"/>
    </row>
    <row r="36" spans="1:35" x14ac:dyDescent="0.35">
      <c r="A36" s="167" t="s">
        <v>259</v>
      </c>
      <c r="B36" s="161">
        <v>18</v>
      </c>
      <c r="C36" s="155"/>
      <c r="D36" s="160" t="s">
        <v>259</v>
      </c>
      <c r="E36" s="161">
        <v>26</v>
      </c>
      <c r="F36" s="155"/>
      <c r="G36" s="160" t="s">
        <v>259</v>
      </c>
      <c r="H36" s="161">
        <v>18</v>
      </c>
      <c r="I36" s="155"/>
      <c r="J36" s="160" t="s">
        <v>259</v>
      </c>
      <c r="K36" s="161">
        <v>22</v>
      </c>
      <c r="L36" s="155"/>
      <c r="M36" s="162" t="s">
        <v>259</v>
      </c>
      <c r="N36" s="166">
        <v>18</v>
      </c>
      <c r="O36" s="164"/>
      <c r="P36" s="160" t="s">
        <v>259</v>
      </c>
      <c r="Q36" s="161">
        <v>13</v>
      </c>
      <c r="R36" s="155"/>
      <c r="S36" s="160" t="s">
        <v>259</v>
      </c>
      <c r="T36" s="161">
        <v>4</v>
      </c>
      <c r="U36" s="155"/>
      <c r="V36" s="160" t="s">
        <v>259</v>
      </c>
      <c r="W36" s="161">
        <v>42</v>
      </c>
      <c r="X36" s="141"/>
      <c r="Y36" s="160" t="s">
        <v>259</v>
      </c>
      <c r="Z36" s="161">
        <v>16</v>
      </c>
      <c r="AA36" s="155"/>
      <c r="AB36" s="160" t="s">
        <v>259</v>
      </c>
      <c r="AC36" s="161">
        <v>8</v>
      </c>
      <c r="AD36" s="155"/>
      <c r="AE36" s="160" t="s">
        <v>259</v>
      </c>
      <c r="AF36" s="161">
        <v>3</v>
      </c>
      <c r="AG36" s="155"/>
      <c r="AH36" s="160"/>
      <c r="AI36" s="165"/>
    </row>
    <row r="37" spans="1:35" x14ac:dyDescent="0.35">
      <c r="A37" s="167" t="s">
        <v>260</v>
      </c>
      <c r="B37" s="161">
        <v>3</v>
      </c>
      <c r="C37" s="155"/>
      <c r="D37" s="160" t="s">
        <v>260</v>
      </c>
      <c r="E37" s="161">
        <v>4</v>
      </c>
      <c r="F37" s="155"/>
      <c r="G37" s="160" t="s">
        <v>260</v>
      </c>
      <c r="H37" s="161">
        <v>3</v>
      </c>
      <c r="I37" s="155"/>
      <c r="J37" s="160" t="s">
        <v>260</v>
      </c>
      <c r="K37" s="161">
        <v>2</v>
      </c>
      <c r="L37" s="155"/>
      <c r="M37" s="162" t="s">
        <v>260</v>
      </c>
      <c r="N37" s="166">
        <v>1</v>
      </c>
      <c r="O37" s="164"/>
      <c r="P37" s="160" t="s">
        <v>260</v>
      </c>
      <c r="Q37" s="161">
        <v>0</v>
      </c>
      <c r="R37" s="155"/>
      <c r="S37" s="160" t="s">
        <v>260</v>
      </c>
      <c r="T37" s="161">
        <v>1</v>
      </c>
      <c r="U37" s="155"/>
      <c r="V37" s="160" t="s">
        <v>260</v>
      </c>
      <c r="W37" s="161">
        <v>4</v>
      </c>
      <c r="X37" s="141"/>
      <c r="Y37" s="160" t="s">
        <v>260</v>
      </c>
      <c r="Z37" s="161">
        <v>5</v>
      </c>
      <c r="AA37" s="155"/>
      <c r="AB37" s="160" t="s">
        <v>260</v>
      </c>
      <c r="AC37" s="161">
        <v>0</v>
      </c>
      <c r="AD37" s="155"/>
      <c r="AE37" s="160" t="s">
        <v>260</v>
      </c>
      <c r="AF37" s="161">
        <v>1</v>
      </c>
      <c r="AG37" s="155"/>
      <c r="AH37" s="160"/>
      <c r="AI37" s="165"/>
    </row>
    <row r="38" spans="1:35" x14ac:dyDescent="0.35">
      <c r="A38" s="167" t="s">
        <v>261</v>
      </c>
      <c r="B38" s="161">
        <v>0</v>
      </c>
      <c r="C38" s="155"/>
      <c r="D38" s="160" t="s">
        <v>261</v>
      </c>
      <c r="E38" s="161">
        <v>0</v>
      </c>
      <c r="F38" s="155"/>
      <c r="G38" s="160" t="s">
        <v>261</v>
      </c>
      <c r="H38" s="161">
        <v>0</v>
      </c>
      <c r="I38" s="155"/>
      <c r="J38" s="160" t="s">
        <v>261</v>
      </c>
      <c r="K38" s="161">
        <v>0</v>
      </c>
      <c r="L38" s="155"/>
      <c r="M38" s="162" t="s">
        <v>261</v>
      </c>
      <c r="N38" s="166">
        <v>0</v>
      </c>
      <c r="O38" s="164"/>
      <c r="P38" s="160" t="s">
        <v>261</v>
      </c>
      <c r="Q38" s="161">
        <v>0</v>
      </c>
      <c r="R38" s="155"/>
      <c r="S38" s="160" t="s">
        <v>261</v>
      </c>
      <c r="T38" s="161">
        <v>0</v>
      </c>
      <c r="U38" s="155"/>
      <c r="V38" s="160" t="s">
        <v>261</v>
      </c>
      <c r="W38" s="161">
        <v>1</v>
      </c>
      <c r="X38" s="141"/>
      <c r="Y38" s="160" t="s">
        <v>261</v>
      </c>
      <c r="Z38" s="161">
        <v>0</v>
      </c>
      <c r="AA38" s="155"/>
      <c r="AB38" s="160" t="s">
        <v>261</v>
      </c>
      <c r="AC38" s="161">
        <v>0</v>
      </c>
      <c r="AD38" s="155"/>
      <c r="AE38" s="160" t="s">
        <v>261</v>
      </c>
      <c r="AF38" s="161">
        <v>0</v>
      </c>
      <c r="AG38" s="155"/>
      <c r="AH38" s="160"/>
      <c r="AI38" s="165"/>
    </row>
    <row r="39" spans="1:35" x14ac:dyDescent="0.35">
      <c r="A39" s="167" t="s">
        <v>262</v>
      </c>
      <c r="B39" s="161">
        <v>4</v>
      </c>
      <c r="C39" s="155"/>
      <c r="D39" s="160" t="s">
        <v>262</v>
      </c>
      <c r="E39" s="161">
        <v>5</v>
      </c>
      <c r="F39" s="155"/>
      <c r="G39" s="160" t="s">
        <v>262</v>
      </c>
      <c r="H39" s="161">
        <v>2</v>
      </c>
      <c r="I39" s="155"/>
      <c r="J39" s="160" t="s">
        <v>262</v>
      </c>
      <c r="K39" s="161">
        <v>7</v>
      </c>
      <c r="L39" s="155"/>
      <c r="M39" s="162" t="s">
        <v>262</v>
      </c>
      <c r="N39" s="166">
        <v>2</v>
      </c>
      <c r="O39" s="164"/>
      <c r="P39" s="160" t="s">
        <v>262</v>
      </c>
      <c r="Q39" s="161">
        <v>1</v>
      </c>
      <c r="R39" s="155"/>
      <c r="S39" s="160" t="s">
        <v>262</v>
      </c>
      <c r="T39" s="161">
        <v>2</v>
      </c>
      <c r="U39" s="155"/>
      <c r="V39" s="160" t="s">
        <v>262</v>
      </c>
      <c r="W39" s="161">
        <v>9</v>
      </c>
      <c r="X39" s="141"/>
      <c r="Y39" s="160" t="s">
        <v>262</v>
      </c>
      <c r="Z39" s="161">
        <v>3</v>
      </c>
      <c r="AA39" s="155"/>
      <c r="AB39" s="160" t="s">
        <v>262</v>
      </c>
      <c r="AC39" s="161">
        <v>1</v>
      </c>
      <c r="AD39" s="155"/>
      <c r="AE39" s="160" t="s">
        <v>262</v>
      </c>
      <c r="AF39" s="161">
        <v>1</v>
      </c>
      <c r="AG39" s="155"/>
      <c r="AH39" s="160"/>
      <c r="AI39" s="165"/>
    </row>
    <row r="40" spans="1:35" x14ac:dyDescent="0.35">
      <c r="A40" s="167" t="s">
        <v>263</v>
      </c>
      <c r="B40" s="161">
        <v>3</v>
      </c>
      <c r="C40" s="155"/>
      <c r="D40" s="160" t="s">
        <v>263</v>
      </c>
      <c r="E40" s="161">
        <v>5</v>
      </c>
      <c r="F40" s="155"/>
      <c r="G40" s="160" t="s">
        <v>263</v>
      </c>
      <c r="H40" s="161">
        <v>3</v>
      </c>
      <c r="I40" s="155"/>
      <c r="J40" s="160" t="s">
        <v>263</v>
      </c>
      <c r="K40" s="161">
        <v>2</v>
      </c>
      <c r="L40" s="155"/>
      <c r="M40" s="162" t="s">
        <v>263</v>
      </c>
      <c r="N40" s="166">
        <v>0</v>
      </c>
      <c r="O40" s="164"/>
      <c r="P40" s="160" t="s">
        <v>263</v>
      </c>
      <c r="Q40" s="161">
        <v>1</v>
      </c>
      <c r="R40" s="155"/>
      <c r="S40" s="160" t="s">
        <v>263</v>
      </c>
      <c r="T40" s="161">
        <v>1</v>
      </c>
      <c r="U40" s="155"/>
      <c r="V40" s="160" t="s">
        <v>263</v>
      </c>
      <c r="W40" s="161">
        <v>6</v>
      </c>
      <c r="X40" s="141"/>
      <c r="Y40" s="160" t="s">
        <v>263</v>
      </c>
      <c r="Z40" s="161">
        <v>4</v>
      </c>
      <c r="AA40" s="155"/>
      <c r="AB40" s="160" t="s">
        <v>263</v>
      </c>
      <c r="AC40" s="161">
        <v>0</v>
      </c>
      <c r="AD40" s="155"/>
      <c r="AE40" s="160" t="s">
        <v>263</v>
      </c>
      <c r="AF40" s="161">
        <v>1</v>
      </c>
      <c r="AG40" s="155"/>
      <c r="AH40" s="160"/>
      <c r="AI40" s="165"/>
    </row>
    <row r="41" spans="1:35" x14ac:dyDescent="0.35">
      <c r="A41" s="167" t="s">
        <v>264</v>
      </c>
      <c r="B41" s="161">
        <v>1</v>
      </c>
      <c r="C41" s="155"/>
      <c r="D41" s="160" t="s">
        <v>264</v>
      </c>
      <c r="E41" s="161">
        <v>0</v>
      </c>
      <c r="F41" s="155"/>
      <c r="G41" s="160" t="s">
        <v>264</v>
      </c>
      <c r="H41" s="161">
        <v>2</v>
      </c>
      <c r="I41" s="155"/>
      <c r="J41" s="160" t="s">
        <v>264</v>
      </c>
      <c r="K41" s="161">
        <v>1</v>
      </c>
      <c r="L41" s="155"/>
      <c r="M41" s="162" t="s">
        <v>264</v>
      </c>
      <c r="N41" s="166">
        <v>3</v>
      </c>
      <c r="O41" s="164"/>
      <c r="P41" s="160" t="s">
        <v>264</v>
      </c>
      <c r="Q41" s="161">
        <v>1</v>
      </c>
      <c r="R41" s="155"/>
      <c r="S41" s="160" t="s">
        <v>264</v>
      </c>
      <c r="T41" s="161">
        <v>0</v>
      </c>
      <c r="U41" s="155"/>
      <c r="V41" s="160" t="s">
        <v>264</v>
      </c>
      <c r="W41" s="161">
        <v>2</v>
      </c>
      <c r="X41" s="141"/>
      <c r="Y41" s="160" t="s">
        <v>264</v>
      </c>
      <c r="Z41" s="161">
        <v>4</v>
      </c>
      <c r="AA41" s="155"/>
      <c r="AB41" s="160" t="s">
        <v>264</v>
      </c>
      <c r="AC41" s="161">
        <v>0</v>
      </c>
      <c r="AD41" s="155"/>
      <c r="AE41" s="160" t="s">
        <v>264</v>
      </c>
      <c r="AF41" s="161">
        <v>1</v>
      </c>
      <c r="AG41" s="155"/>
      <c r="AH41" s="160"/>
      <c r="AI41" s="165"/>
    </row>
    <row r="42" spans="1:35" x14ac:dyDescent="0.35">
      <c r="A42" s="167" t="s">
        <v>265</v>
      </c>
      <c r="B42" s="161">
        <v>0</v>
      </c>
      <c r="C42" s="155"/>
      <c r="D42" s="160" t="s">
        <v>265</v>
      </c>
      <c r="E42" s="161">
        <v>4</v>
      </c>
      <c r="F42" s="155"/>
      <c r="G42" s="160" t="s">
        <v>265</v>
      </c>
      <c r="H42" s="161">
        <v>3</v>
      </c>
      <c r="I42" s="155"/>
      <c r="J42" s="160" t="s">
        <v>265</v>
      </c>
      <c r="K42" s="161">
        <v>5</v>
      </c>
      <c r="L42" s="155"/>
      <c r="M42" s="162" t="s">
        <v>265</v>
      </c>
      <c r="N42" s="166">
        <v>7</v>
      </c>
      <c r="O42" s="164"/>
      <c r="P42" s="160" t="s">
        <v>265</v>
      </c>
      <c r="Q42" s="161">
        <v>2</v>
      </c>
      <c r="R42" s="155"/>
      <c r="S42" s="160" t="s">
        <v>265</v>
      </c>
      <c r="T42" s="161">
        <v>1</v>
      </c>
      <c r="U42" s="155"/>
      <c r="V42" s="160" t="s">
        <v>265</v>
      </c>
      <c r="W42" s="161">
        <v>7</v>
      </c>
      <c r="X42" s="141"/>
      <c r="Y42" s="160" t="s">
        <v>265</v>
      </c>
      <c r="Z42" s="161">
        <v>1</v>
      </c>
      <c r="AA42" s="155"/>
      <c r="AB42" s="160" t="s">
        <v>265</v>
      </c>
      <c r="AC42" s="161">
        <v>4</v>
      </c>
      <c r="AD42" s="155"/>
      <c r="AE42" s="160" t="s">
        <v>265</v>
      </c>
      <c r="AF42" s="161">
        <v>2</v>
      </c>
      <c r="AG42" s="155"/>
      <c r="AH42" s="160"/>
      <c r="AI42" s="165"/>
    </row>
    <row r="43" spans="1:35" x14ac:dyDescent="0.35">
      <c r="A43" s="167" t="s">
        <v>266</v>
      </c>
      <c r="B43" s="161">
        <v>7</v>
      </c>
      <c r="C43" s="155"/>
      <c r="D43" s="160" t="s">
        <v>266</v>
      </c>
      <c r="E43" s="161">
        <v>9</v>
      </c>
      <c r="F43" s="155"/>
      <c r="G43" s="160" t="s">
        <v>266</v>
      </c>
      <c r="H43" s="161">
        <v>6</v>
      </c>
      <c r="I43" s="155"/>
      <c r="J43" s="160" t="s">
        <v>266</v>
      </c>
      <c r="K43" s="161">
        <v>16</v>
      </c>
      <c r="L43" s="155"/>
      <c r="M43" s="162" t="s">
        <v>266</v>
      </c>
      <c r="N43" s="166">
        <v>7</v>
      </c>
      <c r="O43" s="164"/>
      <c r="P43" s="160" t="s">
        <v>266</v>
      </c>
      <c r="Q43" s="161">
        <v>3</v>
      </c>
      <c r="R43" s="155"/>
      <c r="S43" s="160" t="s">
        <v>266</v>
      </c>
      <c r="T43" s="161">
        <v>1</v>
      </c>
      <c r="U43" s="155"/>
      <c r="V43" s="160" t="s">
        <v>266</v>
      </c>
      <c r="W43" s="161">
        <v>13</v>
      </c>
      <c r="X43" s="141"/>
      <c r="Y43" s="160" t="s">
        <v>266</v>
      </c>
      <c r="Z43" s="161">
        <v>7</v>
      </c>
      <c r="AA43" s="155"/>
      <c r="AB43" s="160" t="s">
        <v>266</v>
      </c>
      <c r="AC43" s="161">
        <v>3</v>
      </c>
      <c r="AD43" s="155"/>
      <c r="AE43" s="160" t="s">
        <v>266</v>
      </c>
      <c r="AF43" s="161">
        <v>1</v>
      </c>
      <c r="AG43" s="155"/>
      <c r="AH43" s="160"/>
      <c r="AI43" s="165"/>
    </row>
    <row r="44" spans="1:35" x14ac:dyDescent="0.35">
      <c r="A44" s="167" t="s">
        <v>267</v>
      </c>
      <c r="B44" s="161">
        <v>15</v>
      </c>
      <c r="C44" s="155"/>
      <c r="D44" s="160" t="s">
        <v>267</v>
      </c>
      <c r="E44" s="161">
        <v>34</v>
      </c>
      <c r="F44" s="155"/>
      <c r="G44" s="160" t="s">
        <v>267</v>
      </c>
      <c r="H44" s="161">
        <v>17</v>
      </c>
      <c r="I44" s="155"/>
      <c r="J44" s="160" t="s">
        <v>267</v>
      </c>
      <c r="K44" s="161">
        <v>25</v>
      </c>
      <c r="L44" s="155"/>
      <c r="M44" s="162" t="s">
        <v>267</v>
      </c>
      <c r="N44" s="166">
        <v>33</v>
      </c>
      <c r="O44" s="164"/>
      <c r="P44" s="160" t="s">
        <v>267</v>
      </c>
      <c r="Q44" s="161">
        <v>11</v>
      </c>
      <c r="R44" s="155"/>
      <c r="S44" s="160" t="s">
        <v>267</v>
      </c>
      <c r="T44" s="161">
        <v>50</v>
      </c>
      <c r="U44" s="155"/>
      <c r="V44" s="160" t="s">
        <v>267</v>
      </c>
      <c r="W44" s="161">
        <v>64</v>
      </c>
      <c r="X44" s="141"/>
      <c r="Y44" s="160" t="s">
        <v>267</v>
      </c>
      <c r="Z44" s="161">
        <v>42</v>
      </c>
      <c r="AA44" s="155"/>
      <c r="AB44" s="160" t="s">
        <v>267</v>
      </c>
      <c r="AC44" s="161">
        <v>11</v>
      </c>
      <c r="AD44" s="155"/>
      <c r="AE44" s="160" t="s">
        <v>267</v>
      </c>
      <c r="AF44" s="161">
        <v>7</v>
      </c>
      <c r="AG44" s="155"/>
      <c r="AH44" s="160"/>
      <c r="AI44" s="165"/>
    </row>
    <row r="45" spans="1:35" x14ac:dyDescent="0.35">
      <c r="A45" s="167" t="s">
        <v>268</v>
      </c>
      <c r="B45" s="161">
        <v>6</v>
      </c>
      <c r="C45" s="155"/>
      <c r="D45" s="160" t="s">
        <v>268</v>
      </c>
      <c r="E45" s="161">
        <v>13</v>
      </c>
      <c r="F45" s="155"/>
      <c r="G45" s="160" t="s">
        <v>268</v>
      </c>
      <c r="H45" s="161">
        <v>13</v>
      </c>
      <c r="I45" s="155"/>
      <c r="J45" s="160" t="s">
        <v>268</v>
      </c>
      <c r="K45" s="161">
        <v>15</v>
      </c>
      <c r="L45" s="155"/>
      <c r="M45" s="162" t="s">
        <v>268</v>
      </c>
      <c r="N45" s="166">
        <v>16</v>
      </c>
      <c r="O45" s="164"/>
      <c r="P45" s="160" t="s">
        <v>268</v>
      </c>
      <c r="Q45" s="161">
        <v>7</v>
      </c>
      <c r="R45" s="155"/>
      <c r="S45" s="160" t="s">
        <v>268</v>
      </c>
      <c r="T45" s="161">
        <v>12</v>
      </c>
      <c r="U45" s="155"/>
      <c r="V45" s="160" t="s">
        <v>268</v>
      </c>
      <c r="W45" s="161">
        <v>30</v>
      </c>
      <c r="X45" s="141"/>
      <c r="Y45" s="160" t="s">
        <v>268</v>
      </c>
      <c r="Z45" s="161">
        <v>13</v>
      </c>
      <c r="AA45" s="155"/>
      <c r="AB45" s="160" t="s">
        <v>268</v>
      </c>
      <c r="AC45" s="161">
        <v>8</v>
      </c>
      <c r="AD45" s="155"/>
      <c r="AE45" s="160" t="s">
        <v>268</v>
      </c>
      <c r="AF45" s="161">
        <v>5</v>
      </c>
      <c r="AG45" s="155"/>
      <c r="AH45" s="160"/>
      <c r="AI45" s="165"/>
    </row>
    <row r="46" spans="1:35" x14ac:dyDescent="0.35">
      <c r="A46" s="167" t="s">
        <v>269</v>
      </c>
      <c r="B46" s="161">
        <v>0</v>
      </c>
      <c r="C46" s="155"/>
      <c r="D46" s="160" t="s">
        <v>269</v>
      </c>
      <c r="E46" s="161">
        <v>2</v>
      </c>
      <c r="F46" s="155"/>
      <c r="G46" s="160" t="s">
        <v>269</v>
      </c>
      <c r="H46" s="161">
        <v>2</v>
      </c>
      <c r="I46" s="155"/>
      <c r="J46" s="160" t="s">
        <v>269</v>
      </c>
      <c r="K46" s="161">
        <v>1</v>
      </c>
      <c r="L46" s="155"/>
      <c r="M46" s="162" t="s">
        <v>269</v>
      </c>
      <c r="N46" s="166">
        <v>1</v>
      </c>
      <c r="O46" s="164"/>
      <c r="P46" s="160" t="s">
        <v>269</v>
      </c>
      <c r="Q46" s="161">
        <v>0</v>
      </c>
      <c r="R46" s="155"/>
      <c r="S46" s="160" t="s">
        <v>269</v>
      </c>
      <c r="T46" s="161">
        <v>0</v>
      </c>
      <c r="U46" s="155"/>
      <c r="V46" s="160" t="s">
        <v>269</v>
      </c>
      <c r="W46" s="161">
        <v>1</v>
      </c>
      <c r="X46" s="141"/>
      <c r="Y46" s="160" t="s">
        <v>269</v>
      </c>
      <c r="Z46" s="161">
        <v>0</v>
      </c>
      <c r="AA46" s="155"/>
      <c r="AB46" s="160" t="s">
        <v>269</v>
      </c>
      <c r="AC46" s="161">
        <v>0</v>
      </c>
      <c r="AD46" s="155"/>
      <c r="AE46" s="160" t="s">
        <v>269</v>
      </c>
      <c r="AF46" s="161">
        <v>1</v>
      </c>
      <c r="AG46" s="155"/>
      <c r="AH46" s="160"/>
      <c r="AI46" s="165"/>
    </row>
    <row r="47" spans="1:35" x14ac:dyDescent="0.35">
      <c r="A47" s="167" t="s">
        <v>270</v>
      </c>
      <c r="B47" s="161">
        <v>6</v>
      </c>
      <c r="C47" s="155"/>
      <c r="D47" s="160" t="s">
        <v>270</v>
      </c>
      <c r="E47" s="161">
        <v>3</v>
      </c>
      <c r="F47" s="155"/>
      <c r="G47" s="160" t="s">
        <v>270</v>
      </c>
      <c r="H47" s="161">
        <v>4</v>
      </c>
      <c r="I47" s="155"/>
      <c r="J47" s="160" t="s">
        <v>270</v>
      </c>
      <c r="K47" s="161">
        <v>3</v>
      </c>
      <c r="L47" s="155"/>
      <c r="M47" s="162" t="s">
        <v>270</v>
      </c>
      <c r="N47" s="166">
        <v>2</v>
      </c>
      <c r="O47" s="164"/>
      <c r="P47" s="160" t="s">
        <v>270</v>
      </c>
      <c r="Q47" s="161">
        <v>2</v>
      </c>
      <c r="R47" s="155"/>
      <c r="S47" s="160" t="s">
        <v>270</v>
      </c>
      <c r="T47" s="161">
        <v>0</v>
      </c>
      <c r="U47" s="155"/>
      <c r="V47" s="160" t="s">
        <v>270</v>
      </c>
      <c r="W47" s="161">
        <v>6</v>
      </c>
      <c r="X47" s="141"/>
      <c r="Y47" s="160" t="s">
        <v>270</v>
      </c>
      <c r="Z47" s="161">
        <v>3</v>
      </c>
      <c r="AA47" s="155"/>
      <c r="AB47" s="160" t="s">
        <v>270</v>
      </c>
      <c r="AC47" s="161">
        <v>1</v>
      </c>
      <c r="AD47" s="155"/>
      <c r="AE47" s="160" t="s">
        <v>270</v>
      </c>
      <c r="AF47" s="161">
        <v>1</v>
      </c>
      <c r="AG47" s="155"/>
      <c r="AH47" s="160"/>
      <c r="AI47" s="165"/>
    </row>
    <row r="48" spans="1:35" x14ac:dyDescent="0.35">
      <c r="A48" s="167" t="s">
        <v>271</v>
      </c>
      <c r="B48" s="161">
        <v>14</v>
      </c>
      <c r="C48" s="155"/>
      <c r="D48" s="160" t="s">
        <v>271</v>
      </c>
      <c r="E48" s="161">
        <v>22</v>
      </c>
      <c r="F48" s="155"/>
      <c r="G48" s="160" t="s">
        <v>271</v>
      </c>
      <c r="H48" s="161">
        <v>12</v>
      </c>
      <c r="I48" s="155"/>
      <c r="J48" s="160" t="s">
        <v>271</v>
      </c>
      <c r="K48" s="161">
        <v>14</v>
      </c>
      <c r="L48" s="155"/>
      <c r="M48" s="162" t="s">
        <v>271</v>
      </c>
      <c r="N48" s="166">
        <v>18</v>
      </c>
      <c r="O48" s="164"/>
      <c r="P48" s="160" t="s">
        <v>271</v>
      </c>
      <c r="Q48" s="161">
        <v>14</v>
      </c>
      <c r="R48" s="155"/>
      <c r="S48" s="160" t="s">
        <v>271</v>
      </c>
      <c r="T48" s="161">
        <v>3</v>
      </c>
      <c r="U48" s="155"/>
      <c r="V48" s="160" t="s">
        <v>271</v>
      </c>
      <c r="W48" s="161">
        <v>21</v>
      </c>
      <c r="X48" s="141"/>
      <c r="Y48" s="160" t="s">
        <v>271</v>
      </c>
      <c r="Z48" s="161">
        <v>15</v>
      </c>
      <c r="AA48" s="155"/>
      <c r="AB48" s="160" t="s">
        <v>271</v>
      </c>
      <c r="AC48" s="161">
        <v>16</v>
      </c>
      <c r="AD48" s="155"/>
      <c r="AE48" s="160" t="s">
        <v>271</v>
      </c>
      <c r="AF48" s="161">
        <v>8</v>
      </c>
      <c r="AG48" s="155"/>
      <c r="AH48" s="160"/>
      <c r="AI48" s="165"/>
    </row>
    <row r="49" spans="1:35" x14ac:dyDescent="0.35">
      <c r="A49" s="167" t="s">
        <v>272</v>
      </c>
      <c r="B49" s="161">
        <v>2</v>
      </c>
      <c r="C49" s="155"/>
      <c r="D49" s="160" t="s">
        <v>272</v>
      </c>
      <c r="E49" s="161">
        <v>0</v>
      </c>
      <c r="F49" s="155"/>
      <c r="G49" s="160" t="s">
        <v>272</v>
      </c>
      <c r="H49" s="161">
        <v>2</v>
      </c>
      <c r="I49" s="155"/>
      <c r="J49" s="160" t="s">
        <v>272</v>
      </c>
      <c r="K49" s="161">
        <v>0</v>
      </c>
      <c r="L49" s="155"/>
      <c r="M49" s="162" t="s">
        <v>272</v>
      </c>
      <c r="N49" s="166">
        <v>1</v>
      </c>
      <c r="O49" s="164"/>
      <c r="P49" s="160" t="s">
        <v>272</v>
      </c>
      <c r="Q49" s="161">
        <v>0</v>
      </c>
      <c r="R49" s="155"/>
      <c r="S49" s="160" t="s">
        <v>272</v>
      </c>
      <c r="T49" s="161">
        <v>1</v>
      </c>
      <c r="U49" s="155"/>
      <c r="V49" s="160" t="s">
        <v>272</v>
      </c>
      <c r="W49" s="161">
        <v>0</v>
      </c>
      <c r="X49" s="141"/>
      <c r="Y49" s="160" t="s">
        <v>272</v>
      </c>
      <c r="Z49" s="161">
        <v>0</v>
      </c>
      <c r="AA49" s="155"/>
      <c r="AB49" s="160" t="s">
        <v>272</v>
      </c>
      <c r="AC49" s="161">
        <v>0</v>
      </c>
      <c r="AD49" s="155"/>
      <c r="AE49" s="160" t="s">
        <v>272</v>
      </c>
      <c r="AF49" s="161">
        <v>1</v>
      </c>
      <c r="AG49" s="155"/>
      <c r="AH49" s="160"/>
      <c r="AI49" s="165"/>
    </row>
    <row r="50" spans="1:35" x14ac:dyDescent="0.35">
      <c r="A50" s="167" t="s">
        <v>273</v>
      </c>
      <c r="B50" s="161">
        <v>0</v>
      </c>
      <c r="C50" s="155"/>
      <c r="D50" s="160" t="s">
        <v>273</v>
      </c>
      <c r="E50" s="161">
        <v>2</v>
      </c>
      <c r="F50" s="155"/>
      <c r="G50" s="160" t="s">
        <v>273</v>
      </c>
      <c r="H50" s="161">
        <v>0</v>
      </c>
      <c r="I50" s="155"/>
      <c r="J50" s="160" t="s">
        <v>273</v>
      </c>
      <c r="K50" s="161">
        <v>3</v>
      </c>
      <c r="L50" s="155"/>
      <c r="M50" s="162" t="s">
        <v>273</v>
      </c>
      <c r="N50" s="166">
        <v>0</v>
      </c>
      <c r="O50" s="164"/>
      <c r="P50" s="160" t="s">
        <v>273</v>
      </c>
      <c r="Q50" s="161">
        <v>0</v>
      </c>
      <c r="R50" s="155"/>
      <c r="S50" s="160" t="s">
        <v>273</v>
      </c>
      <c r="T50" s="161">
        <v>2</v>
      </c>
      <c r="U50" s="155"/>
      <c r="V50" s="160" t="s">
        <v>273</v>
      </c>
      <c r="W50" s="161">
        <v>2</v>
      </c>
      <c r="X50" s="141"/>
      <c r="Y50" s="160" t="s">
        <v>273</v>
      </c>
      <c r="Z50" s="161">
        <v>4</v>
      </c>
      <c r="AA50" s="155"/>
      <c r="AB50" s="160" t="s">
        <v>273</v>
      </c>
      <c r="AC50" s="161">
        <v>0</v>
      </c>
      <c r="AD50" s="155"/>
      <c r="AE50" s="160" t="s">
        <v>273</v>
      </c>
      <c r="AF50" s="161">
        <v>0</v>
      </c>
      <c r="AG50" s="155"/>
      <c r="AH50" s="160"/>
      <c r="AI50" s="165"/>
    </row>
    <row r="51" spans="1:35" ht="15.5" x14ac:dyDescent="0.35">
      <c r="A51" s="167" t="s">
        <v>274</v>
      </c>
      <c r="B51" s="161">
        <v>1</v>
      </c>
      <c r="C51" s="155"/>
      <c r="D51" s="160" t="s">
        <v>274</v>
      </c>
      <c r="E51" s="161">
        <v>1</v>
      </c>
      <c r="F51" s="155"/>
      <c r="G51" s="160" t="s">
        <v>274</v>
      </c>
      <c r="H51" s="161">
        <v>3</v>
      </c>
      <c r="I51" s="155"/>
      <c r="J51" s="160" t="s">
        <v>274</v>
      </c>
      <c r="K51" s="161">
        <v>1</v>
      </c>
      <c r="L51" s="155"/>
      <c r="M51" s="162" t="s">
        <v>274</v>
      </c>
      <c r="N51" s="166">
        <v>0</v>
      </c>
      <c r="O51" s="164"/>
      <c r="P51" s="160" t="s">
        <v>274</v>
      </c>
      <c r="Q51" s="161">
        <v>2</v>
      </c>
      <c r="R51" s="168"/>
      <c r="S51" s="160" t="s">
        <v>274</v>
      </c>
      <c r="T51" s="161">
        <v>0</v>
      </c>
      <c r="U51" s="168"/>
      <c r="V51" s="160" t="s">
        <v>274</v>
      </c>
      <c r="W51" s="161">
        <v>0</v>
      </c>
      <c r="X51" s="141"/>
      <c r="Y51" s="160" t="s">
        <v>274</v>
      </c>
      <c r="Z51" s="161">
        <v>1</v>
      </c>
      <c r="AA51" s="155"/>
      <c r="AB51" s="160" t="s">
        <v>274</v>
      </c>
      <c r="AC51" s="161">
        <v>0</v>
      </c>
      <c r="AD51" s="155"/>
      <c r="AE51" s="160" t="s">
        <v>274</v>
      </c>
      <c r="AF51" s="161">
        <v>0</v>
      </c>
      <c r="AG51" s="155"/>
      <c r="AH51" s="160"/>
      <c r="AI51" s="165"/>
    </row>
    <row r="52" spans="1:35" x14ac:dyDescent="0.35">
      <c r="A52" s="167" t="s">
        <v>275</v>
      </c>
      <c r="B52" s="161">
        <v>3</v>
      </c>
      <c r="C52" s="155"/>
      <c r="D52" s="160" t="s">
        <v>275</v>
      </c>
      <c r="E52" s="161">
        <v>3</v>
      </c>
      <c r="F52" s="155"/>
      <c r="G52" s="160" t="s">
        <v>275</v>
      </c>
      <c r="H52" s="161">
        <v>4</v>
      </c>
      <c r="I52" s="155"/>
      <c r="J52" s="160" t="s">
        <v>275</v>
      </c>
      <c r="K52" s="161">
        <v>8</v>
      </c>
      <c r="L52" s="155"/>
      <c r="M52" s="162" t="s">
        <v>275</v>
      </c>
      <c r="N52" s="166">
        <v>4</v>
      </c>
      <c r="O52" s="164"/>
      <c r="P52" s="160" t="s">
        <v>275</v>
      </c>
      <c r="Q52" s="161">
        <v>3</v>
      </c>
      <c r="R52" s="155"/>
      <c r="S52" s="160" t="s">
        <v>275</v>
      </c>
      <c r="T52" s="161">
        <v>3</v>
      </c>
      <c r="U52" s="155"/>
      <c r="V52" s="160" t="s">
        <v>275</v>
      </c>
      <c r="W52" s="161">
        <v>10</v>
      </c>
      <c r="X52" s="141"/>
      <c r="Y52" s="160" t="s">
        <v>275</v>
      </c>
      <c r="Z52" s="161">
        <v>6</v>
      </c>
      <c r="AA52" s="155"/>
      <c r="AB52" s="160" t="s">
        <v>275</v>
      </c>
      <c r="AC52" s="161">
        <v>1</v>
      </c>
      <c r="AD52" s="155"/>
      <c r="AE52" s="160" t="s">
        <v>275</v>
      </c>
      <c r="AF52" s="161">
        <v>0</v>
      </c>
      <c r="AG52" s="155"/>
      <c r="AH52" s="160"/>
      <c r="AI52" s="165"/>
    </row>
    <row r="53" spans="1:35" x14ac:dyDescent="0.35">
      <c r="A53" s="167" t="s">
        <v>276</v>
      </c>
      <c r="B53" s="161">
        <v>4</v>
      </c>
      <c r="C53" s="155"/>
      <c r="D53" s="160" t="s">
        <v>276</v>
      </c>
      <c r="E53" s="161">
        <v>4</v>
      </c>
      <c r="F53" s="155"/>
      <c r="G53" s="160" t="s">
        <v>276</v>
      </c>
      <c r="H53" s="161">
        <v>2</v>
      </c>
      <c r="I53" s="155"/>
      <c r="J53" s="160" t="s">
        <v>276</v>
      </c>
      <c r="K53" s="161">
        <v>1</v>
      </c>
      <c r="L53" s="155"/>
      <c r="M53" s="162" t="s">
        <v>276</v>
      </c>
      <c r="N53" s="166">
        <v>3</v>
      </c>
      <c r="O53" s="164"/>
      <c r="P53" s="160" t="s">
        <v>276</v>
      </c>
      <c r="Q53" s="161">
        <v>5</v>
      </c>
      <c r="R53" s="155"/>
      <c r="S53" s="160" t="s">
        <v>276</v>
      </c>
      <c r="T53" s="161">
        <v>4</v>
      </c>
      <c r="U53" s="155"/>
      <c r="V53" s="160" t="s">
        <v>276</v>
      </c>
      <c r="W53" s="161">
        <v>4</v>
      </c>
      <c r="X53" s="141"/>
      <c r="Y53" s="160" t="s">
        <v>276</v>
      </c>
      <c r="Z53" s="161">
        <v>3</v>
      </c>
      <c r="AA53" s="155"/>
      <c r="AB53" s="160" t="s">
        <v>276</v>
      </c>
      <c r="AC53" s="161">
        <v>1</v>
      </c>
      <c r="AD53" s="155"/>
      <c r="AE53" s="160" t="s">
        <v>276</v>
      </c>
      <c r="AF53" s="161">
        <v>1</v>
      </c>
      <c r="AG53" s="155"/>
      <c r="AH53" s="160"/>
      <c r="AI53" s="165"/>
    </row>
    <row r="54" spans="1:35" x14ac:dyDescent="0.35">
      <c r="A54" s="167" t="s">
        <v>277</v>
      </c>
      <c r="B54" s="161">
        <v>0</v>
      </c>
      <c r="C54" s="155"/>
      <c r="D54" s="160" t="s">
        <v>277</v>
      </c>
      <c r="E54" s="161">
        <v>0</v>
      </c>
      <c r="F54" s="155"/>
      <c r="G54" s="160" t="s">
        <v>277</v>
      </c>
      <c r="H54" s="161">
        <v>0</v>
      </c>
      <c r="I54" s="155"/>
      <c r="J54" s="160" t="s">
        <v>277</v>
      </c>
      <c r="K54" s="161">
        <v>0</v>
      </c>
      <c r="L54" s="155"/>
      <c r="M54" s="162" t="s">
        <v>277</v>
      </c>
      <c r="N54" s="166">
        <v>0</v>
      </c>
      <c r="O54" s="164"/>
      <c r="P54" s="160" t="s">
        <v>277</v>
      </c>
      <c r="Q54" s="161">
        <v>3</v>
      </c>
      <c r="R54" s="155"/>
      <c r="S54" s="160" t="s">
        <v>277</v>
      </c>
      <c r="T54" s="161">
        <v>0</v>
      </c>
      <c r="U54" s="155"/>
      <c r="V54" s="160" t="s">
        <v>277</v>
      </c>
      <c r="W54" s="161">
        <v>1</v>
      </c>
      <c r="X54" s="141"/>
      <c r="Y54" s="160" t="s">
        <v>277</v>
      </c>
      <c r="Z54" s="161">
        <v>0</v>
      </c>
      <c r="AA54" s="155"/>
      <c r="AB54" s="160" t="s">
        <v>277</v>
      </c>
      <c r="AC54" s="161">
        <v>0</v>
      </c>
      <c r="AD54" s="155"/>
      <c r="AE54" s="160" t="s">
        <v>277</v>
      </c>
      <c r="AF54" s="161">
        <v>0</v>
      </c>
      <c r="AG54" s="155"/>
      <c r="AH54" s="160"/>
      <c r="AI54" s="165"/>
    </row>
    <row r="55" spans="1:35" x14ac:dyDescent="0.35">
      <c r="A55" s="167" t="s">
        <v>278</v>
      </c>
      <c r="B55" s="161">
        <v>1</v>
      </c>
      <c r="C55" s="155"/>
      <c r="D55" s="160" t="s">
        <v>278</v>
      </c>
      <c r="E55" s="161">
        <v>0</v>
      </c>
      <c r="F55" s="155"/>
      <c r="G55" s="160" t="s">
        <v>278</v>
      </c>
      <c r="H55" s="161">
        <v>0</v>
      </c>
      <c r="I55" s="155"/>
      <c r="J55" s="160" t="s">
        <v>278</v>
      </c>
      <c r="K55" s="161">
        <v>0</v>
      </c>
      <c r="L55" s="155"/>
      <c r="M55" s="162" t="s">
        <v>278</v>
      </c>
      <c r="N55" s="166">
        <v>1</v>
      </c>
      <c r="O55" s="164"/>
      <c r="P55" s="160" t="s">
        <v>278</v>
      </c>
      <c r="Q55" s="161">
        <v>4</v>
      </c>
      <c r="R55" s="155"/>
      <c r="S55" s="160" t="s">
        <v>278</v>
      </c>
      <c r="T55" s="161">
        <v>0</v>
      </c>
      <c r="U55" s="155"/>
      <c r="V55" s="160" t="s">
        <v>278</v>
      </c>
      <c r="W55" s="161">
        <v>1</v>
      </c>
      <c r="X55" s="141"/>
      <c r="Y55" s="160" t="s">
        <v>278</v>
      </c>
      <c r="Z55" s="161">
        <v>0</v>
      </c>
      <c r="AA55" s="155"/>
      <c r="AB55" s="160" t="s">
        <v>278</v>
      </c>
      <c r="AC55" s="161">
        <v>0</v>
      </c>
      <c r="AD55" s="155"/>
      <c r="AE55" s="160" t="s">
        <v>278</v>
      </c>
      <c r="AF55" s="161">
        <v>0</v>
      </c>
      <c r="AG55" s="155"/>
      <c r="AH55" s="160"/>
      <c r="AI55" s="165"/>
    </row>
    <row r="56" spans="1:35" x14ac:dyDescent="0.35">
      <c r="A56" s="167" t="s">
        <v>279</v>
      </c>
      <c r="B56" s="161">
        <v>7</v>
      </c>
      <c r="C56" s="155"/>
      <c r="D56" s="160" t="s">
        <v>279</v>
      </c>
      <c r="E56" s="161">
        <v>6</v>
      </c>
      <c r="F56" s="155"/>
      <c r="G56" s="160" t="s">
        <v>279</v>
      </c>
      <c r="H56" s="161">
        <v>8</v>
      </c>
      <c r="I56" s="155"/>
      <c r="J56" s="160" t="s">
        <v>279</v>
      </c>
      <c r="K56" s="161">
        <v>12</v>
      </c>
      <c r="L56" s="155"/>
      <c r="M56" s="162" t="s">
        <v>279</v>
      </c>
      <c r="N56" s="166">
        <v>8</v>
      </c>
      <c r="O56" s="164"/>
      <c r="P56" s="160" t="s">
        <v>279</v>
      </c>
      <c r="Q56" s="161">
        <v>3</v>
      </c>
      <c r="R56" s="155"/>
      <c r="S56" s="160" t="s">
        <v>279</v>
      </c>
      <c r="T56" s="161">
        <v>2</v>
      </c>
      <c r="U56" s="155"/>
      <c r="V56" s="160" t="s">
        <v>279</v>
      </c>
      <c r="W56" s="161">
        <v>12</v>
      </c>
      <c r="X56" s="141"/>
      <c r="Y56" s="160" t="s">
        <v>279</v>
      </c>
      <c r="Z56" s="161">
        <v>4</v>
      </c>
      <c r="AA56" s="155"/>
      <c r="AB56" s="160" t="s">
        <v>279</v>
      </c>
      <c r="AC56" s="161">
        <v>4</v>
      </c>
      <c r="AD56" s="155"/>
      <c r="AE56" s="160" t="s">
        <v>279</v>
      </c>
      <c r="AF56" s="161">
        <v>1</v>
      </c>
      <c r="AG56" s="155"/>
      <c r="AH56" s="160"/>
      <c r="AI56" s="165"/>
    </row>
    <row r="57" spans="1:35" x14ac:dyDescent="0.35">
      <c r="A57" s="167" t="s">
        <v>280</v>
      </c>
      <c r="B57" s="161">
        <v>6</v>
      </c>
      <c r="C57" s="155"/>
      <c r="D57" s="160" t="s">
        <v>280</v>
      </c>
      <c r="E57" s="161">
        <v>9</v>
      </c>
      <c r="F57" s="155"/>
      <c r="G57" s="160" t="s">
        <v>280</v>
      </c>
      <c r="H57" s="161">
        <v>9</v>
      </c>
      <c r="I57" s="155"/>
      <c r="J57" s="160" t="s">
        <v>280</v>
      </c>
      <c r="K57" s="161">
        <v>11</v>
      </c>
      <c r="L57" s="155"/>
      <c r="M57" s="162" t="s">
        <v>280</v>
      </c>
      <c r="N57" s="166">
        <v>5</v>
      </c>
      <c r="O57" s="164"/>
      <c r="P57" s="160" t="s">
        <v>280</v>
      </c>
      <c r="Q57" s="161">
        <v>5</v>
      </c>
      <c r="R57" s="155"/>
      <c r="S57" s="160" t="s">
        <v>280</v>
      </c>
      <c r="T57" s="161">
        <v>2</v>
      </c>
      <c r="U57" s="155"/>
      <c r="V57" s="160" t="s">
        <v>280</v>
      </c>
      <c r="W57" s="161">
        <v>19</v>
      </c>
      <c r="X57" s="141"/>
      <c r="Y57" s="160" t="s">
        <v>280</v>
      </c>
      <c r="Z57" s="161">
        <v>8</v>
      </c>
      <c r="AA57" s="155"/>
      <c r="AB57" s="160" t="s">
        <v>280</v>
      </c>
      <c r="AC57" s="161">
        <v>10</v>
      </c>
      <c r="AD57" s="155"/>
      <c r="AE57" s="160" t="s">
        <v>280</v>
      </c>
      <c r="AF57" s="161">
        <v>3</v>
      </c>
      <c r="AG57" s="155"/>
      <c r="AH57" s="160"/>
      <c r="AI57" s="165"/>
    </row>
    <row r="58" spans="1:35" x14ac:dyDescent="0.35">
      <c r="A58" s="167" t="s">
        <v>281</v>
      </c>
      <c r="B58" s="161">
        <v>6</v>
      </c>
      <c r="C58" s="155"/>
      <c r="D58" s="160" t="s">
        <v>281</v>
      </c>
      <c r="E58" s="161">
        <v>6</v>
      </c>
      <c r="F58" s="155"/>
      <c r="G58" s="160" t="s">
        <v>281</v>
      </c>
      <c r="H58" s="161">
        <v>6</v>
      </c>
      <c r="I58" s="155"/>
      <c r="J58" s="160" t="s">
        <v>281</v>
      </c>
      <c r="K58" s="161">
        <v>9</v>
      </c>
      <c r="L58" s="155"/>
      <c r="M58" s="162" t="s">
        <v>281</v>
      </c>
      <c r="N58" s="166">
        <v>4</v>
      </c>
      <c r="O58" s="164"/>
      <c r="P58" s="160" t="s">
        <v>281</v>
      </c>
      <c r="Q58" s="161">
        <v>2</v>
      </c>
      <c r="R58" s="155"/>
      <c r="S58" s="160" t="s">
        <v>281</v>
      </c>
      <c r="T58" s="161">
        <v>0</v>
      </c>
      <c r="U58" s="155"/>
      <c r="V58" s="160" t="s">
        <v>281</v>
      </c>
      <c r="W58" s="161">
        <v>19</v>
      </c>
      <c r="X58" s="141"/>
      <c r="Y58" s="160" t="s">
        <v>281</v>
      </c>
      <c r="Z58" s="161">
        <v>6</v>
      </c>
      <c r="AA58" s="155"/>
      <c r="AB58" s="160" t="s">
        <v>281</v>
      </c>
      <c r="AC58" s="161">
        <v>4</v>
      </c>
      <c r="AD58" s="155"/>
      <c r="AE58" s="160" t="s">
        <v>281</v>
      </c>
      <c r="AF58" s="161">
        <v>2</v>
      </c>
      <c r="AG58" s="155"/>
      <c r="AH58" s="160"/>
      <c r="AI58" s="165"/>
    </row>
    <row r="59" spans="1:35" x14ac:dyDescent="0.35">
      <c r="A59" s="167" t="s">
        <v>282</v>
      </c>
      <c r="B59" s="161">
        <v>1</v>
      </c>
      <c r="C59" s="155"/>
      <c r="D59" s="160" t="s">
        <v>282</v>
      </c>
      <c r="E59" s="161">
        <v>1</v>
      </c>
      <c r="F59" s="155"/>
      <c r="G59" s="160" t="s">
        <v>282</v>
      </c>
      <c r="H59" s="161">
        <v>1</v>
      </c>
      <c r="I59" s="155"/>
      <c r="J59" s="160" t="s">
        <v>282</v>
      </c>
      <c r="K59" s="161">
        <v>1</v>
      </c>
      <c r="L59" s="155"/>
      <c r="M59" s="162" t="s">
        <v>282</v>
      </c>
      <c r="N59" s="166">
        <v>0</v>
      </c>
      <c r="O59" s="164"/>
      <c r="P59" s="160" t="s">
        <v>282</v>
      </c>
      <c r="Q59" s="161">
        <v>0</v>
      </c>
      <c r="R59" s="155"/>
      <c r="S59" s="160" t="s">
        <v>282</v>
      </c>
      <c r="T59" s="161">
        <v>1</v>
      </c>
      <c r="U59" s="155"/>
      <c r="V59" s="160" t="s">
        <v>282</v>
      </c>
      <c r="W59" s="161">
        <v>0</v>
      </c>
      <c r="X59" s="141"/>
      <c r="Y59" s="160" t="s">
        <v>282</v>
      </c>
      <c r="Z59" s="161">
        <v>1</v>
      </c>
      <c r="AA59" s="155"/>
      <c r="AB59" s="160" t="s">
        <v>282</v>
      </c>
      <c r="AC59" s="161">
        <v>1</v>
      </c>
      <c r="AD59" s="155"/>
      <c r="AE59" s="160" t="s">
        <v>282</v>
      </c>
      <c r="AF59" s="161">
        <v>0</v>
      </c>
      <c r="AG59" s="155"/>
      <c r="AH59" s="160"/>
      <c r="AI59" s="165"/>
    </row>
    <row r="60" spans="1:35" x14ac:dyDescent="0.35">
      <c r="A60" s="167" t="s">
        <v>283</v>
      </c>
      <c r="B60" s="161">
        <v>5</v>
      </c>
      <c r="C60" s="155"/>
      <c r="D60" s="160" t="s">
        <v>283</v>
      </c>
      <c r="E60" s="161">
        <v>8</v>
      </c>
      <c r="F60" s="155"/>
      <c r="G60" s="160" t="s">
        <v>283</v>
      </c>
      <c r="H60" s="161">
        <v>11</v>
      </c>
      <c r="I60" s="155"/>
      <c r="J60" s="160" t="s">
        <v>283</v>
      </c>
      <c r="K60" s="161">
        <v>12</v>
      </c>
      <c r="L60" s="155"/>
      <c r="M60" s="162" t="s">
        <v>283</v>
      </c>
      <c r="N60" s="166">
        <v>7</v>
      </c>
      <c r="O60" s="164"/>
      <c r="P60" s="160" t="s">
        <v>283</v>
      </c>
      <c r="Q60" s="161">
        <v>11</v>
      </c>
      <c r="R60" s="155"/>
      <c r="S60" s="160" t="s">
        <v>283</v>
      </c>
      <c r="T60" s="161">
        <v>4</v>
      </c>
      <c r="U60" s="155"/>
      <c r="V60" s="160" t="s">
        <v>283</v>
      </c>
      <c r="W60" s="161">
        <v>19</v>
      </c>
      <c r="X60" s="141"/>
      <c r="Y60" s="160" t="s">
        <v>283</v>
      </c>
      <c r="Z60" s="161">
        <v>10</v>
      </c>
      <c r="AA60" s="155"/>
      <c r="AB60" s="160" t="s">
        <v>283</v>
      </c>
      <c r="AC60" s="161">
        <v>10</v>
      </c>
      <c r="AD60" s="155"/>
      <c r="AE60" s="160" t="s">
        <v>283</v>
      </c>
      <c r="AF60" s="161">
        <v>3</v>
      </c>
      <c r="AG60" s="155"/>
      <c r="AH60" s="160"/>
      <c r="AI60" s="165"/>
    </row>
    <row r="61" spans="1:35" x14ac:dyDescent="0.35">
      <c r="A61" s="167" t="s">
        <v>284</v>
      </c>
      <c r="B61" s="161">
        <v>13</v>
      </c>
      <c r="C61" s="155"/>
      <c r="D61" s="160" t="s">
        <v>284</v>
      </c>
      <c r="E61" s="161">
        <v>18</v>
      </c>
      <c r="F61" s="155"/>
      <c r="G61" s="160" t="s">
        <v>284</v>
      </c>
      <c r="H61" s="161">
        <v>13</v>
      </c>
      <c r="I61" s="155"/>
      <c r="J61" s="160" t="s">
        <v>284</v>
      </c>
      <c r="K61" s="161">
        <v>15</v>
      </c>
      <c r="L61" s="155"/>
      <c r="M61" s="162" t="s">
        <v>284</v>
      </c>
      <c r="N61" s="166">
        <v>12</v>
      </c>
      <c r="O61" s="164"/>
      <c r="P61" s="160" t="s">
        <v>284</v>
      </c>
      <c r="Q61" s="161">
        <v>8</v>
      </c>
      <c r="R61" s="155"/>
      <c r="S61" s="160" t="s">
        <v>284</v>
      </c>
      <c r="T61" s="161">
        <v>0</v>
      </c>
      <c r="U61" s="155"/>
      <c r="V61" s="160" t="s">
        <v>284</v>
      </c>
      <c r="W61" s="161">
        <v>26</v>
      </c>
      <c r="X61" s="141"/>
      <c r="Y61" s="160" t="s">
        <v>284</v>
      </c>
      <c r="Z61" s="161">
        <v>12</v>
      </c>
      <c r="AA61" s="155"/>
      <c r="AB61" s="160" t="s">
        <v>284</v>
      </c>
      <c r="AC61" s="161">
        <v>1</v>
      </c>
      <c r="AD61" s="155"/>
      <c r="AE61" s="160" t="s">
        <v>284</v>
      </c>
      <c r="AF61" s="161">
        <v>7</v>
      </c>
      <c r="AG61" s="155"/>
      <c r="AH61" s="160"/>
      <c r="AI61" s="165"/>
    </row>
    <row r="62" spans="1:35" x14ac:dyDescent="0.35">
      <c r="A62" s="167" t="s">
        <v>285</v>
      </c>
      <c r="B62" s="161">
        <v>0</v>
      </c>
      <c r="C62" s="155"/>
      <c r="D62" s="160" t="s">
        <v>285</v>
      </c>
      <c r="E62" s="161">
        <v>0</v>
      </c>
      <c r="F62" s="155"/>
      <c r="G62" s="160" t="s">
        <v>285</v>
      </c>
      <c r="H62" s="161">
        <v>0</v>
      </c>
      <c r="I62" s="155"/>
      <c r="J62" s="160" t="s">
        <v>285</v>
      </c>
      <c r="K62" s="161">
        <v>0</v>
      </c>
      <c r="L62" s="155"/>
      <c r="M62" s="162" t="s">
        <v>285</v>
      </c>
      <c r="N62" s="166">
        <v>0</v>
      </c>
      <c r="O62" s="164"/>
      <c r="P62" s="160" t="s">
        <v>285</v>
      </c>
      <c r="Q62" s="161">
        <v>0</v>
      </c>
      <c r="R62" s="155"/>
      <c r="S62" s="160" t="s">
        <v>285</v>
      </c>
      <c r="T62" s="161">
        <v>0</v>
      </c>
      <c r="U62" s="155"/>
      <c r="V62" s="160" t="s">
        <v>285</v>
      </c>
      <c r="W62" s="161">
        <v>0</v>
      </c>
      <c r="X62" s="141"/>
      <c r="Y62" s="160" t="s">
        <v>285</v>
      </c>
      <c r="Z62" s="161">
        <v>0</v>
      </c>
      <c r="AA62" s="155"/>
      <c r="AB62" s="160" t="s">
        <v>285</v>
      </c>
      <c r="AC62" s="161">
        <v>0</v>
      </c>
      <c r="AD62" s="155"/>
      <c r="AE62" s="160" t="s">
        <v>285</v>
      </c>
      <c r="AF62" s="161">
        <v>0</v>
      </c>
      <c r="AG62" s="155"/>
      <c r="AH62" s="160"/>
      <c r="AI62" s="165"/>
    </row>
    <row r="63" spans="1:35" x14ac:dyDescent="0.35">
      <c r="A63" s="167" t="s">
        <v>286</v>
      </c>
      <c r="B63" s="161">
        <v>6</v>
      </c>
      <c r="C63" s="155"/>
      <c r="D63" s="160" t="s">
        <v>286</v>
      </c>
      <c r="E63" s="161">
        <v>7</v>
      </c>
      <c r="F63" s="155"/>
      <c r="G63" s="160" t="s">
        <v>286</v>
      </c>
      <c r="H63" s="161">
        <v>6</v>
      </c>
      <c r="I63" s="155"/>
      <c r="J63" s="160" t="s">
        <v>286</v>
      </c>
      <c r="K63" s="161">
        <v>13</v>
      </c>
      <c r="L63" s="155"/>
      <c r="M63" s="162" t="s">
        <v>286</v>
      </c>
      <c r="N63" s="166">
        <v>8</v>
      </c>
      <c r="O63" s="164"/>
      <c r="P63" s="160" t="s">
        <v>286</v>
      </c>
      <c r="Q63" s="161">
        <v>4</v>
      </c>
      <c r="R63" s="155"/>
      <c r="S63" s="160" t="s">
        <v>286</v>
      </c>
      <c r="T63" s="161">
        <v>3</v>
      </c>
      <c r="U63" s="155"/>
      <c r="V63" s="160" t="s">
        <v>286</v>
      </c>
      <c r="W63" s="161">
        <v>9</v>
      </c>
      <c r="X63" s="141"/>
      <c r="Y63" s="160" t="s">
        <v>286</v>
      </c>
      <c r="Z63" s="161">
        <v>5</v>
      </c>
      <c r="AA63" s="155"/>
      <c r="AB63" s="160" t="s">
        <v>286</v>
      </c>
      <c r="AC63" s="161">
        <v>1</v>
      </c>
      <c r="AD63" s="155"/>
      <c r="AE63" s="160" t="s">
        <v>286</v>
      </c>
      <c r="AF63" s="161">
        <v>4</v>
      </c>
      <c r="AG63" s="155"/>
      <c r="AH63" s="160"/>
      <c r="AI63" s="165"/>
    </row>
    <row r="64" spans="1:35" x14ac:dyDescent="0.35">
      <c r="A64" s="167" t="s">
        <v>287</v>
      </c>
      <c r="B64" s="161">
        <v>0</v>
      </c>
      <c r="C64" s="155"/>
      <c r="D64" s="160" t="s">
        <v>287</v>
      </c>
      <c r="E64" s="161">
        <v>0</v>
      </c>
      <c r="F64" s="155"/>
      <c r="G64" s="160" t="s">
        <v>287</v>
      </c>
      <c r="H64" s="161">
        <v>3</v>
      </c>
      <c r="I64" s="155"/>
      <c r="J64" s="160" t="s">
        <v>287</v>
      </c>
      <c r="K64" s="161">
        <v>0</v>
      </c>
      <c r="L64" s="155"/>
      <c r="M64" s="162" t="s">
        <v>287</v>
      </c>
      <c r="N64" s="166">
        <v>0</v>
      </c>
      <c r="O64" s="164"/>
      <c r="P64" s="160" t="s">
        <v>287</v>
      </c>
      <c r="Q64" s="161">
        <v>0</v>
      </c>
      <c r="R64" s="155"/>
      <c r="S64" s="160" t="s">
        <v>287</v>
      </c>
      <c r="T64" s="161">
        <v>2</v>
      </c>
      <c r="U64" s="155"/>
      <c r="V64" s="160" t="s">
        <v>287</v>
      </c>
      <c r="W64" s="161">
        <v>2</v>
      </c>
      <c r="X64" s="141"/>
      <c r="Y64" s="160" t="s">
        <v>287</v>
      </c>
      <c r="Z64" s="161">
        <v>2</v>
      </c>
      <c r="AA64" s="155"/>
      <c r="AB64" s="160" t="s">
        <v>287</v>
      </c>
      <c r="AC64" s="161">
        <v>1</v>
      </c>
      <c r="AD64" s="155"/>
      <c r="AE64" s="160" t="s">
        <v>287</v>
      </c>
      <c r="AF64" s="161">
        <v>0</v>
      </c>
      <c r="AG64" s="155"/>
      <c r="AH64" s="160"/>
      <c r="AI64" s="165"/>
    </row>
    <row r="65" spans="1:35" x14ac:dyDescent="0.35">
      <c r="A65" s="167" t="s">
        <v>288</v>
      </c>
      <c r="B65" s="161">
        <v>4</v>
      </c>
      <c r="C65" s="155"/>
      <c r="D65" s="160" t="s">
        <v>288</v>
      </c>
      <c r="E65" s="161">
        <v>5</v>
      </c>
      <c r="F65" s="155"/>
      <c r="G65" s="160" t="s">
        <v>288</v>
      </c>
      <c r="H65" s="161">
        <v>0</v>
      </c>
      <c r="I65" s="155"/>
      <c r="J65" s="160" t="s">
        <v>288</v>
      </c>
      <c r="K65" s="161">
        <v>8</v>
      </c>
      <c r="L65" s="155"/>
      <c r="M65" s="162" t="s">
        <v>288</v>
      </c>
      <c r="N65" s="166">
        <v>3</v>
      </c>
      <c r="O65" s="164"/>
      <c r="P65" s="160" t="s">
        <v>288</v>
      </c>
      <c r="Q65" s="161">
        <v>3</v>
      </c>
      <c r="R65" s="155"/>
      <c r="S65" s="160" t="s">
        <v>288</v>
      </c>
      <c r="T65" s="161">
        <v>3</v>
      </c>
      <c r="U65" s="155"/>
      <c r="V65" s="160" t="s">
        <v>288</v>
      </c>
      <c r="W65" s="161">
        <v>10</v>
      </c>
      <c r="X65" s="141"/>
      <c r="Y65" s="160" t="s">
        <v>288</v>
      </c>
      <c r="Z65" s="161">
        <v>2</v>
      </c>
      <c r="AA65" s="155"/>
      <c r="AB65" s="160" t="s">
        <v>288</v>
      </c>
      <c r="AC65" s="161">
        <v>4</v>
      </c>
      <c r="AD65" s="155"/>
      <c r="AE65" s="160" t="s">
        <v>288</v>
      </c>
      <c r="AF65" s="161">
        <v>4</v>
      </c>
      <c r="AG65" s="155"/>
      <c r="AH65" s="160"/>
      <c r="AI65" s="165"/>
    </row>
    <row r="66" spans="1:35" x14ac:dyDescent="0.35">
      <c r="A66" s="167" t="s">
        <v>289</v>
      </c>
      <c r="B66" s="161">
        <v>0</v>
      </c>
      <c r="C66" s="155"/>
      <c r="D66" s="160" t="s">
        <v>289</v>
      </c>
      <c r="E66" s="161">
        <v>1</v>
      </c>
      <c r="F66" s="155"/>
      <c r="G66" s="160" t="s">
        <v>289</v>
      </c>
      <c r="H66" s="161">
        <v>0</v>
      </c>
      <c r="I66" s="155"/>
      <c r="J66" s="160" t="s">
        <v>289</v>
      </c>
      <c r="K66" s="161">
        <v>2</v>
      </c>
      <c r="L66" s="155"/>
      <c r="M66" s="162" t="s">
        <v>289</v>
      </c>
      <c r="N66" s="166">
        <v>1</v>
      </c>
      <c r="O66" s="164"/>
      <c r="P66" s="160" t="s">
        <v>289</v>
      </c>
      <c r="Q66" s="161">
        <v>0</v>
      </c>
      <c r="R66" s="155"/>
      <c r="S66" s="160" t="s">
        <v>289</v>
      </c>
      <c r="T66" s="161">
        <v>0</v>
      </c>
      <c r="U66" s="155"/>
      <c r="V66" s="160" t="s">
        <v>289</v>
      </c>
      <c r="W66" s="161">
        <v>1</v>
      </c>
      <c r="X66" s="141"/>
      <c r="Y66" s="160" t="s">
        <v>289</v>
      </c>
      <c r="Z66" s="161">
        <v>0</v>
      </c>
      <c r="AA66" s="155"/>
      <c r="AB66" s="160" t="s">
        <v>289</v>
      </c>
      <c r="AC66" s="161">
        <v>0</v>
      </c>
      <c r="AD66" s="155"/>
      <c r="AE66" s="160" t="s">
        <v>289</v>
      </c>
      <c r="AF66" s="161">
        <v>0</v>
      </c>
      <c r="AG66" s="155"/>
      <c r="AH66" s="160"/>
      <c r="AI66" s="165"/>
    </row>
    <row r="67" spans="1:35" ht="15.5" x14ac:dyDescent="0.35">
      <c r="A67" s="167" t="s">
        <v>290</v>
      </c>
      <c r="B67" s="161">
        <v>1</v>
      </c>
      <c r="C67" s="168"/>
      <c r="D67" s="160" t="s">
        <v>290</v>
      </c>
      <c r="E67" s="161">
        <v>1</v>
      </c>
      <c r="F67" s="168"/>
      <c r="G67" s="160" t="s">
        <v>290</v>
      </c>
      <c r="H67" s="161">
        <v>2</v>
      </c>
      <c r="I67" s="168"/>
      <c r="J67" s="160" t="s">
        <v>290</v>
      </c>
      <c r="K67" s="161">
        <v>6</v>
      </c>
      <c r="L67" s="155"/>
      <c r="M67" s="162" t="s">
        <v>290</v>
      </c>
      <c r="N67" s="166">
        <v>3</v>
      </c>
      <c r="O67" s="164"/>
      <c r="P67" s="160" t="s">
        <v>290</v>
      </c>
      <c r="Q67" s="161">
        <v>0</v>
      </c>
      <c r="R67" s="155"/>
      <c r="S67" s="160" t="s">
        <v>290</v>
      </c>
      <c r="T67" s="161">
        <v>2</v>
      </c>
      <c r="U67" s="155"/>
      <c r="V67" s="160" t="s">
        <v>290</v>
      </c>
      <c r="W67" s="161">
        <v>4</v>
      </c>
      <c r="X67" s="141"/>
      <c r="Y67" s="160" t="s">
        <v>290</v>
      </c>
      <c r="Z67" s="161">
        <v>3</v>
      </c>
      <c r="AA67" s="155"/>
      <c r="AB67" s="160" t="s">
        <v>290</v>
      </c>
      <c r="AC67" s="161">
        <v>2</v>
      </c>
      <c r="AD67" s="155"/>
      <c r="AE67" s="160" t="s">
        <v>290</v>
      </c>
      <c r="AF67" s="161">
        <v>2</v>
      </c>
      <c r="AG67" s="155"/>
      <c r="AH67" s="160"/>
      <c r="AI67" s="165"/>
    </row>
    <row r="68" spans="1:35" x14ac:dyDescent="0.35">
      <c r="A68" s="167" t="s">
        <v>291</v>
      </c>
      <c r="B68" s="161">
        <v>4</v>
      </c>
      <c r="C68" s="155"/>
      <c r="D68" s="160" t="s">
        <v>291</v>
      </c>
      <c r="E68" s="161">
        <v>4</v>
      </c>
      <c r="F68" s="155"/>
      <c r="G68" s="160" t="s">
        <v>291</v>
      </c>
      <c r="H68" s="161">
        <v>2</v>
      </c>
      <c r="I68" s="155"/>
      <c r="J68" s="160" t="s">
        <v>291</v>
      </c>
      <c r="K68" s="161">
        <v>1</v>
      </c>
      <c r="L68" s="155"/>
      <c r="M68" s="162" t="s">
        <v>291</v>
      </c>
      <c r="N68" s="166">
        <v>2</v>
      </c>
      <c r="O68" s="164"/>
      <c r="P68" s="160" t="s">
        <v>291</v>
      </c>
      <c r="Q68" s="161">
        <v>1</v>
      </c>
      <c r="R68" s="155"/>
      <c r="S68" s="160" t="s">
        <v>291</v>
      </c>
      <c r="T68" s="161">
        <v>0</v>
      </c>
      <c r="U68" s="155"/>
      <c r="V68" s="160" t="s">
        <v>291</v>
      </c>
      <c r="W68" s="161">
        <v>2</v>
      </c>
      <c r="X68" s="141"/>
      <c r="Y68" s="160" t="s">
        <v>291</v>
      </c>
      <c r="Z68" s="161">
        <v>2</v>
      </c>
      <c r="AA68" s="155"/>
      <c r="AB68" s="160" t="s">
        <v>291</v>
      </c>
      <c r="AC68" s="161">
        <v>1</v>
      </c>
      <c r="AD68" s="155"/>
      <c r="AE68" s="160" t="s">
        <v>291</v>
      </c>
      <c r="AF68" s="161">
        <v>0</v>
      </c>
      <c r="AG68" s="155"/>
      <c r="AH68" s="160"/>
      <c r="AI68" s="165"/>
    </row>
    <row r="69" spans="1:35" x14ac:dyDescent="0.35">
      <c r="A69" s="167" t="s">
        <v>292</v>
      </c>
      <c r="B69" s="161">
        <v>0</v>
      </c>
      <c r="C69" s="155"/>
      <c r="D69" s="160" t="s">
        <v>292</v>
      </c>
      <c r="E69" s="161">
        <v>1</v>
      </c>
      <c r="F69" s="155"/>
      <c r="G69" s="160" t="s">
        <v>292</v>
      </c>
      <c r="H69" s="161">
        <v>2</v>
      </c>
      <c r="I69" s="155"/>
      <c r="J69" s="160" t="s">
        <v>292</v>
      </c>
      <c r="K69" s="161">
        <v>4</v>
      </c>
      <c r="L69" s="155"/>
      <c r="M69" s="162" t="s">
        <v>292</v>
      </c>
      <c r="N69" s="166">
        <v>1</v>
      </c>
      <c r="O69" s="164"/>
      <c r="P69" s="160" t="s">
        <v>292</v>
      </c>
      <c r="Q69" s="161">
        <v>2</v>
      </c>
      <c r="R69" s="155"/>
      <c r="S69" s="160" t="s">
        <v>292</v>
      </c>
      <c r="T69" s="161">
        <v>0</v>
      </c>
      <c r="U69" s="155"/>
      <c r="V69" s="160" t="s">
        <v>292</v>
      </c>
      <c r="W69" s="161">
        <v>3</v>
      </c>
      <c r="X69" s="141"/>
      <c r="Y69" s="160" t="s">
        <v>292</v>
      </c>
      <c r="Z69" s="161">
        <v>1</v>
      </c>
      <c r="AA69" s="155"/>
      <c r="AB69" s="160" t="s">
        <v>292</v>
      </c>
      <c r="AC69" s="161">
        <v>1</v>
      </c>
      <c r="AD69" s="155"/>
      <c r="AE69" s="160" t="s">
        <v>292</v>
      </c>
      <c r="AF69" s="161">
        <v>0</v>
      </c>
      <c r="AG69" s="155"/>
      <c r="AH69" s="160"/>
      <c r="AI69" s="165"/>
    </row>
    <row r="70" spans="1:35" x14ac:dyDescent="0.35">
      <c r="A70" s="167" t="s">
        <v>293</v>
      </c>
      <c r="B70" s="161">
        <v>0</v>
      </c>
      <c r="C70" s="155"/>
      <c r="D70" s="160" t="s">
        <v>293</v>
      </c>
      <c r="E70" s="161">
        <v>0</v>
      </c>
      <c r="F70" s="155"/>
      <c r="G70" s="160" t="s">
        <v>293</v>
      </c>
      <c r="H70" s="161">
        <v>0</v>
      </c>
      <c r="I70" s="155"/>
      <c r="J70" s="160" t="s">
        <v>293</v>
      </c>
      <c r="K70" s="161">
        <v>0</v>
      </c>
      <c r="L70" s="155"/>
      <c r="M70" s="162" t="s">
        <v>293</v>
      </c>
      <c r="N70" s="166">
        <v>0</v>
      </c>
      <c r="O70" s="164"/>
      <c r="P70" s="160" t="s">
        <v>293</v>
      </c>
      <c r="Q70" s="161">
        <v>1</v>
      </c>
      <c r="R70" s="155"/>
      <c r="S70" s="160" t="s">
        <v>293</v>
      </c>
      <c r="T70" s="161">
        <v>0</v>
      </c>
      <c r="U70" s="155"/>
      <c r="V70" s="160" t="s">
        <v>293</v>
      </c>
      <c r="W70" s="161">
        <v>0</v>
      </c>
      <c r="X70" s="141"/>
      <c r="Y70" s="160" t="s">
        <v>293</v>
      </c>
      <c r="Z70" s="161">
        <v>0</v>
      </c>
      <c r="AA70" s="155"/>
      <c r="AB70" s="160" t="s">
        <v>293</v>
      </c>
      <c r="AC70" s="161">
        <v>0</v>
      </c>
      <c r="AD70" s="155"/>
      <c r="AE70" s="160" t="s">
        <v>293</v>
      </c>
      <c r="AF70" s="161">
        <v>0</v>
      </c>
      <c r="AG70" s="155"/>
      <c r="AH70" s="160"/>
      <c r="AI70" s="165"/>
    </row>
    <row r="71" spans="1:35" x14ac:dyDescent="0.35">
      <c r="A71" s="167" t="s">
        <v>294</v>
      </c>
      <c r="B71" s="161">
        <v>0</v>
      </c>
      <c r="C71" s="155"/>
      <c r="D71" s="160" t="s">
        <v>294</v>
      </c>
      <c r="E71" s="161">
        <v>0</v>
      </c>
      <c r="F71" s="155"/>
      <c r="G71" s="160" t="s">
        <v>294</v>
      </c>
      <c r="H71" s="161">
        <v>0</v>
      </c>
      <c r="I71" s="155"/>
      <c r="J71" s="160" t="s">
        <v>294</v>
      </c>
      <c r="K71" s="161">
        <v>0</v>
      </c>
      <c r="L71" s="155"/>
      <c r="M71" s="162" t="s">
        <v>294</v>
      </c>
      <c r="N71" s="166">
        <v>0</v>
      </c>
      <c r="O71" s="164"/>
      <c r="P71" s="160" t="s">
        <v>294</v>
      </c>
      <c r="Q71" s="161">
        <v>0</v>
      </c>
      <c r="R71" s="155"/>
      <c r="S71" s="160" t="s">
        <v>294</v>
      </c>
      <c r="T71" s="161">
        <v>0</v>
      </c>
      <c r="U71" s="155"/>
      <c r="V71" s="160" t="s">
        <v>294</v>
      </c>
      <c r="W71" s="161">
        <v>0</v>
      </c>
      <c r="X71" s="141"/>
      <c r="Y71" s="160" t="s">
        <v>294</v>
      </c>
      <c r="Z71" s="161">
        <v>1</v>
      </c>
      <c r="AA71" s="155"/>
      <c r="AB71" s="160" t="s">
        <v>294</v>
      </c>
      <c r="AC71" s="161">
        <v>0</v>
      </c>
      <c r="AD71" s="155"/>
      <c r="AE71" s="160" t="s">
        <v>294</v>
      </c>
      <c r="AF71" s="161">
        <v>0</v>
      </c>
      <c r="AG71" s="155"/>
      <c r="AH71" s="160"/>
      <c r="AI71" s="165"/>
    </row>
    <row r="72" spans="1:35" x14ac:dyDescent="0.35">
      <c r="A72" s="167" t="s">
        <v>295</v>
      </c>
      <c r="B72" s="161">
        <v>0</v>
      </c>
      <c r="C72" s="155"/>
      <c r="D72" s="160" t="s">
        <v>295</v>
      </c>
      <c r="E72" s="161">
        <v>1</v>
      </c>
      <c r="F72" s="155"/>
      <c r="G72" s="160" t="s">
        <v>295</v>
      </c>
      <c r="H72" s="161">
        <v>0</v>
      </c>
      <c r="I72" s="155"/>
      <c r="J72" s="160" t="s">
        <v>295</v>
      </c>
      <c r="K72" s="161">
        <v>2</v>
      </c>
      <c r="L72" s="155"/>
      <c r="M72" s="162" t="s">
        <v>295</v>
      </c>
      <c r="N72" s="166">
        <v>1</v>
      </c>
      <c r="O72" s="164"/>
      <c r="P72" s="160" t="s">
        <v>295</v>
      </c>
      <c r="Q72" s="161">
        <v>0</v>
      </c>
      <c r="R72" s="155"/>
      <c r="S72" s="160" t="s">
        <v>295</v>
      </c>
      <c r="T72" s="161">
        <v>0</v>
      </c>
      <c r="U72" s="155"/>
      <c r="V72" s="160" t="s">
        <v>295</v>
      </c>
      <c r="W72" s="161">
        <v>1</v>
      </c>
      <c r="X72" s="141"/>
      <c r="Y72" s="160" t="s">
        <v>295</v>
      </c>
      <c r="Z72" s="161">
        <v>1</v>
      </c>
      <c r="AA72" s="155"/>
      <c r="AB72" s="160" t="s">
        <v>295</v>
      </c>
      <c r="AC72" s="161">
        <v>1</v>
      </c>
      <c r="AD72" s="155"/>
      <c r="AE72" s="160" t="s">
        <v>295</v>
      </c>
      <c r="AF72" s="161">
        <v>0</v>
      </c>
      <c r="AG72" s="155"/>
      <c r="AH72" s="160"/>
      <c r="AI72" s="165"/>
    </row>
    <row r="73" spans="1:35" x14ac:dyDescent="0.35">
      <c r="A73" s="167" t="s">
        <v>296</v>
      </c>
      <c r="B73" s="161">
        <v>2</v>
      </c>
      <c r="C73" s="155"/>
      <c r="D73" s="160" t="s">
        <v>296</v>
      </c>
      <c r="E73" s="161">
        <v>1</v>
      </c>
      <c r="F73" s="155"/>
      <c r="G73" s="160" t="s">
        <v>296</v>
      </c>
      <c r="H73" s="161">
        <v>1</v>
      </c>
      <c r="I73" s="155"/>
      <c r="J73" s="160" t="s">
        <v>296</v>
      </c>
      <c r="K73" s="161">
        <v>5</v>
      </c>
      <c r="L73" s="155"/>
      <c r="M73" s="162" t="s">
        <v>296</v>
      </c>
      <c r="N73" s="166">
        <v>0</v>
      </c>
      <c r="O73" s="164"/>
      <c r="P73" s="160" t="s">
        <v>296</v>
      </c>
      <c r="Q73" s="161">
        <v>1</v>
      </c>
      <c r="R73" s="155"/>
      <c r="S73" s="160" t="s">
        <v>296</v>
      </c>
      <c r="T73" s="161">
        <v>3</v>
      </c>
      <c r="U73" s="155"/>
      <c r="V73" s="160" t="s">
        <v>296</v>
      </c>
      <c r="W73" s="161">
        <v>0</v>
      </c>
      <c r="X73" s="141"/>
      <c r="Y73" s="160" t="s">
        <v>296</v>
      </c>
      <c r="Z73" s="161">
        <v>2</v>
      </c>
      <c r="AA73" s="155"/>
      <c r="AB73" s="160" t="s">
        <v>296</v>
      </c>
      <c r="AC73" s="161">
        <v>0</v>
      </c>
      <c r="AD73" s="155"/>
      <c r="AE73" s="160" t="s">
        <v>296</v>
      </c>
      <c r="AF73" s="161">
        <v>0</v>
      </c>
      <c r="AG73" s="155"/>
      <c r="AH73" s="160"/>
      <c r="AI73" s="165"/>
    </row>
    <row r="74" spans="1:35" x14ac:dyDescent="0.35">
      <c r="A74" s="167" t="s">
        <v>297</v>
      </c>
      <c r="B74" s="161">
        <v>0</v>
      </c>
      <c r="C74" s="155"/>
      <c r="D74" s="160" t="s">
        <v>297</v>
      </c>
      <c r="E74" s="161">
        <v>0</v>
      </c>
      <c r="F74" s="155"/>
      <c r="G74" s="160" t="s">
        <v>297</v>
      </c>
      <c r="H74" s="161">
        <v>1</v>
      </c>
      <c r="I74" s="155"/>
      <c r="J74" s="160" t="s">
        <v>297</v>
      </c>
      <c r="K74" s="161">
        <v>1</v>
      </c>
      <c r="L74" s="155"/>
      <c r="M74" s="162" t="s">
        <v>297</v>
      </c>
      <c r="N74" s="166">
        <v>1</v>
      </c>
      <c r="O74" s="164"/>
      <c r="P74" s="160" t="s">
        <v>297</v>
      </c>
      <c r="Q74" s="161">
        <v>0</v>
      </c>
      <c r="R74" s="155"/>
      <c r="S74" s="160" t="s">
        <v>297</v>
      </c>
      <c r="T74" s="161">
        <v>0</v>
      </c>
      <c r="U74" s="155"/>
      <c r="V74" s="160" t="s">
        <v>297</v>
      </c>
      <c r="W74" s="161">
        <v>1</v>
      </c>
      <c r="X74" s="141"/>
      <c r="Y74" s="160" t="s">
        <v>297</v>
      </c>
      <c r="Z74" s="161">
        <v>0</v>
      </c>
      <c r="AA74" s="155"/>
      <c r="AB74" s="160" t="s">
        <v>297</v>
      </c>
      <c r="AC74" s="161">
        <v>0</v>
      </c>
      <c r="AD74" s="155"/>
      <c r="AE74" s="160" t="s">
        <v>297</v>
      </c>
      <c r="AF74" s="161">
        <v>0</v>
      </c>
      <c r="AG74" s="155"/>
      <c r="AH74" s="160"/>
      <c r="AI74" s="165"/>
    </row>
    <row r="75" spans="1:35" x14ac:dyDescent="0.35">
      <c r="A75" s="167" t="s">
        <v>298</v>
      </c>
      <c r="B75" s="161">
        <v>0</v>
      </c>
      <c r="C75" s="155"/>
      <c r="D75" s="160" t="s">
        <v>298</v>
      </c>
      <c r="E75" s="161">
        <v>0</v>
      </c>
      <c r="F75" s="155"/>
      <c r="G75" s="160" t="s">
        <v>298</v>
      </c>
      <c r="H75" s="161">
        <v>0</v>
      </c>
      <c r="I75" s="155"/>
      <c r="J75" s="160" t="s">
        <v>298</v>
      </c>
      <c r="K75" s="161">
        <v>0</v>
      </c>
      <c r="L75" s="155"/>
      <c r="M75" s="162" t="s">
        <v>298</v>
      </c>
      <c r="N75" s="166">
        <v>0</v>
      </c>
      <c r="O75" s="164"/>
      <c r="P75" s="160" t="s">
        <v>298</v>
      </c>
      <c r="Q75" s="161">
        <v>0</v>
      </c>
      <c r="R75" s="155"/>
      <c r="S75" s="160" t="s">
        <v>298</v>
      </c>
      <c r="T75" s="161">
        <v>0</v>
      </c>
      <c r="U75" s="155"/>
      <c r="V75" s="160" t="s">
        <v>298</v>
      </c>
      <c r="W75" s="161">
        <v>0</v>
      </c>
      <c r="X75" s="141"/>
      <c r="Y75" s="160" t="s">
        <v>298</v>
      </c>
      <c r="Z75" s="161">
        <v>0</v>
      </c>
      <c r="AA75" s="155"/>
      <c r="AB75" s="160" t="s">
        <v>298</v>
      </c>
      <c r="AC75" s="161">
        <v>0</v>
      </c>
      <c r="AD75" s="155"/>
      <c r="AE75" s="160" t="s">
        <v>298</v>
      </c>
      <c r="AF75" s="161">
        <v>0</v>
      </c>
      <c r="AG75" s="155"/>
      <c r="AH75" s="160"/>
      <c r="AI75" s="165"/>
    </row>
    <row r="76" spans="1:35" ht="15" thickBot="1" x14ac:dyDescent="0.4">
      <c r="A76" s="169" t="s">
        <v>299</v>
      </c>
      <c r="B76" s="170">
        <v>259</v>
      </c>
      <c r="C76" s="171"/>
      <c r="D76" s="169" t="s">
        <v>299</v>
      </c>
      <c r="E76" s="170">
        <v>358</v>
      </c>
      <c r="F76" s="171"/>
      <c r="G76" s="169" t="s">
        <v>299</v>
      </c>
      <c r="H76" s="170">
        <v>305</v>
      </c>
      <c r="I76" s="171"/>
      <c r="J76" s="169" t="s">
        <v>299</v>
      </c>
      <c r="K76" s="170">
        <v>377</v>
      </c>
      <c r="L76" s="172"/>
      <c r="M76" s="169" t="s">
        <v>299</v>
      </c>
      <c r="N76" s="170">
        <v>306</v>
      </c>
      <c r="O76" s="172"/>
      <c r="P76" s="169" t="s">
        <v>299</v>
      </c>
      <c r="Q76" s="170">
        <v>212</v>
      </c>
      <c r="R76" s="171"/>
      <c r="S76" s="169" t="s">
        <v>299</v>
      </c>
      <c r="T76" s="170">
        <v>212</v>
      </c>
      <c r="U76" s="171"/>
      <c r="V76" s="169" t="s">
        <v>299</v>
      </c>
      <c r="W76" s="170">
        <v>701</v>
      </c>
      <c r="X76" s="173"/>
      <c r="Y76" s="169" t="s">
        <v>299</v>
      </c>
      <c r="Z76" s="170">
        <v>383</v>
      </c>
      <c r="AA76" s="171"/>
      <c r="AB76" s="169" t="s">
        <v>299</v>
      </c>
      <c r="AC76" s="170">
        <v>180</v>
      </c>
      <c r="AD76" s="171"/>
      <c r="AE76" s="169" t="s">
        <v>299</v>
      </c>
      <c r="AF76" s="174">
        <v>116</v>
      </c>
      <c r="AG76" s="171"/>
      <c r="AH76" s="169"/>
      <c r="AI76" s="174"/>
    </row>
    <row r="77" spans="1:35" s="155" customFormat="1" x14ac:dyDescent="0.35">
      <c r="A77" s="175"/>
      <c r="D77" s="175"/>
      <c r="G77" s="175"/>
      <c r="J77" s="175"/>
      <c r="M77" s="176"/>
      <c r="N77" s="164"/>
      <c r="P77" s="175"/>
      <c r="S77" s="175"/>
      <c r="V77" s="175"/>
      <c r="Y77" s="175"/>
      <c r="AB77" s="175"/>
      <c r="AE77" s="175"/>
      <c r="AH77" s="175"/>
    </row>
    <row r="78" spans="1:35" s="155" customFormat="1" x14ac:dyDescent="0.35">
      <c r="A78" s="175"/>
      <c r="D78" s="175"/>
      <c r="G78" s="175"/>
      <c r="J78" s="175"/>
      <c r="M78" s="176"/>
      <c r="N78" s="164"/>
      <c r="P78" s="175"/>
      <c r="S78" s="175"/>
      <c r="V78" s="175"/>
      <c r="Y78" s="175"/>
      <c r="AB78" s="175"/>
      <c r="AE78" s="175"/>
    </row>
    <row r="79" spans="1:35" s="155" customFormat="1" x14ac:dyDescent="0.35">
      <c r="A79" s="175"/>
      <c r="D79" s="175"/>
      <c r="G79" s="175"/>
      <c r="J79" s="175"/>
      <c r="M79" s="176"/>
      <c r="N79" s="164"/>
      <c r="P79" s="175"/>
      <c r="S79" s="175"/>
      <c r="V79" s="175"/>
      <c r="Y79" s="175"/>
      <c r="AB79" s="175"/>
      <c r="AE79" s="175"/>
    </row>
    <row r="80" spans="1:35" s="155" customFormat="1" x14ac:dyDescent="0.35">
      <c r="A80" s="175"/>
      <c r="D80" s="175"/>
      <c r="G80" s="175"/>
      <c r="J80" s="175"/>
      <c r="M80" s="176"/>
      <c r="N80" s="164"/>
      <c r="P80" s="175"/>
      <c r="S80" s="175"/>
      <c r="V80" s="175"/>
      <c r="Y80" s="175"/>
      <c r="AB80" s="175"/>
      <c r="AE80" s="175"/>
    </row>
    <row r="81" spans="1:31" s="155" customFormat="1" x14ac:dyDescent="0.35">
      <c r="A81" s="175"/>
      <c r="D81" s="175"/>
      <c r="G81" s="175"/>
      <c r="J81" s="175"/>
      <c r="M81" s="176"/>
      <c r="N81" s="164"/>
      <c r="P81" s="175"/>
      <c r="S81" s="175"/>
      <c r="V81" s="175"/>
      <c r="Y81" s="175"/>
      <c r="AB81" s="175"/>
      <c r="AE81" s="175"/>
    </row>
    <row r="82" spans="1:31" s="155" customFormat="1" x14ac:dyDescent="0.35">
      <c r="A82" s="175"/>
      <c r="D82" s="175"/>
      <c r="G82" s="175"/>
      <c r="J82" s="175"/>
      <c r="M82" s="176"/>
      <c r="N82" s="164"/>
      <c r="P82" s="175"/>
      <c r="S82" s="175"/>
      <c r="V82" s="175"/>
      <c r="Y82" s="175"/>
      <c r="AB82" s="175"/>
      <c r="AE82" s="175"/>
    </row>
    <row r="83" spans="1:31" s="155" customFormat="1" x14ac:dyDescent="0.35">
      <c r="A83" s="175"/>
      <c r="D83" s="175"/>
      <c r="G83" s="175"/>
      <c r="J83" s="175"/>
      <c r="M83" s="176"/>
      <c r="N83" s="164"/>
      <c r="P83" s="175"/>
      <c r="S83" s="175"/>
      <c r="V83" s="175"/>
      <c r="Y83" s="175"/>
      <c r="AB83" s="175"/>
      <c r="AE83" s="175"/>
    </row>
    <row r="84" spans="1:31" s="155" customFormat="1" x14ac:dyDescent="0.35">
      <c r="A84" s="175"/>
      <c r="D84" s="175"/>
      <c r="G84" s="175"/>
      <c r="J84" s="175"/>
      <c r="M84" s="176"/>
      <c r="N84" s="164"/>
      <c r="P84" s="175"/>
      <c r="S84" s="175"/>
      <c r="V84" s="175"/>
      <c r="Y84" s="175"/>
      <c r="AB84" s="175"/>
      <c r="AE84" s="175"/>
    </row>
    <row r="85" spans="1:31" s="155" customFormat="1" x14ac:dyDescent="0.35">
      <c r="A85" s="175"/>
      <c r="D85" s="175"/>
      <c r="G85" s="175"/>
      <c r="J85" s="175"/>
      <c r="M85" s="176"/>
      <c r="N85" s="164"/>
      <c r="P85" s="175"/>
      <c r="S85" s="175"/>
      <c r="V85" s="175"/>
      <c r="Y85" s="175"/>
      <c r="AB85" s="175"/>
      <c r="AE85" s="175"/>
    </row>
    <row r="86" spans="1:31" s="155" customFormat="1" x14ac:dyDescent="0.35">
      <c r="A86" s="175"/>
      <c r="D86" s="175"/>
      <c r="G86" s="175"/>
      <c r="J86" s="175"/>
      <c r="M86" s="176"/>
      <c r="N86" s="164"/>
      <c r="P86" s="175"/>
      <c r="S86" s="175"/>
      <c r="V86" s="175"/>
      <c r="Y86" s="175"/>
      <c r="AB86" s="175"/>
      <c r="AE86" s="175"/>
    </row>
    <row r="87" spans="1:31" s="155" customFormat="1" x14ac:dyDescent="0.35">
      <c r="A87" s="175"/>
      <c r="D87" s="175"/>
      <c r="G87" s="175"/>
      <c r="J87" s="175"/>
      <c r="M87" s="176"/>
      <c r="N87" s="164"/>
      <c r="P87" s="175"/>
      <c r="S87" s="175"/>
      <c r="V87" s="175"/>
      <c r="Y87" s="175"/>
      <c r="AB87" s="175"/>
      <c r="AE87" s="175"/>
    </row>
    <row r="88" spans="1:31" s="155" customFormat="1" x14ac:dyDescent="0.35">
      <c r="A88" s="175"/>
      <c r="D88" s="175"/>
      <c r="G88" s="175"/>
      <c r="J88" s="175"/>
      <c r="M88" s="176"/>
      <c r="N88" s="164"/>
      <c r="P88" s="175"/>
      <c r="S88" s="175"/>
      <c r="V88" s="175"/>
      <c r="Y88" s="175"/>
      <c r="AB88" s="175"/>
      <c r="AE88" s="175"/>
    </row>
    <row r="89" spans="1:31" s="155" customFormat="1" x14ac:dyDescent="0.35">
      <c r="A89" s="175"/>
      <c r="D89" s="175"/>
      <c r="G89" s="175"/>
      <c r="J89" s="175"/>
      <c r="M89" s="176"/>
      <c r="N89" s="164"/>
      <c r="P89" s="175"/>
      <c r="S89" s="175"/>
      <c r="V89" s="175"/>
      <c r="Y89" s="175"/>
      <c r="AB89" s="175"/>
      <c r="AE89" s="175"/>
    </row>
    <row r="90" spans="1:31" s="155" customFormat="1" x14ac:dyDescent="0.35">
      <c r="A90" s="175"/>
      <c r="D90" s="175"/>
      <c r="G90" s="175"/>
      <c r="J90" s="175"/>
      <c r="M90" s="176"/>
      <c r="N90" s="164"/>
      <c r="P90" s="175"/>
      <c r="S90" s="175"/>
      <c r="V90" s="175"/>
      <c r="Y90" s="175"/>
      <c r="AB90" s="175"/>
      <c r="AE90" s="175"/>
    </row>
    <row r="91" spans="1:31" s="155" customFormat="1" x14ac:dyDescent="0.35">
      <c r="A91" s="175"/>
      <c r="D91" s="175"/>
      <c r="G91" s="175"/>
      <c r="J91" s="175"/>
      <c r="M91" s="176"/>
      <c r="N91" s="164"/>
      <c r="P91" s="175"/>
      <c r="S91" s="175"/>
      <c r="V91" s="175"/>
      <c r="Y91" s="175"/>
      <c r="AB91" s="175"/>
      <c r="AE91" s="175"/>
    </row>
    <row r="92" spans="1:31" s="155" customFormat="1" x14ac:dyDescent="0.35">
      <c r="A92" s="175"/>
      <c r="D92" s="175"/>
      <c r="G92" s="175"/>
      <c r="J92" s="175"/>
      <c r="M92" s="176"/>
      <c r="N92" s="164"/>
      <c r="P92" s="175"/>
      <c r="S92" s="175"/>
      <c r="V92" s="9"/>
      <c r="W92" s="9"/>
      <c r="Y92" s="175"/>
      <c r="AB92" s="175"/>
      <c r="AE92" s="175"/>
    </row>
    <row r="93" spans="1:31" s="155" customFormat="1" x14ac:dyDescent="0.35">
      <c r="A93" s="175"/>
      <c r="D93" s="175"/>
      <c r="G93" s="175"/>
      <c r="J93" s="175"/>
      <c r="M93" s="176"/>
      <c r="N93" s="164"/>
      <c r="P93" s="175"/>
      <c r="S93" s="175"/>
      <c r="V93" s="175"/>
      <c r="Y93" s="9"/>
      <c r="Z93" s="9"/>
      <c r="AB93" s="175"/>
      <c r="AE93" s="175"/>
    </row>
    <row r="94" spans="1:31" s="155" customFormat="1" x14ac:dyDescent="0.35">
      <c r="A94" s="175"/>
      <c r="D94" s="175"/>
      <c r="G94" s="175"/>
      <c r="J94" s="175"/>
      <c r="M94" s="176"/>
      <c r="N94" s="164"/>
      <c r="P94" s="175"/>
      <c r="S94" s="175"/>
      <c r="Y94" s="175"/>
      <c r="AB94" s="175"/>
      <c r="AE94" s="175"/>
    </row>
    <row r="95" spans="1:31" s="155" customFormat="1" x14ac:dyDescent="0.35">
      <c r="A95" s="175"/>
      <c r="D95" s="175"/>
      <c r="G95" s="175"/>
      <c r="J95" s="175"/>
      <c r="M95" s="176"/>
      <c r="N95" s="164"/>
      <c r="P95" s="175"/>
      <c r="S95" s="175"/>
      <c r="AB95" s="175"/>
      <c r="AE95" s="175"/>
    </row>
    <row r="96" spans="1:31" s="155" customFormat="1" x14ac:dyDescent="0.35">
      <c r="A96" s="175"/>
      <c r="D96" s="175"/>
      <c r="G96" s="175"/>
      <c r="J96" s="9"/>
      <c r="K96" s="9"/>
      <c r="M96" s="176"/>
      <c r="N96" s="164"/>
      <c r="P96" s="175"/>
      <c r="S96" s="175"/>
      <c r="AB96" s="175"/>
      <c r="AE96" s="175"/>
    </row>
    <row r="97" spans="1:32" s="155" customFormat="1" x14ac:dyDescent="0.35">
      <c r="A97" s="175"/>
      <c r="D97" s="175"/>
      <c r="G97" s="9"/>
      <c r="H97" s="9"/>
      <c r="M97" s="176"/>
      <c r="N97" s="164"/>
      <c r="P97" s="175"/>
      <c r="S97" s="175"/>
      <c r="AB97" s="175"/>
      <c r="AE97" s="175"/>
    </row>
    <row r="98" spans="1:32" s="155" customFormat="1" x14ac:dyDescent="0.35">
      <c r="A98" s="175"/>
      <c r="D98" s="9"/>
      <c r="E98" s="9"/>
      <c r="G98" s="175"/>
      <c r="M98" s="176"/>
      <c r="N98" s="164"/>
      <c r="P98" s="175"/>
      <c r="S98" s="175"/>
      <c r="AB98" s="175"/>
      <c r="AE98" s="175"/>
    </row>
    <row r="99" spans="1:32" s="155" customFormat="1" x14ac:dyDescent="0.35">
      <c r="A99" s="9"/>
      <c r="B99" s="9"/>
      <c r="D99" s="175"/>
      <c r="M99" s="176"/>
      <c r="N99" s="164"/>
      <c r="P99" s="175"/>
      <c r="S99" s="175"/>
      <c r="AB99" s="175"/>
      <c r="AE99" s="175"/>
    </row>
    <row r="100" spans="1:32" s="155" customFormat="1" x14ac:dyDescent="0.35">
      <c r="A100" s="175"/>
      <c r="M100" s="176"/>
      <c r="N100" s="164"/>
      <c r="P100" s="175"/>
      <c r="S100" s="175"/>
      <c r="AB100" s="175"/>
      <c r="AE100" s="175"/>
    </row>
    <row r="101" spans="1:32" s="155" customFormat="1" x14ac:dyDescent="0.35">
      <c r="M101" s="176"/>
      <c r="N101" s="164"/>
      <c r="P101" s="9"/>
      <c r="Q101" s="9"/>
      <c r="S101" s="175"/>
      <c r="AB101" s="9"/>
      <c r="AC101" s="9"/>
      <c r="AE101" s="175"/>
    </row>
    <row r="102" spans="1:32" s="155" customFormat="1" x14ac:dyDescent="0.35">
      <c r="M102" s="9"/>
      <c r="N102" s="9"/>
      <c r="P102" s="175"/>
      <c r="S102" s="175"/>
      <c r="AB102" s="175"/>
      <c r="AE102" s="175"/>
    </row>
    <row r="103" spans="1:32" s="155" customFormat="1" x14ac:dyDescent="0.35">
      <c r="S103" s="175"/>
      <c r="AE103" s="175"/>
    </row>
    <row r="104" spans="1:32" s="155" customFormat="1" x14ac:dyDescent="0.35">
      <c r="S104" s="175"/>
      <c r="AE104" s="9"/>
      <c r="AF104" s="9"/>
    </row>
    <row r="105" spans="1:32" s="155" customFormat="1" x14ac:dyDescent="0.35">
      <c r="S105" s="175"/>
      <c r="AE105" s="175"/>
    </row>
    <row r="106" spans="1:32" s="155" customFormat="1" x14ac:dyDescent="0.35">
      <c r="S106" s="175"/>
    </row>
    <row r="107" spans="1:32" s="155" customFormat="1" x14ac:dyDescent="0.35">
      <c r="S107" s="175"/>
    </row>
    <row r="108" spans="1:32" s="155" customFormat="1" x14ac:dyDescent="0.35">
      <c r="S108" s="175"/>
    </row>
    <row r="109" spans="1:32" s="155" customFormat="1" x14ac:dyDescent="0.35">
      <c r="S109" s="175"/>
    </row>
    <row r="110" spans="1:32" s="155" customFormat="1" x14ac:dyDescent="0.35">
      <c r="S110" s="9"/>
      <c r="T110" s="9"/>
    </row>
    <row r="111" spans="1:32" s="155" customFormat="1" x14ac:dyDescent="0.35">
      <c r="S111" s="175"/>
    </row>
    <row r="112" spans="1:32" s="155" customFormat="1" x14ac:dyDescent="0.35"/>
    <row r="113" spans="31:32" x14ac:dyDescent="0.35">
      <c r="AE113" s="155"/>
      <c r="AF113" s="155"/>
    </row>
    <row r="114" spans="31:32" x14ac:dyDescent="0.35">
      <c r="AE114" s="155"/>
      <c r="AF114" s="155"/>
    </row>
    <row r="115" spans="31:32" x14ac:dyDescent="0.35">
      <c r="AE115" s="155"/>
      <c r="AF115" s="155"/>
    </row>
    <row r="116" spans="31:32" x14ac:dyDescent="0.35">
      <c r="AE116" s="155"/>
      <c r="AF116" s="155"/>
    </row>
    <row r="117" spans="31:32" x14ac:dyDescent="0.35">
      <c r="AE117" s="155"/>
      <c r="AF117" s="155"/>
    </row>
    <row r="118" spans="31:32" x14ac:dyDescent="0.35">
      <c r="AE118" s="155"/>
      <c r="AF118" s="155"/>
    </row>
    <row r="119" spans="31:32" x14ac:dyDescent="0.35">
      <c r="AE119" s="155"/>
      <c r="AF119" s="155"/>
    </row>
    <row r="120" spans="31:32" x14ac:dyDescent="0.35">
      <c r="AE120" s="155"/>
      <c r="AF120" s="155"/>
    </row>
    <row r="121" spans="31:32" x14ac:dyDescent="0.35">
      <c r="AE121" s="155"/>
      <c r="AF121" s="155"/>
    </row>
    <row r="122" spans="31:32" x14ac:dyDescent="0.35">
      <c r="AE122" s="155"/>
      <c r="AF122" s="155"/>
    </row>
    <row r="123" spans="31:32" x14ac:dyDescent="0.35">
      <c r="AE123" s="155"/>
      <c r="AF123" s="155"/>
    </row>
    <row r="124" spans="31:32" x14ac:dyDescent="0.35">
      <c r="AE124" s="155"/>
      <c r="AF124" s="155"/>
    </row>
    <row r="125" spans="31:32" x14ac:dyDescent="0.35">
      <c r="AE125" s="155"/>
      <c r="AF125" s="155"/>
    </row>
    <row r="126" spans="31:32" x14ac:dyDescent="0.35">
      <c r="AE126" s="155"/>
      <c r="AF126" s="155"/>
    </row>
    <row r="127" spans="31:32" x14ac:dyDescent="0.35">
      <c r="AE127" s="155"/>
      <c r="AF127" s="155"/>
    </row>
    <row r="128" spans="31:32" x14ac:dyDescent="0.35">
      <c r="AE128" s="155"/>
      <c r="AF128" s="155"/>
    </row>
    <row r="129" spans="31:32" x14ac:dyDescent="0.35">
      <c r="AE129" s="155"/>
      <c r="AF129" s="155"/>
    </row>
    <row r="130" spans="31:32" x14ac:dyDescent="0.35">
      <c r="AE130" s="155"/>
      <c r="AF130" s="155"/>
    </row>
    <row r="131" spans="31:32" x14ac:dyDescent="0.35">
      <c r="AE131" s="155"/>
      <c r="AF131" s="155"/>
    </row>
    <row r="132" spans="31:32" x14ac:dyDescent="0.35">
      <c r="AE132" s="155"/>
      <c r="AF132" s="155"/>
    </row>
    <row r="133" spans="31:32" x14ac:dyDescent="0.35">
      <c r="AE133" s="155"/>
      <c r="AF133" s="155"/>
    </row>
    <row r="134" spans="31:32" x14ac:dyDescent="0.35">
      <c r="AE134" s="155"/>
      <c r="AF134" s="155"/>
    </row>
    <row r="135" spans="31:32" x14ac:dyDescent="0.35">
      <c r="AE135" s="155"/>
      <c r="AF135" s="155"/>
    </row>
    <row r="136" spans="31:32" x14ac:dyDescent="0.35">
      <c r="AE136" s="155"/>
      <c r="AF136" s="155"/>
    </row>
    <row r="137" spans="31:32" x14ac:dyDescent="0.35">
      <c r="AE137" s="155"/>
      <c r="AF137" s="155"/>
    </row>
    <row r="138" spans="31:32" x14ac:dyDescent="0.35">
      <c r="AE138" s="155"/>
      <c r="AF138" s="155"/>
    </row>
    <row r="139" spans="31:32" x14ac:dyDescent="0.35">
      <c r="AE139" s="155"/>
      <c r="AF139" s="155"/>
    </row>
    <row r="140" spans="31:32" x14ac:dyDescent="0.35">
      <c r="AE140" s="155"/>
      <c r="AF140" s="155"/>
    </row>
  </sheetData>
  <mergeCells count="1">
    <mergeCell ref="D3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P80"/>
  <sheetViews>
    <sheetView topLeftCell="A52" zoomScaleNormal="100" workbookViewId="0">
      <selection activeCell="F66" sqref="F66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1" t="s">
        <v>171</v>
      </c>
      <c r="D3" s="202"/>
      <c r="E3" s="202"/>
      <c r="F3" s="202"/>
      <c r="G3" s="202"/>
    </row>
    <row r="4" spans="1:8" ht="15" thickBot="1" x14ac:dyDescent="0.4">
      <c r="C4" s="203"/>
      <c r="D4" s="203"/>
      <c r="E4" s="203"/>
      <c r="F4" s="203"/>
      <c r="G4" s="203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37</v>
      </c>
      <c r="C8" s="39">
        <v>27</v>
      </c>
      <c r="D8" s="39">
        <v>9</v>
      </c>
      <c r="E8" s="39">
        <v>18</v>
      </c>
      <c r="F8" s="41">
        <f t="shared" ref="F8:F60" si="0">D8/C8</f>
        <v>0.33333333333333331</v>
      </c>
      <c r="G8" s="74">
        <f t="shared" ref="G8:G60" si="1">E8/C8</f>
        <v>0.66666666666666663</v>
      </c>
      <c r="H8" s="73">
        <v>233</v>
      </c>
    </row>
    <row r="9" spans="1:8" x14ac:dyDescent="0.35">
      <c r="A9" s="45" t="s">
        <v>121</v>
      </c>
      <c r="B9" s="39">
        <v>0</v>
      </c>
      <c r="C9" s="39">
        <v>1</v>
      </c>
      <c r="D9" s="39">
        <v>0</v>
      </c>
      <c r="E9" s="39">
        <v>1</v>
      </c>
      <c r="F9" s="41">
        <f t="shared" si="0"/>
        <v>0</v>
      </c>
      <c r="G9" s="74">
        <f t="shared" si="1"/>
        <v>1</v>
      </c>
      <c r="H9" s="73">
        <v>28</v>
      </c>
    </row>
    <row r="10" spans="1:8" x14ac:dyDescent="0.35">
      <c r="A10" s="45" t="s">
        <v>122</v>
      </c>
      <c r="B10" s="39">
        <v>17</v>
      </c>
      <c r="C10" s="39">
        <v>45</v>
      </c>
      <c r="D10" s="39">
        <v>34</v>
      </c>
      <c r="E10" s="39">
        <v>11</v>
      </c>
      <c r="F10" s="41">
        <f t="shared" si="0"/>
        <v>0.75555555555555554</v>
      </c>
      <c r="G10" s="74">
        <f t="shared" si="1"/>
        <v>0.24444444444444444</v>
      </c>
      <c r="H10" s="73">
        <v>259</v>
      </c>
    </row>
    <row r="11" spans="1:8" x14ac:dyDescent="0.35">
      <c r="A11" s="45" t="s">
        <v>123</v>
      </c>
      <c r="B11" s="39">
        <v>1</v>
      </c>
      <c r="C11" s="39">
        <v>3</v>
      </c>
      <c r="D11" s="39">
        <v>2</v>
      </c>
      <c r="E11" s="39">
        <v>1</v>
      </c>
      <c r="F11" s="41">
        <f t="shared" si="0"/>
        <v>0.66666666666666663</v>
      </c>
      <c r="G11" s="74">
        <f t="shared" si="1"/>
        <v>0.33333333333333331</v>
      </c>
      <c r="H11" s="73">
        <v>0</v>
      </c>
    </row>
    <row r="12" spans="1:8" x14ac:dyDescent="0.35">
      <c r="A12" s="45" t="s">
        <v>124</v>
      </c>
      <c r="B12" s="39">
        <v>16</v>
      </c>
      <c r="C12" s="39">
        <v>17</v>
      </c>
      <c r="D12" s="39">
        <v>8</v>
      </c>
      <c r="E12" s="39">
        <v>9</v>
      </c>
      <c r="F12" s="41">
        <f t="shared" si="0"/>
        <v>0.47058823529411764</v>
      </c>
      <c r="G12" s="74">
        <f t="shared" si="1"/>
        <v>0.52941176470588236</v>
      </c>
      <c r="H12" s="73">
        <v>228</v>
      </c>
    </row>
    <row r="13" spans="1:8" x14ac:dyDescent="0.35">
      <c r="A13" s="45" t="s">
        <v>125</v>
      </c>
      <c r="B13" s="78">
        <v>1</v>
      </c>
      <c r="C13" s="39">
        <v>4</v>
      </c>
      <c r="D13" s="39">
        <v>3</v>
      </c>
      <c r="E13" s="39">
        <v>1</v>
      </c>
      <c r="F13" s="41">
        <f t="shared" si="0"/>
        <v>0.75</v>
      </c>
      <c r="G13" s="74">
        <f t="shared" si="1"/>
        <v>0.25</v>
      </c>
      <c r="H13" s="73">
        <v>69</v>
      </c>
    </row>
    <row r="14" spans="1:8" x14ac:dyDescent="0.35">
      <c r="A14" s="45" t="s">
        <v>126</v>
      </c>
      <c r="B14" s="78">
        <v>5</v>
      </c>
      <c r="C14" s="39">
        <v>4</v>
      </c>
      <c r="D14" s="39">
        <v>2</v>
      </c>
      <c r="E14" s="39">
        <v>2</v>
      </c>
      <c r="F14" s="41">
        <f t="shared" si="0"/>
        <v>0.5</v>
      </c>
      <c r="G14" s="74">
        <f t="shared" si="1"/>
        <v>0.5</v>
      </c>
      <c r="H14" s="73">
        <v>38</v>
      </c>
    </row>
    <row r="15" spans="1:8" x14ac:dyDescent="0.35">
      <c r="A15" s="45" t="s">
        <v>127</v>
      </c>
      <c r="B15" s="78">
        <v>15</v>
      </c>
      <c r="C15" s="39">
        <v>25</v>
      </c>
      <c r="D15" s="39">
        <v>10</v>
      </c>
      <c r="E15" s="39">
        <v>15</v>
      </c>
      <c r="F15" s="41">
        <f t="shared" si="0"/>
        <v>0.4</v>
      </c>
      <c r="G15" s="74">
        <f t="shared" si="1"/>
        <v>0.6</v>
      </c>
      <c r="H15" s="73">
        <v>257</v>
      </c>
    </row>
    <row r="16" spans="1:8" x14ac:dyDescent="0.35">
      <c r="A16" s="45" t="s">
        <v>128</v>
      </c>
      <c r="B16" s="78">
        <v>96</v>
      </c>
      <c r="C16" s="79">
        <v>130</v>
      </c>
      <c r="D16" s="39">
        <v>55</v>
      </c>
      <c r="E16" s="39">
        <v>75</v>
      </c>
      <c r="F16" s="41">
        <f t="shared" si="0"/>
        <v>0.42307692307692307</v>
      </c>
      <c r="G16" s="74">
        <f t="shared" si="1"/>
        <v>0.57692307692307687</v>
      </c>
      <c r="H16" s="73">
        <v>1238</v>
      </c>
    </row>
    <row r="17" spans="1:8" x14ac:dyDescent="0.35">
      <c r="A17" s="45" t="s">
        <v>39</v>
      </c>
      <c r="B17" s="78">
        <v>48</v>
      </c>
      <c r="C17" s="79">
        <v>65</v>
      </c>
      <c r="D17" s="39">
        <v>36</v>
      </c>
      <c r="E17" s="39">
        <v>29</v>
      </c>
      <c r="F17" s="41">
        <f>D17/C17</f>
        <v>0.55384615384615388</v>
      </c>
      <c r="G17" s="74">
        <f t="shared" si="1"/>
        <v>0.44615384615384618</v>
      </c>
      <c r="H17" s="73">
        <v>509</v>
      </c>
    </row>
    <row r="18" spans="1:8" x14ac:dyDescent="0.35">
      <c r="A18" s="45" t="s">
        <v>25</v>
      </c>
      <c r="B18" s="78">
        <v>0</v>
      </c>
      <c r="C18" s="79">
        <v>0</v>
      </c>
      <c r="D18" s="39">
        <v>0</v>
      </c>
      <c r="E18" s="39">
        <v>0</v>
      </c>
      <c r="F18" s="41">
        <v>0</v>
      </c>
      <c r="G18" s="74">
        <v>0</v>
      </c>
      <c r="H18" s="73">
        <v>0</v>
      </c>
    </row>
    <row r="19" spans="1:8" x14ac:dyDescent="0.35">
      <c r="A19" s="45" t="s">
        <v>129</v>
      </c>
      <c r="B19" s="78">
        <v>0</v>
      </c>
      <c r="C19" s="79">
        <v>0</v>
      </c>
      <c r="D19" s="39">
        <v>0</v>
      </c>
      <c r="E19" s="39">
        <v>0</v>
      </c>
      <c r="F19" s="41">
        <v>0</v>
      </c>
      <c r="G19" s="74">
        <v>0</v>
      </c>
      <c r="H19" s="73">
        <v>0</v>
      </c>
    </row>
    <row r="20" spans="1:8" x14ac:dyDescent="0.35">
      <c r="A20" s="45" t="s">
        <v>130</v>
      </c>
      <c r="B20" s="78">
        <v>1</v>
      </c>
      <c r="C20" s="79">
        <v>1</v>
      </c>
      <c r="D20" s="39">
        <v>1</v>
      </c>
      <c r="E20" s="39">
        <v>0</v>
      </c>
      <c r="F20" s="41">
        <f t="shared" si="0"/>
        <v>1</v>
      </c>
      <c r="G20" s="74">
        <f t="shared" si="1"/>
        <v>0</v>
      </c>
      <c r="H20" s="73">
        <v>7</v>
      </c>
    </row>
    <row r="21" spans="1:8" x14ac:dyDescent="0.35">
      <c r="A21" s="45" t="s">
        <v>131</v>
      </c>
      <c r="B21" s="78">
        <v>3</v>
      </c>
      <c r="C21" s="79">
        <v>2</v>
      </c>
      <c r="D21" s="39">
        <v>0</v>
      </c>
      <c r="E21" s="39">
        <v>2</v>
      </c>
      <c r="F21" s="41">
        <f t="shared" si="0"/>
        <v>0</v>
      </c>
      <c r="G21" s="74">
        <f t="shared" si="1"/>
        <v>1</v>
      </c>
      <c r="H21" s="73">
        <v>0</v>
      </c>
    </row>
    <row r="22" spans="1:8" x14ac:dyDescent="0.35">
      <c r="A22" s="45" t="s">
        <v>132</v>
      </c>
      <c r="B22" s="78">
        <v>5</v>
      </c>
      <c r="C22" s="79">
        <v>4</v>
      </c>
      <c r="D22" s="39">
        <v>1</v>
      </c>
      <c r="E22" s="39">
        <v>3</v>
      </c>
      <c r="F22" s="41">
        <f t="shared" si="0"/>
        <v>0.25</v>
      </c>
      <c r="G22" s="74">
        <f t="shared" si="1"/>
        <v>0.75</v>
      </c>
      <c r="H22" s="73">
        <v>34</v>
      </c>
    </row>
    <row r="23" spans="1:8" x14ac:dyDescent="0.35">
      <c r="A23" s="45" t="s">
        <v>133</v>
      </c>
      <c r="B23" s="39">
        <v>5</v>
      </c>
      <c r="C23" s="79">
        <v>4</v>
      </c>
      <c r="D23" s="39">
        <v>0</v>
      </c>
      <c r="E23" s="39">
        <v>4</v>
      </c>
      <c r="F23" s="41">
        <f t="shared" si="0"/>
        <v>0</v>
      </c>
      <c r="G23" s="74">
        <f t="shared" si="1"/>
        <v>1</v>
      </c>
      <c r="H23" s="73">
        <v>39</v>
      </c>
    </row>
    <row r="24" spans="1:8" x14ac:dyDescent="0.35">
      <c r="A24" s="76" t="s">
        <v>134</v>
      </c>
      <c r="B24" s="78">
        <v>177</v>
      </c>
      <c r="C24" s="79">
        <v>247</v>
      </c>
      <c r="D24" s="77">
        <v>122</v>
      </c>
      <c r="E24" s="77">
        <v>125</v>
      </c>
      <c r="F24" s="41">
        <f t="shared" si="0"/>
        <v>0.49392712550607287</v>
      </c>
      <c r="G24" s="74">
        <f t="shared" si="1"/>
        <v>0.50607287449392713</v>
      </c>
      <c r="H24" s="73">
        <v>1941</v>
      </c>
    </row>
    <row r="25" spans="1:8" x14ac:dyDescent="0.35">
      <c r="A25" s="45" t="s">
        <v>135</v>
      </c>
      <c r="B25" s="78">
        <v>3</v>
      </c>
      <c r="C25" s="79">
        <v>4</v>
      </c>
      <c r="D25" s="39">
        <v>2</v>
      </c>
      <c r="E25" s="39">
        <v>2</v>
      </c>
      <c r="F25" s="41">
        <f t="shared" si="0"/>
        <v>0.5</v>
      </c>
      <c r="G25" s="74">
        <f t="shared" si="1"/>
        <v>0.5</v>
      </c>
      <c r="H25" s="73">
        <v>28</v>
      </c>
    </row>
    <row r="26" spans="1:8" x14ac:dyDescent="0.35">
      <c r="A26" s="45" t="s">
        <v>38</v>
      </c>
      <c r="B26" s="78">
        <v>2</v>
      </c>
      <c r="C26" s="79">
        <v>1</v>
      </c>
      <c r="D26" s="39">
        <v>1</v>
      </c>
      <c r="E26" s="39">
        <v>0</v>
      </c>
      <c r="F26" s="41">
        <f t="shared" si="0"/>
        <v>1</v>
      </c>
      <c r="G26" s="74">
        <f t="shared" si="1"/>
        <v>0</v>
      </c>
      <c r="H26" s="73">
        <v>0</v>
      </c>
    </row>
    <row r="27" spans="1:8" x14ac:dyDescent="0.35">
      <c r="A27" s="45" t="s">
        <v>37</v>
      </c>
      <c r="B27" s="78">
        <v>13</v>
      </c>
      <c r="C27" s="79">
        <v>12</v>
      </c>
      <c r="D27" s="39">
        <v>6</v>
      </c>
      <c r="E27" s="39">
        <v>6</v>
      </c>
      <c r="F27" s="41">
        <f t="shared" si="0"/>
        <v>0.5</v>
      </c>
      <c r="G27" s="74">
        <f t="shared" si="1"/>
        <v>0.5</v>
      </c>
      <c r="H27" s="73">
        <v>44</v>
      </c>
    </row>
    <row r="28" spans="1:8" x14ac:dyDescent="0.35">
      <c r="A28" s="45" t="s">
        <v>27</v>
      </c>
      <c r="B28" s="78">
        <v>25</v>
      </c>
      <c r="C28" s="39">
        <v>21</v>
      </c>
      <c r="D28" s="39">
        <v>8</v>
      </c>
      <c r="E28" s="39">
        <v>13</v>
      </c>
      <c r="F28" s="41">
        <f t="shared" si="0"/>
        <v>0.38095238095238093</v>
      </c>
      <c r="G28" s="74">
        <f t="shared" si="1"/>
        <v>0.61904761904761907</v>
      </c>
      <c r="H28" s="73">
        <v>225</v>
      </c>
    </row>
    <row r="29" spans="1:8" x14ac:dyDescent="0.35">
      <c r="A29" s="45" t="s">
        <v>62</v>
      </c>
      <c r="B29" s="78">
        <v>5</v>
      </c>
      <c r="C29" s="39">
        <v>7</v>
      </c>
      <c r="D29" s="39">
        <v>4</v>
      </c>
      <c r="E29" s="39">
        <v>3</v>
      </c>
      <c r="F29" s="41">
        <f t="shared" si="0"/>
        <v>0.5714285714285714</v>
      </c>
      <c r="G29" s="74">
        <f t="shared" si="1"/>
        <v>0.42857142857142855</v>
      </c>
      <c r="H29" s="73">
        <v>37</v>
      </c>
    </row>
    <row r="30" spans="1:8" x14ac:dyDescent="0.35">
      <c r="A30" s="45" t="s">
        <v>136</v>
      </c>
      <c r="B30" s="78">
        <v>33</v>
      </c>
      <c r="C30" s="39">
        <v>27</v>
      </c>
      <c r="D30" s="39">
        <v>11</v>
      </c>
      <c r="E30" s="39">
        <v>16</v>
      </c>
      <c r="F30" s="41">
        <f t="shared" si="0"/>
        <v>0.40740740740740738</v>
      </c>
      <c r="G30" s="74">
        <f t="shared" si="1"/>
        <v>0.59259259259259256</v>
      </c>
      <c r="H30" s="73">
        <v>317</v>
      </c>
    </row>
    <row r="31" spans="1:8" x14ac:dyDescent="0.35">
      <c r="A31" s="45" t="s">
        <v>17</v>
      </c>
      <c r="B31" s="78">
        <v>5</v>
      </c>
      <c r="C31" s="39">
        <v>15</v>
      </c>
      <c r="D31" s="39">
        <v>12</v>
      </c>
      <c r="E31" s="39">
        <v>3</v>
      </c>
      <c r="F31" s="41">
        <f t="shared" si="0"/>
        <v>0.8</v>
      </c>
      <c r="G31" s="74">
        <f t="shared" si="1"/>
        <v>0.2</v>
      </c>
      <c r="H31" s="73">
        <v>162</v>
      </c>
    </row>
    <row r="32" spans="1:8" x14ac:dyDescent="0.35">
      <c r="A32" s="45" t="s">
        <v>137</v>
      </c>
      <c r="B32" s="78">
        <v>3</v>
      </c>
      <c r="C32" s="39">
        <v>2</v>
      </c>
      <c r="D32" s="39">
        <v>1</v>
      </c>
      <c r="E32" s="39">
        <v>1</v>
      </c>
      <c r="F32" s="41">
        <f t="shared" si="0"/>
        <v>0.5</v>
      </c>
      <c r="G32" s="74">
        <f t="shared" si="1"/>
        <v>0.5</v>
      </c>
      <c r="H32" s="73">
        <v>5</v>
      </c>
    </row>
    <row r="33" spans="1:8" x14ac:dyDescent="0.35">
      <c r="A33" s="76" t="s">
        <v>138</v>
      </c>
      <c r="B33" s="78">
        <v>236</v>
      </c>
      <c r="C33" s="77">
        <v>249</v>
      </c>
      <c r="D33" s="77">
        <v>109</v>
      </c>
      <c r="E33" s="77">
        <v>140</v>
      </c>
      <c r="F33" s="41">
        <f t="shared" si="0"/>
        <v>0.43775100401606426</v>
      </c>
      <c r="G33" s="74">
        <f t="shared" si="1"/>
        <v>0.56224899598393574</v>
      </c>
      <c r="H33" s="73">
        <v>1465</v>
      </c>
    </row>
    <row r="34" spans="1:8" x14ac:dyDescent="0.35">
      <c r="A34" s="45" t="s">
        <v>139</v>
      </c>
      <c r="B34" s="78">
        <v>2</v>
      </c>
      <c r="C34" s="39">
        <v>2</v>
      </c>
      <c r="D34" s="39">
        <v>1</v>
      </c>
      <c r="E34" s="39">
        <v>1</v>
      </c>
      <c r="F34" s="41">
        <f t="shared" si="0"/>
        <v>0.5</v>
      </c>
      <c r="G34" s="74">
        <f t="shared" si="1"/>
        <v>0.5</v>
      </c>
      <c r="H34" s="73">
        <v>33</v>
      </c>
    </row>
    <row r="35" spans="1:8" x14ac:dyDescent="0.35">
      <c r="A35" s="45" t="s">
        <v>140</v>
      </c>
      <c r="B35" s="78">
        <v>107</v>
      </c>
      <c r="C35" s="39">
        <v>103</v>
      </c>
      <c r="D35" s="39">
        <v>46</v>
      </c>
      <c r="E35" s="39">
        <v>57</v>
      </c>
      <c r="F35" s="41">
        <f t="shared" si="0"/>
        <v>0.44660194174757284</v>
      </c>
      <c r="G35" s="74">
        <f t="shared" si="1"/>
        <v>0.55339805825242716</v>
      </c>
      <c r="H35" s="73">
        <v>969</v>
      </c>
    </row>
    <row r="36" spans="1:8" x14ac:dyDescent="0.35">
      <c r="A36" s="45" t="s">
        <v>141</v>
      </c>
      <c r="B36" s="78">
        <v>4</v>
      </c>
      <c r="C36" s="39">
        <v>16</v>
      </c>
      <c r="D36" s="39">
        <v>13</v>
      </c>
      <c r="E36" s="39">
        <v>3</v>
      </c>
      <c r="F36" s="41">
        <f t="shared" si="0"/>
        <v>0.8125</v>
      </c>
      <c r="G36" s="74">
        <f t="shared" si="1"/>
        <v>0.1875</v>
      </c>
      <c r="H36" s="73">
        <v>108</v>
      </c>
    </row>
    <row r="37" spans="1:8" x14ac:dyDescent="0.35">
      <c r="A37" s="45" t="s">
        <v>142</v>
      </c>
      <c r="B37" s="78">
        <v>0</v>
      </c>
      <c r="C37" s="39">
        <v>0</v>
      </c>
      <c r="D37" s="39">
        <v>0</v>
      </c>
      <c r="E37" s="39">
        <v>0</v>
      </c>
      <c r="F37" s="41">
        <v>0</v>
      </c>
      <c r="G37" s="74">
        <v>0</v>
      </c>
      <c r="H37" s="73">
        <v>0</v>
      </c>
    </row>
    <row r="38" spans="1:8" x14ac:dyDescent="0.35">
      <c r="A38" s="45" t="s">
        <v>143</v>
      </c>
      <c r="B38" s="78">
        <v>19</v>
      </c>
      <c r="C38" s="39">
        <v>19</v>
      </c>
      <c r="D38" s="39">
        <v>7</v>
      </c>
      <c r="E38" s="39">
        <v>12</v>
      </c>
      <c r="F38" s="41">
        <f t="shared" si="0"/>
        <v>0.36842105263157893</v>
      </c>
      <c r="G38" s="74">
        <f t="shared" si="1"/>
        <v>0.63157894736842102</v>
      </c>
      <c r="H38" s="73">
        <v>192</v>
      </c>
    </row>
    <row r="39" spans="1:8" x14ac:dyDescent="0.35">
      <c r="A39" s="45" t="s">
        <v>144</v>
      </c>
      <c r="B39" s="78">
        <v>24</v>
      </c>
      <c r="C39" s="39">
        <v>31</v>
      </c>
      <c r="D39" s="39">
        <v>17</v>
      </c>
      <c r="E39" s="39">
        <v>14</v>
      </c>
      <c r="F39" s="41">
        <f t="shared" si="0"/>
        <v>0.54838709677419351</v>
      </c>
      <c r="G39" s="74">
        <f t="shared" si="1"/>
        <v>0.45161290322580644</v>
      </c>
      <c r="H39" s="73">
        <v>69</v>
      </c>
    </row>
    <row r="40" spans="1:8" x14ac:dyDescent="0.35">
      <c r="A40" s="45" t="s">
        <v>145</v>
      </c>
      <c r="B40" s="78">
        <v>5</v>
      </c>
      <c r="C40" s="39">
        <v>4</v>
      </c>
      <c r="D40" s="39">
        <v>1</v>
      </c>
      <c r="E40" s="39">
        <v>3</v>
      </c>
      <c r="F40" s="41">
        <f t="shared" si="0"/>
        <v>0.25</v>
      </c>
      <c r="G40" s="74">
        <f t="shared" si="1"/>
        <v>0.75</v>
      </c>
      <c r="H40" s="73">
        <v>62</v>
      </c>
    </row>
    <row r="41" spans="1:8" x14ac:dyDescent="0.35">
      <c r="A41" s="45" t="s">
        <v>146</v>
      </c>
      <c r="B41" s="78">
        <v>18</v>
      </c>
      <c r="C41" s="39">
        <v>13</v>
      </c>
      <c r="D41" s="39">
        <v>3</v>
      </c>
      <c r="E41" s="39">
        <v>10</v>
      </c>
      <c r="F41" s="41">
        <f t="shared" si="0"/>
        <v>0.23076923076923078</v>
      </c>
      <c r="G41" s="74">
        <f t="shared" si="1"/>
        <v>0.76923076923076927</v>
      </c>
      <c r="H41" s="73">
        <v>160</v>
      </c>
    </row>
    <row r="42" spans="1:8" x14ac:dyDescent="0.35">
      <c r="A42" s="45" t="s">
        <v>147</v>
      </c>
      <c r="B42" s="78">
        <v>17</v>
      </c>
      <c r="C42" s="39">
        <v>22</v>
      </c>
      <c r="D42" s="39">
        <v>8</v>
      </c>
      <c r="E42" s="39">
        <v>14</v>
      </c>
      <c r="F42" s="41">
        <f t="shared" si="0"/>
        <v>0.36363636363636365</v>
      </c>
      <c r="G42" s="74">
        <f t="shared" si="1"/>
        <v>0.63636363636363635</v>
      </c>
      <c r="H42" s="73">
        <v>297</v>
      </c>
    </row>
    <row r="43" spans="1:8" x14ac:dyDescent="0.35">
      <c r="A43" s="76" t="s">
        <v>148</v>
      </c>
      <c r="B43" s="78">
        <v>186</v>
      </c>
      <c r="C43" s="77">
        <v>248</v>
      </c>
      <c r="D43" s="77">
        <v>121</v>
      </c>
      <c r="E43" s="77">
        <v>127</v>
      </c>
      <c r="F43" s="41">
        <f t="shared" si="0"/>
        <v>0.48790322580645162</v>
      </c>
      <c r="G43" s="74">
        <f t="shared" si="1"/>
        <v>0.51209677419354838</v>
      </c>
      <c r="H43" s="73">
        <v>997</v>
      </c>
    </row>
    <row r="44" spans="1:8" x14ac:dyDescent="0.35">
      <c r="A44" s="45" t="s">
        <v>36</v>
      </c>
      <c r="B44" s="78">
        <v>80</v>
      </c>
      <c r="C44" s="39">
        <v>74</v>
      </c>
      <c r="D44" s="39">
        <v>29</v>
      </c>
      <c r="E44" s="39">
        <v>45</v>
      </c>
      <c r="F44" s="41">
        <f t="shared" si="0"/>
        <v>0.39189189189189189</v>
      </c>
      <c r="G44" s="74">
        <f t="shared" si="1"/>
        <v>0.60810810810810811</v>
      </c>
      <c r="H44" s="73">
        <v>656</v>
      </c>
    </row>
    <row r="45" spans="1:8" x14ac:dyDescent="0.35">
      <c r="A45" s="45" t="s">
        <v>15</v>
      </c>
      <c r="B45" s="78">
        <v>2</v>
      </c>
      <c r="C45" s="39">
        <v>4</v>
      </c>
      <c r="D45" s="39">
        <v>2</v>
      </c>
      <c r="E45" s="39">
        <v>2</v>
      </c>
      <c r="F45" s="41">
        <f t="shared" si="0"/>
        <v>0.5</v>
      </c>
      <c r="G45" s="74">
        <f t="shared" si="1"/>
        <v>0.5</v>
      </c>
      <c r="H45" s="73">
        <v>27</v>
      </c>
    </row>
    <row r="46" spans="1:8" x14ac:dyDescent="0.35">
      <c r="A46" s="45" t="s">
        <v>18</v>
      </c>
      <c r="B46" s="78">
        <v>12</v>
      </c>
      <c r="C46" s="39">
        <v>12</v>
      </c>
      <c r="D46" s="39">
        <v>7</v>
      </c>
      <c r="E46" s="39">
        <v>5</v>
      </c>
      <c r="F46" s="41">
        <f t="shared" si="0"/>
        <v>0.58333333333333337</v>
      </c>
      <c r="G46" s="74">
        <f t="shared" si="1"/>
        <v>0.41666666666666669</v>
      </c>
      <c r="H46" s="73">
        <v>181</v>
      </c>
    </row>
    <row r="47" spans="1:8" x14ac:dyDescent="0.35">
      <c r="A47" s="45" t="s">
        <v>35</v>
      </c>
      <c r="B47" s="78">
        <v>51</v>
      </c>
      <c r="C47" s="39">
        <v>52</v>
      </c>
      <c r="D47" s="39">
        <v>19</v>
      </c>
      <c r="E47" s="39">
        <v>33</v>
      </c>
      <c r="F47" s="41">
        <f t="shared" si="0"/>
        <v>0.36538461538461536</v>
      </c>
      <c r="G47" s="74">
        <f t="shared" si="1"/>
        <v>0.63461538461538458</v>
      </c>
      <c r="H47" s="73">
        <v>779</v>
      </c>
    </row>
    <row r="48" spans="1:8" x14ac:dyDescent="0.35">
      <c r="A48" s="45" t="s">
        <v>24</v>
      </c>
      <c r="B48" s="78">
        <v>0</v>
      </c>
      <c r="C48" s="39">
        <v>0</v>
      </c>
      <c r="D48" s="39">
        <v>0</v>
      </c>
      <c r="E48" s="39">
        <v>0</v>
      </c>
      <c r="F48" s="41">
        <v>0</v>
      </c>
      <c r="G48" s="74">
        <v>0</v>
      </c>
      <c r="H48" s="73">
        <v>21</v>
      </c>
    </row>
    <row r="49" spans="1:8" x14ac:dyDescent="0.35">
      <c r="A49" s="45" t="s">
        <v>34</v>
      </c>
      <c r="B49" s="78">
        <v>11</v>
      </c>
      <c r="C49" s="39">
        <v>11</v>
      </c>
      <c r="D49" s="39">
        <v>4</v>
      </c>
      <c r="E49" s="39">
        <v>7</v>
      </c>
      <c r="F49" s="41">
        <f t="shared" si="0"/>
        <v>0.36363636363636365</v>
      </c>
      <c r="G49" s="74">
        <f t="shared" si="1"/>
        <v>0.63636363636363635</v>
      </c>
      <c r="H49" s="73">
        <v>65</v>
      </c>
    </row>
    <row r="50" spans="1:8" x14ac:dyDescent="0.35">
      <c r="A50" s="45" t="s">
        <v>33</v>
      </c>
      <c r="B50" s="78">
        <v>2</v>
      </c>
      <c r="C50" s="39">
        <v>1</v>
      </c>
      <c r="D50" s="39">
        <v>0</v>
      </c>
      <c r="E50" s="39">
        <v>1</v>
      </c>
      <c r="F50" s="41">
        <f t="shared" si="0"/>
        <v>0</v>
      </c>
      <c r="G50" s="74">
        <f t="shared" si="1"/>
        <v>1</v>
      </c>
      <c r="H50" s="73">
        <v>29</v>
      </c>
    </row>
    <row r="51" spans="1:8" x14ac:dyDescent="0.35">
      <c r="A51" s="45" t="s">
        <v>16</v>
      </c>
      <c r="B51" s="78">
        <v>22</v>
      </c>
      <c r="C51" s="39">
        <v>28</v>
      </c>
      <c r="D51" s="39">
        <v>15</v>
      </c>
      <c r="E51" s="39">
        <v>13</v>
      </c>
      <c r="F51" s="41">
        <f t="shared" si="0"/>
        <v>0.5357142857142857</v>
      </c>
      <c r="G51" s="74">
        <f t="shared" si="1"/>
        <v>0.4642857142857143</v>
      </c>
      <c r="H51" s="73">
        <v>136</v>
      </c>
    </row>
    <row r="52" spans="1:8" x14ac:dyDescent="0.35">
      <c r="A52" s="45" t="s">
        <v>32</v>
      </c>
      <c r="B52" s="78">
        <v>10</v>
      </c>
      <c r="C52" s="39">
        <v>18</v>
      </c>
      <c r="D52" s="39">
        <v>14</v>
      </c>
      <c r="E52" s="39">
        <v>4</v>
      </c>
      <c r="F52" s="41">
        <f t="shared" si="0"/>
        <v>0.77777777777777779</v>
      </c>
      <c r="G52" s="74">
        <f t="shared" si="1"/>
        <v>0.22222222222222221</v>
      </c>
      <c r="H52" s="73">
        <v>114</v>
      </c>
    </row>
    <row r="53" spans="1:8" x14ac:dyDescent="0.35">
      <c r="A53" s="45" t="s">
        <v>31</v>
      </c>
      <c r="B53" s="78">
        <v>1</v>
      </c>
      <c r="C53" s="39">
        <v>2</v>
      </c>
      <c r="D53" s="39">
        <v>2</v>
      </c>
      <c r="E53" s="39">
        <v>0</v>
      </c>
      <c r="F53" s="41">
        <f t="shared" si="0"/>
        <v>1</v>
      </c>
      <c r="G53" s="74">
        <f t="shared" si="1"/>
        <v>0</v>
      </c>
      <c r="H53" s="73">
        <v>1</v>
      </c>
    </row>
    <row r="54" spans="1:8" x14ac:dyDescent="0.35">
      <c r="A54" s="45" t="s">
        <v>77</v>
      </c>
      <c r="B54" s="78">
        <v>4</v>
      </c>
      <c r="C54" s="39">
        <v>8</v>
      </c>
      <c r="D54" s="39">
        <v>7</v>
      </c>
      <c r="E54" s="39">
        <v>1</v>
      </c>
      <c r="F54" s="41">
        <f t="shared" si="0"/>
        <v>0.875</v>
      </c>
      <c r="G54" s="74">
        <f t="shared" si="1"/>
        <v>0.125</v>
      </c>
      <c r="H54" s="73">
        <v>29</v>
      </c>
    </row>
    <row r="55" spans="1:8" x14ac:dyDescent="0.35">
      <c r="A55" s="45" t="s">
        <v>30</v>
      </c>
      <c r="B55" s="78">
        <v>16</v>
      </c>
      <c r="C55" s="39">
        <v>32</v>
      </c>
      <c r="D55" s="39">
        <v>23</v>
      </c>
      <c r="E55" s="39">
        <v>9</v>
      </c>
      <c r="F55" s="41">
        <f t="shared" si="0"/>
        <v>0.71875</v>
      </c>
      <c r="G55" s="74">
        <f t="shared" si="1"/>
        <v>0.28125</v>
      </c>
      <c r="H55" s="73">
        <v>245</v>
      </c>
    </row>
    <row r="56" spans="1:8" x14ac:dyDescent="0.35">
      <c r="A56" s="45" t="s">
        <v>21</v>
      </c>
      <c r="B56" s="78">
        <v>27</v>
      </c>
      <c r="C56" s="39">
        <v>25</v>
      </c>
      <c r="D56" s="39">
        <v>8</v>
      </c>
      <c r="E56" s="39">
        <v>17</v>
      </c>
      <c r="F56" s="41">
        <f t="shared" si="0"/>
        <v>0.32</v>
      </c>
      <c r="G56" s="74">
        <f t="shared" si="1"/>
        <v>0.68</v>
      </c>
      <c r="H56" s="73">
        <v>363</v>
      </c>
    </row>
    <row r="57" spans="1:8" x14ac:dyDescent="0.35">
      <c r="A57" s="45" t="s">
        <v>22</v>
      </c>
      <c r="B57" s="78">
        <v>24</v>
      </c>
      <c r="C57" s="39">
        <v>17</v>
      </c>
      <c r="D57" s="39">
        <v>3</v>
      </c>
      <c r="E57" s="39">
        <v>14</v>
      </c>
      <c r="F57" s="41">
        <f t="shared" si="0"/>
        <v>0.17647058823529413</v>
      </c>
      <c r="G57" s="74">
        <f t="shared" si="1"/>
        <v>0.82352941176470584</v>
      </c>
      <c r="H57" s="73">
        <v>214</v>
      </c>
    </row>
    <row r="58" spans="1:8" x14ac:dyDescent="0.35">
      <c r="A58" s="45" t="s">
        <v>79</v>
      </c>
      <c r="B58" s="78">
        <v>5</v>
      </c>
      <c r="C58" s="39">
        <v>4</v>
      </c>
      <c r="D58" s="39">
        <v>1</v>
      </c>
      <c r="E58" s="39">
        <v>3</v>
      </c>
      <c r="F58" s="41">
        <f t="shared" si="0"/>
        <v>0.25</v>
      </c>
      <c r="G58" s="74">
        <f t="shared" si="1"/>
        <v>0.75</v>
      </c>
      <c r="H58" s="73">
        <v>44</v>
      </c>
    </row>
    <row r="59" spans="1:8" x14ac:dyDescent="0.35">
      <c r="A59" s="45" t="s">
        <v>149</v>
      </c>
      <c r="B59" s="78">
        <v>68</v>
      </c>
      <c r="C59" s="39">
        <v>95</v>
      </c>
      <c r="D59" s="39">
        <v>48</v>
      </c>
      <c r="E59" s="39">
        <v>47</v>
      </c>
      <c r="F59" s="41">
        <f t="shared" si="0"/>
        <v>0.50526315789473686</v>
      </c>
      <c r="G59" s="74">
        <f t="shared" si="1"/>
        <v>0.49473684210526314</v>
      </c>
      <c r="H59" s="73">
        <v>503</v>
      </c>
    </row>
    <row r="60" spans="1:8" x14ac:dyDescent="0.35">
      <c r="A60" s="45" t="s">
        <v>29</v>
      </c>
      <c r="B60" s="85">
        <v>35</v>
      </c>
      <c r="C60" s="1">
        <v>75</v>
      </c>
      <c r="D60" s="1">
        <v>49</v>
      </c>
      <c r="E60" s="39">
        <v>26</v>
      </c>
      <c r="F60" s="41">
        <f t="shared" si="0"/>
        <v>0.65333333333333332</v>
      </c>
      <c r="G60" s="74">
        <f t="shared" si="1"/>
        <v>0.34666666666666668</v>
      </c>
      <c r="H60" s="73">
        <v>642</v>
      </c>
    </row>
    <row r="61" spans="1:8" x14ac:dyDescent="0.35">
      <c r="A61" s="45" t="s">
        <v>82</v>
      </c>
      <c r="B61" s="1">
        <v>1</v>
      </c>
      <c r="C61" s="1">
        <v>0</v>
      </c>
      <c r="D61" s="1">
        <v>0</v>
      </c>
      <c r="E61" s="1">
        <v>0</v>
      </c>
      <c r="F61" s="41">
        <v>0</v>
      </c>
      <c r="G61" s="75">
        <v>0</v>
      </c>
      <c r="H61" s="73">
        <v>0</v>
      </c>
    </row>
    <row r="62" spans="1:8" x14ac:dyDescent="0.35">
      <c r="A62" s="45" t="s">
        <v>150</v>
      </c>
      <c r="B62" s="78">
        <v>29</v>
      </c>
      <c r="C62" s="39">
        <v>36</v>
      </c>
      <c r="D62" s="39">
        <v>24</v>
      </c>
      <c r="E62" s="85">
        <v>12</v>
      </c>
      <c r="F62" s="41">
        <f t="shared" ref="F62:F71" si="2">D62/C62</f>
        <v>0.66666666666666663</v>
      </c>
      <c r="G62" s="74">
        <f t="shared" ref="G62:G71" si="3">E62/C62</f>
        <v>0.33333333333333331</v>
      </c>
      <c r="H62" s="73">
        <v>231</v>
      </c>
    </row>
    <row r="63" spans="1:8" x14ac:dyDescent="0.35">
      <c r="A63" s="45" t="s">
        <v>84</v>
      </c>
      <c r="B63" s="78">
        <v>5</v>
      </c>
      <c r="C63" s="39">
        <v>4</v>
      </c>
      <c r="D63" s="39">
        <v>1</v>
      </c>
      <c r="E63" s="85">
        <v>3</v>
      </c>
      <c r="F63" s="41">
        <f t="shared" si="2"/>
        <v>0.25</v>
      </c>
      <c r="G63" s="74">
        <f t="shared" si="3"/>
        <v>0.75</v>
      </c>
      <c r="H63" s="73">
        <v>10</v>
      </c>
    </row>
    <row r="64" spans="1:8" x14ac:dyDescent="0.35">
      <c r="A64" s="45" t="s">
        <v>85</v>
      </c>
      <c r="B64" s="78">
        <v>11</v>
      </c>
      <c r="C64" s="39">
        <v>15</v>
      </c>
      <c r="D64" s="39">
        <v>9</v>
      </c>
      <c r="E64" s="85">
        <v>6</v>
      </c>
      <c r="F64" s="41">
        <f t="shared" si="2"/>
        <v>0.6</v>
      </c>
      <c r="G64" s="74">
        <f t="shared" si="3"/>
        <v>0.4</v>
      </c>
      <c r="H64" s="73">
        <v>214</v>
      </c>
    </row>
    <row r="65" spans="1:16" x14ac:dyDescent="0.35">
      <c r="A65" s="45" t="s">
        <v>151</v>
      </c>
      <c r="B65" s="78">
        <v>4</v>
      </c>
      <c r="C65" s="39">
        <v>5</v>
      </c>
      <c r="D65" s="39">
        <v>1</v>
      </c>
      <c r="E65" s="85">
        <v>4</v>
      </c>
      <c r="F65" s="41">
        <f t="shared" si="2"/>
        <v>0.2</v>
      </c>
      <c r="G65" s="74">
        <f t="shared" si="3"/>
        <v>0.8</v>
      </c>
      <c r="H65" s="73">
        <v>24</v>
      </c>
    </row>
    <row r="66" spans="1:16" x14ac:dyDescent="0.35">
      <c r="A66" s="45" t="s">
        <v>152</v>
      </c>
      <c r="B66" s="78">
        <v>4</v>
      </c>
      <c r="C66" s="39">
        <v>22</v>
      </c>
      <c r="D66" s="39">
        <v>16</v>
      </c>
      <c r="E66" s="85">
        <v>6</v>
      </c>
      <c r="F66" s="41">
        <f t="shared" si="2"/>
        <v>0.72727272727272729</v>
      </c>
      <c r="G66" s="74">
        <f t="shared" si="3"/>
        <v>0.27272727272727271</v>
      </c>
      <c r="H66" s="73">
        <v>141</v>
      </c>
    </row>
    <row r="67" spans="1:16" x14ac:dyDescent="0.35">
      <c r="A67" s="45" t="s">
        <v>153</v>
      </c>
      <c r="B67" s="78">
        <v>11</v>
      </c>
      <c r="C67" s="39">
        <v>14</v>
      </c>
      <c r="D67" s="39">
        <v>7</v>
      </c>
      <c r="E67" s="85">
        <v>7</v>
      </c>
      <c r="F67" s="41">
        <f t="shared" si="2"/>
        <v>0.5</v>
      </c>
      <c r="G67" s="74">
        <f t="shared" si="3"/>
        <v>0.5</v>
      </c>
      <c r="H67" s="73">
        <v>75</v>
      </c>
    </row>
    <row r="68" spans="1:16" x14ac:dyDescent="0.35">
      <c r="A68" s="45" t="s">
        <v>158</v>
      </c>
      <c r="B68" s="78">
        <v>10</v>
      </c>
      <c r="C68" s="39">
        <v>9</v>
      </c>
      <c r="D68" s="39">
        <v>4</v>
      </c>
      <c r="E68" s="85">
        <v>5</v>
      </c>
      <c r="F68" s="41">
        <f t="shared" si="2"/>
        <v>0.44444444444444442</v>
      </c>
      <c r="G68" s="74">
        <f t="shared" si="3"/>
        <v>0.55555555555555558</v>
      </c>
      <c r="H68" s="73">
        <v>82</v>
      </c>
    </row>
    <row r="69" spans="1:16" s="82" customFormat="1" x14ac:dyDescent="0.35">
      <c r="A69" s="76" t="s">
        <v>154</v>
      </c>
      <c r="B69" s="81">
        <v>0</v>
      </c>
      <c r="C69" s="77">
        <v>0</v>
      </c>
      <c r="D69" s="77">
        <v>0</v>
      </c>
      <c r="E69" s="85">
        <v>0</v>
      </c>
      <c r="F69" s="80">
        <v>0</v>
      </c>
      <c r="G69" s="74">
        <v>0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78">
        <v>1</v>
      </c>
      <c r="C70" s="39">
        <v>1</v>
      </c>
      <c r="D70" s="39">
        <v>0</v>
      </c>
      <c r="E70" s="85">
        <v>1</v>
      </c>
      <c r="F70" s="41">
        <f t="shared" si="2"/>
        <v>0</v>
      </c>
      <c r="G70" s="74">
        <f t="shared" si="3"/>
        <v>1</v>
      </c>
      <c r="H70" s="73">
        <v>3</v>
      </c>
    </row>
    <row r="71" spans="1:16" x14ac:dyDescent="0.35">
      <c r="A71" s="45" t="s">
        <v>155</v>
      </c>
      <c r="B71" s="78">
        <v>1</v>
      </c>
      <c r="C71" s="39">
        <v>2</v>
      </c>
      <c r="D71" s="39">
        <v>1</v>
      </c>
      <c r="E71" s="85">
        <v>1</v>
      </c>
      <c r="F71" s="41">
        <f t="shared" si="2"/>
        <v>0.5</v>
      </c>
      <c r="G71" s="40">
        <f t="shared" si="3"/>
        <v>0.5</v>
      </c>
      <c r="H71" s="73">
        <v>24</v>
      </c>
    </row>
    <row r="72" spans="1:16" x14ac:dyDescent="0.35">
      <c r="A72" s="44" t="s">
        <v>105</v>
      </c>
      <c r="B72" s="13">
        <f>SUM(B8:B71)</f>
        <v>1581</v>
      </c>
      <c r="C72" s="13">
        <f>SUM(C8:C71)</f>
        <v>1941</v>
      </c>
      <c r="D72" s="13">
        <f>SUM(D8:D71)</f>
        <v>948</v>
      </c>
      <c r="E72" s="13">
        <f>SUM(E8:E71)</f>
        <v>993</v>
      </c>
      <c r="F72" s="42">
        <f>D72/C72</f>
        <v>0.48840803709428132</v>
      </c>
      <c r="G72" s="43">
        <f>E72/C72</f>
        <v>0.51159196290571873</v>
      </c>
      <c r="H72" s="13">
        <f>SUM(H8:H71)</f>
        <v>14904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P80"/>
  <sheetViews>
    <sheetView zoomScaleNormal="100" workbookViewId="0">
      <selection activeCell="D72" sqref="D72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1" t="s">
        <v>172</v>
      </c>
      <c r="D3" s="202"/>
      <c r="E3" s="202"/>
      <c r="F3" s="202"/>
      <c r="G3" s="202"/>
    </row>
    <row r="4" spans="1:8" ht="15" thickBot="1" x14ac:dyDescent="0.4">
      <c r="C4" s="203"/>
      <c r="D4" s="203"/>
      <c r="E4" s="203"/>
      <c r="F4" s="203"/>
      <c r="G4" s="203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7</v>
      </c>
      <c r="C8" s="39">
        <v>11</v>
      </c>
      <c r="D8" s="39">
        <v>1</v>
      </c>
      <c r="E8" s="39">
        <v>10</v>
      </c>
      <c r="F8" s="41">
        <f t="shared" ref="F8:F19" si="0">D8/C8</f>
        <v>9.0909090909090912E-2</v>
      </c>
      <c r="G8" s="74">
        <f t="shared" ref="G8:G19" si="1">E8/C8</f>
        <v>0.90909090909090906</v>
      </c>
      <c r="H8" s="73">
        <v>228</v>
      </c>
    </row>
    <row r="9" spans="1:8" x14ac:dyDescent="0.35">
      <c r="A9" s="45" t="s">
        <v>121</v>
      </c>
      <c r="B9" s="39">
        <v>1</v>
      </c>
      <c r="C9" s="39">
        <v>1</v>
      </c>
      <c r="D9" s="39">
        <v>0</v>
      </c>
      <c r="E9" s="39">
        <v>1</v>
      </c>
      <c r="F9" s="41">
        <f t="shared" si="0"/>
        <v>0</v>
      </c>
      <c r="G9" s="74">
        <f t="shared" si="1"/>
        <v>1</v>
      </c>
      <c r="H9" s="73">
        <v>27</v>
      </c>
    </row>
    <row r="10" spans="1:8" x14ac:dyDescent="0.35">
      <c r="A10" s="45" t="s">
        <v>122</v>
      </c>
      <c r="B10" s="39">
        <v>21</v>
      </c>
      <c r="C10" s="39">
        <v>18</v>
      </c>
      <c r="D10" s="39">
        <v>6</v>
      </c>
      <c r="E10" s="39">
        <v>12</v>
      </c>
      <c r="F10" s="41">
        <f t="shared" si="0"/>
        <v>0.33333333333333331</v>
      </c>
      <c r="G10" s="74">
        <f t="shared" si="1"/>
        <v>0.66666666666666663</v>
      </c>
      <c r="H10" s="73">
        <v>251</v>
      </c>
    </row>
    <row r="11" spans="1:8" x14ac:dyDescent="0.35">
      <c r="A11" s="45" t="s">
        <v>123</v>
      </c>
      <c r="B11" s="39">
        <v>2</v>
      </c>
      <c r="C11" s="39">
        <v>2</v>
      </c>
      <c r="D11" s="39">
        <v>1</v>
      </c>
      <c r="E11" s="39">
        <v>1</v>
      </c>
      <c r="F11" s="41">
        <f t="shared" si="0"/>
        <v>0.5</v>
      </c>
      <c r="G11" s="74">
        <f t="shared" si="1"/>
        <v>0.5</v>
      </c>
      <c r="H11" s="73">
        <v>0</v>
      </c>
    </row>
    <row r="12" spans="1:8" x14ac:dyDescent="0.35">
      <c r="A12" s="45" t="s">
        <v>124</v>
      </c>
      <c r="B12" s="39">
        <v>17</v>
      </c>
      <c r="C12" s="39">
        <v>13</v>
      </c>
      <c r="D12" s="39">
        <v>3</v>
      </c>
      <c r="E12" s="39">
        <v>10</v>
      </c>
      <c r="F12" s="41">
        <f t="shared" si="0"/>
        <v>0.23076923076923078</v>
      </c>
      <c r="G12" s="74">
        <f t="shared" si="1"/>
        <v>0.76923076923076927</v>
      </c>
      <c r="H12" s="73">
        <v>219</v>
      </c>
    </row>
    <row r="13" spans="1:8" x14ac:dyDescent="0.35">
      <c r="A13" s="45" t="s">
        <v>125</v>
      </c>
      <c r="B13" s="78">
        <v>6</v>
      </c>
      <c r="C13" s="39">
        <v>5</v>
      </c>
      <c r="D13" s="39">
        <v>1</v>
      </c>
      <c r="E13" s="39">
        <v>4</v>
      </c>
      <c r="F13" s="41">
        <f t="shared" si="0"/>
        <v>0.2</v>
      </c>
      <c r="G13" s="74">
        <f t="shared" si="1"/>
        <v>0.8</v>
      </c>
      <c r="H13" s="73">
        <v>71</v>
      </c>
    </row>
    <row r="14" spans="1:8" x14ac:dyDescent="0.35">
      <c r="A14" s="45" t="s">
        <v>126</v>
      </c>
      <c r="B14" s="78">
        <v>8</v>
      </c>
      <c r="C14" s="39">
        <v>5</v>
      </c>
      <c r="D14" s="39">
        <v>1</v>
      </c>
      <c r="E14" s="39">
        <v>4</v>
      </c>
      <c r="F14" s="41">
        <f t="shared" si="0"/>
        <v>0.2</v>
      </c>
      <c r="G14" s="74">
        <f t="shared" si="1"/>
        <v>0.8</v>
      </c>
      <c r="H14" s="73">
        <v>37</v>
      </c>
    </row>
    <row r="15" spans="1:8" x14ac:dyDescent="0.35">
      <c r="A15" s="45" t="s">
        <v>127</v>
      </c>
      <c r="B15" s="78">
        <v>11</v>
      </c>
      <c r="C15" s="39">
        <v>7</v>
      </c>
      <c r="D15" s="39">
        <v>1</v>
      </c>
      <c r="E15" s="39">
        <v>6</v>
      </c>
      <c r="F15" s="41">
        <f t="shared" si="0"/>
        <v>0.14285714285714285</v>
      </c>
      <c r="G15" s="74">
        <f t="shared" si="1"/>
        <v>0.8571428571428571</v>
      </c>
      <c r="H15" s="73">
        <v>249</v>
      </c>
    </row>
    <row r="16" spans="1:8" x14ac:dyDescent="0.35">
      <c r="A16" s="45" t="s">
        <v>128</v>
      </c>
      <c r="B16" s="78">
        <v>63</v>
      </c>
      <c r="C16" s="79">
        <v>60</v>
      </c>
      <c r="D16" s="39">
        <v>22</v>
      </c>
      <c r="E16" s="39">
        <v>38</v>
      </c>
      <c r="F16" s="41">
        <f t="shared" si="0"/>
        <v>0.36666666666666664</v>
      </c>
      <c r="G16" s="74">
        <f t="shared" si="1"/>
        <v>0.6333333333333333</v>
      </c>
      <c r="H16" s="73">
        <v>1214</v>
      </c>
    </row>
    <row r="17" spans="1:8" x14ac:dyDescent="0.35">
      <c r="A17" s="45" t="s">
        <v>39</v>
      </c>
      <c r="B17" s="78">
        <v>53</v>
      </c>
      <c r="C17" s="79">
        <v>39</v>
      </c>
      <c r="D17" s="39">
        <v>3</v>
      </c>
      <c r="E17" s="39">
        <v>36</v>
      </c>
      <c r="F17" s="41">
        <f t="shared" si="0"/>
        <v>7.6923076923076927E-2</v>
      </c>
      <c r="G17" s="74">
        <f t="shared" si="1"/>
        <v>0.92307692307692313</v>
      </c>
      <c r="H17" s="73">
        <v>505</v>
      </c>
    </row>
    <row r="18" spans="1:8" x14ac:dyDescent="0.35">
      <c r="A18" s="45" t="s">
        <v>25</v>
      </c>
      <c r="B18" s="78">
        <v>2</v>
      </c>
      <c r="C18" s="79">
        <v>1</v>
      </c>
      <c r="D18" s="39">
        <v>0</v>
      </c>
      <c r="E18" s="39">
        <v>1</v>
      </c>
      <c r="F18" s="41">
        <f t="shared" si="0"/>
        <v>0</v>
      </c>
      <c r="G18" s="74">
        <f t="shared" si="1"/>
        <v>1</v>
      </c>
      <c r="H18" s="73">
        <v>0</v>
      </c>
    </row>
    <row r="19" spans="1:8" x14ac:dyDescent="0.35">
      <c r="A19" s="45" t="s">
        <v>129</v>
      </c>
      <c r="B19" s="78">
        <v>0</v>
      </c>
      <c r="C19" s="79">
        <v>1</v>
      </c>
      <c r="D19" s="39">
        <v>1</v>
      </c>
      <c r="E19" s="39">
        <v>0</v>
      </c>
      <c r="F19" s="41">
        <f t="shared" si="0"/>
        <v>1</v>
      </c>
      <c r="G19" s="74">
        <f t="shared" si="1"/>
        <v>0</v>
      </c>
      <c r="H19" s="73">
        <v>0</v>
      </c>
    </row>
    <row r="20" spans="1:8" x14ac:dyDescent="0.35">
      <c r="A20" s="45" t="s">
        <v>130</v>
      </c>
      <c r="B20" s="78">
        <v>0</v>
      </c>
      <c r="C20" s="79">
        <v>0</v>
      </c>
      <c r="D20" s="39">
        <v>0</v>
      </c>
      <c r="E20" s="39">
        <v>0</v>
      </c>
      <c r="F20" s="41">
        <v>0</v>
      </c>
      <c r="G20" s="74">
        <v>0</v>
      </c>
      <c r="H20" s="73">
        <v>7</v>
      </c>
    </row>
    <row r="21" spans="1:8" x14ac:dyDescent="0.35">
      <c r="A21" s="45" t="s">
        <v>131</v>
      </c>
      <c r="B21" s="78">
        <v>1</v>
      </c>
      <c r="C21" s="79">
        <v>1</v>
      </c>
      <c r="D21" s="39">
        <v>0</v>
      </c>
      <c r="E21" s="39">
        <v>1</v>
      </c>
      <c r="F21" s="41">
        <f>D21/C21</f>
        <v>0</v>
      </c>
      <c r="G21" s="74">
        <f>E21/C21</f>
        <v>1</v>
      </c>
      <c r="H21" s="73">
        <v>0</v>
      </c>
    </row>
    <row r="22" spans="1:8" x14ac:dyDescent="0.35">
      <c r="A22" s="45" t="s">
        <v>132</v>
      </c>
      <c r="B22" s="78">
        <v>3</v>
      </c>
      <c r="C22" s="79">
        <v>4</v>
      </c>
      <c r="D22" s="39">
        <v>0</v>
      </c>
      <c r="E22" s="39">
        <v>4</v>
      </c>
      <c r="F22" s="41">
        <f>D22/C22</f>
        <v>0</v>
      </c>
      <c r="G22" s="74">
        <f>E22/C22</f>
        <v>1</v>
      </c>
      <c r="H22" s="73">
        <v>36</v>
      </c>
    </row>
    <row r="23" spans="1:8" x14ac:dyDescent="0.35">
      <c r="A23" s="45" t="s">
        <v>133</v>
      </c>
      <c r="B23" s="39">
        <v>2</v>
      </c>
      <c r="C23" s="79">
        <v>4</v>
      </c>
      <c r="D23" s="39">
        <v>3</v>
      </c>
      <c r="E23" s="39">
        <v>1</v>
      </c>
      <c r="F23" s="41">
        <f>D23/C23</f>
        <v>0.75</v>
      </c>
      <c r="G23" s="74">
        <f>E23/C23</f>
        <v>0.25</v>
      </c>
      <c r="H23" s="73">
        <v>37</v>
      </c>
    </row>
    <row r="24" spans="1:8" x14ac:dyDescent="0.35">
      <c r="A24" s="76" t="s">
        <v>134</v>
      </c>
      <c r="B24" s="78">
        <v>129</v>
      </c>
      <c r="C24" s="79">
        <v>101</v>
      </c>
      <c r="D24" s="77">
        <v>22</v>
      </c>
      <c r="E24" s="77">
        <v>79</v>
      </c>
      <c r="F24" s="41">
        <f>D24/C24</f>
        <v>0.21782178217821782</v>
      </c>
      <c r="G24" s="74">
        <f>E24/C24</f>
        <v>0.78217821782178221</v>
      </c>
      <c r="H24" s="73">
        <v>1873</v>
      </c>
    </row>
    <row r="25" spans="1:8" x14ac:dyDescent="0.35">
      <c r="A25" s="45" t="s">
        <v>135</v>
      </c>
      <c r="B25" s="78">
        <v>0</v>
      </c>
      <c r="C25" s="79">
        <v>0</v>
      </c>
      <c r="D25" s="39">
        <v>0</v>
      </c>
      <c r="E25" s="39">
        <v>0</v>
      </c>
      <c r="F25" s="41">
        <v>0</v>
      </c>
      <c r="G25" s="74">
        <v>0</v>
      </c>
      <c r="H25" s="73">
        <v>31</v>
      </c>
    </row>
    <row r="26" spans="1:8" x14ac:dyDescent="0.35">
      <c r="A26" s="45" t="s">
        <v>38</v>
      </c>
      <c r="B26" s="78">
        <v>1</v>
      </c>
      <c r="C26" s="79">
        <v>1</v>
      </c>
      <c r="D26" s="39">
        <v>0</v>
      </c>
      <c r="E26" s="39">
        <v>1</v>
      </c>
      <c r="F26" s="41">
        <f t="shared" ref="F26:F36" si="2">D26/C26</f>
        <v>0</v>
      </c>
      <c r="G26" s="74">
        <f t="shared" ref="G26:G36" si="3">E26/C26</f>
        <v>1</v>
      </c>
      <c r="H26" s="73">
        <v>0</v>
      </c>
    </row>
    <row r="27" spans="1:8" x14ac:dyDescent="0.35">
      <c r="A27" s="45" t="s">
        <v>37</v>
      </c>
      <c r="B27" s="78">
        <v>3</v>
      </c>
      <c r="C27" s="79">
        <v>5</v>
      </c>
      <c r="D27" s="39">
        <v>2</v>
      </c>
      <c r="E27" s="39">
        <v>3</v>
      </c>
      <c r="F27" s="41">
        <f t="shared" si="2"/>
        <v>0.4</v>
      </c>
      <c r="G27" s="74">
        <f t="shared" si="3"/>
        <v>0.6</v>
      </c>
      <c r="H27" s="73">
        <v>41</v>
      </c>
    </row>
    <row r="28" spans="1:8" x14ac:dyDescent="0.35">
      <c r="A28" s="45" t="s">
        <v>27</v>
      </c>
      <c r="B28" s="78">
        <v>9</v>
      </c>
      <c r="C28" s="39">
        <v>13</v>
      </c>
      <c r="D28" s="39">
        <v>4</v>
      </c>
      <c r="E28" s="39">
        <v>9</v>
      </c>
      <c r="F28" s="41">
        <f t="shared" si="2"/>
        <v>0.30769230769230771</v>
      </c>
      <c r="G28" s="74">
        <f t="shared" si="3"/>
        <v>0.69230769230769229</v>
      </c>
      <c r="H28" s="73">
        <v>232</v>
      </c>
    </row>
    <row r="29" spans="1:8" x14ac:dyDescent="0.35">
      <c r="A29" s="45" t="s">
        <v>62</v>
      </c>
      <c r="B29" s="78">
        <v>2</v>
      </c>
      <c r="C29" s="39">
        <v>2</v>
      </c>
      <c r="D29" s="39">
        <v>0</v>
      </c>
      <c r="E29" s="39">
        <v>2</v>
      </c>
      <c r="F29" s="41">
        <f t="shared" si="2"/>
        <v>0</v>
      </c>
      <c r="G29" s="74">
        <f t="shared" si="3"/>
        <v>1</v>
      </c>
      <c r="H29" s="73">
        <v>33</v>
      </c>
    </row>
    <row r="30" spans="1:8" x14ac:dyDescent="0.35">
      <c r="A30" s="45" t="s">
        <v>136</v>
      </c>
      <c r="B30" s="78">
        <v>24</v>
      </c>
      <c r="C30" s="39">
        <v>21</v>
      </c>
      <c r="D30" s="39">
        <v>1</v>
      </c>
      <c r="E30" s="39">
        <v>20</v>
      </c>
      <c r="F30" s="41">
        <f t="shared" si="2"/>
        <v>4.7619047619047616E-2</v>
      </c>
      <c r="G30" s="74">
        <f t="shared" si="3"/>
        <v>0.95238095238095233</v>
      </c>
      <c r="H30" s="73">
        <v>298</v>
      </c>
    </row>
    <row r="31" spans="1:8" x14ac:dyDescent="0.35">
      <c r="A31" s="45" t="s">
        <v>17</v>
      </c>
      <c r="B31" s="78">
        <v>7</v>
      </c>
      <c r="C31" s="39">
        <v>3</v>
      </c>
      <c r="D31" s="39">
        <v>0</v>
      </c>
      <c r="E31" s="39">
        <v>3</v>
      </c>
      <c r="F31" s="41">
        <f t="shared" si="2"/>
        <v>0</v>
      </c>
      <c r="G31" s="74">
        <f t="shared" si="3"/>
        <v>1</v>
      </c>
      <c r="H31" s="73">
        <v>161</v>
      </c>
    </row>
    <row r="32" spans="1:8" x14ac:dyDescent="0.35">
      <c r="A32" s="45" t="s">
        <v>137</v>
      </c>
      <c r="B32" s="78">
        <v>3</v>
      </c>
      <c r="C32" s="39">
        <v>3</v>
      </c>
      <c r="D32" s="39">
        <v>1</v>
      </c>
      <c r="E32" s="39">
        <v>2</v>
      </c>
      <c r="F32" s="41">
        <f t="shared" si="2"/>
        <v>0.33333333333333331</v>
      </c>
      <c r="G32" s="74">
        <f t="shared" si="3"/>
        <v>0.66666666666666663</v>
      </c>
      <c r="H32" s="73">
        <v>5</v>
      </c>
    </row>
    <row r="33" spans="1:8" x14ac:dyDescent="0.35">
      <c r="A33" s="76" t="s">
        <v>138</v>
      </c>
      <c r="B33" s="78">
        <v>131</v>
      </c>
      <c r="C33" s="77">
        <v>103</v>
      </c>
      <c r="D33" s="77">
        <v>17</v>
      </c>
      <c r="E33" s="77">
        <v>86</v>
      </c>
      <c r="F33" s="41">
        <f t="shared" si="2"/>
        <v>0.1650485436893204</v>
      </c>
      <c r="G33" s="74">
        <f t="shared" si="3"/>
        <v>0.83495145631067957</v>
      </c>
      <c r="H33" s="73">
        <v>1465</v>
      </c>
    </row>
    <row r="34" spans="1:8" x14ac:dyDescent="0.35">
      <c r="A34" s="45" t="s">
        <v>139</v>
      </c>
      <c r="B34" s="78">
        <v>3</v>
      </c>
      <c r="C34" s="39">
        <v>4</v>
      </c>
      <c r="D34" s="39">
        <v>2</v>
      </c>
      <c r="E34" s="39">
        <v>2</v>
      </c>
      <c r="F34" s="41">
        <f t="shared" si="2"/>
        <v>0.5</v>
      </c>
      <c r="G34" s="74">
        <f t="shared" si="3"/>
        <v>0.5</v>
      </c>
      <c r="H34" s="73">
        <v>33</v>
      </c>
    </row>
    <row r="35" spans="1:8" x14ac:dyDescent="0.35">
      <c r="A35" s="45" t="s">
        <v>140</v>
      </c>
      <c r="B35" s="78">
        <v>49</v>
      </c>
      <c r="C35" s="39">
        <v>52</v>
      </c>
      <c r="D35" s="39">
        <v>15</v>
      </c>
      <c r="E35" s="39">
        <v>37</v>
      </c>
      <c r="F35" s="41">
        <f t="shared" si="2"/>
        <v>0.28846153846153844</v>
      </c>
      <c r="G35" s="74">
        <f t="shared" si="3"/>
        <v>0.71153846153846156</v>
      </c>
      <c r="H35" s="73">
        <v>957</v>
      </c>
    </row>
    <row r="36" spans="1:8" x14ac:dyDescent="0.35">
      <c r="A36" s="45" t="s">
        <v>141</v>
      </c>
      <c r="B36" s="78">
        <v>7</v>
      </c>
      <c r="C36" s="39">
        <v>8</v>
      </c>
      <c r="D36" s="39">
        <v>2</v>
      </c>
      <c r="E36" s="39">
        <v>6</v>
      </c>
      <c r="F36" s="41">
        <f t="shared" si="2"/>
        <v>0.25</v>
      </c>
      <c r="G36" s="74">
        <f t="shared" si="3"/>
        <v>0.75</v>
      </c>
      <c r="H36" s="73">
        <v>107</v>
      </c>
    </row>
    <row r="37" spans="1:8" x14ac:dyDescent="0.35">
      <c r="A37" s="45" t="s">
        <v>142</v>
      </c>
      <c r="B37" s="78">
        <v>0</v>
      </c>
      <c r="C37" s="39">
        <v>0</v>
      </c>
      <c r="D37" s="39">
        <v>0</v>
      </c>
      <c r="E37" s="39">
        <v>0</v>
      </c>
      <c r="F37" s="41">
        <v>0</v>
      </c>
      <c r="G37" s="74">
        <v>0</v>
      </c>
      <c r="H37" s="73">
        <v>0</v>
      </c>
    </row>
    <row r="38" spans="1:8" x14ac:dyDescent="0.35">
      <c r="A38" s="45" t="s">
        <v>143</v>
      </c>
      <c r="B38" s="78">
        <v>15</v>
      </c>
      <c r="C38" s="39">
        <v>9</v>
      </c>
      <c r="D38" s="39">
        <v>2</v>
      </c>
      <c r="E38" s="39">
        <v>7</v>
      </c>
      <c r="F38" s="41">
        <f t="shared" ref="F38:F49" si="4">D38/C38</f>
        <v>0.22222222222222221</v>
      </c>
      <c r="G38" s="74">
        <f t="shared" ref="G38:G49" si="5">E38/C38</f>
        <v>0.77777777777777779</v>
      </c>
      <c r="H38" s="73">
        <v>196</v>
      </c>
    </row>
    <row r="39" spans="1:8" x14ac:dyDescent="0.35">
      <c r="A39" s="45" t="s">
        <v>144</v>
      </c>
      <c r="B39" s="78">
        <v>18</v>
      </c>
      <c r="C39" s="39">
        <v>16</v>
      </c>
      <c r="D39" s="39">
        <v>1</v>
      </c>
      <c r="E39" s="39">
        <v>15</v>
      </c>
      <c r="F39" s="41">
        <f t="shared" si="4"/>
        <v>6.25E-2</v>
      </c>
      <c r="G39" s="74">
        <f t="shared" si="5"/>
        <v>0.9375</v>
      </c>
      <c r="H39" s="73">
        <v>70</v>
      </c>
    </row>
    <row r="40" spans="1:8" x14ac:dyDescent="0.35">
      <c r="A40" s="45" t="s">
        <v>145</v>
      </c>
      <c r="B40" s="78">
        <v>2</v>
      </c>
      <c r="C40" s="39">
        <v>3</v>
      </c>
      <c r="D40" s="39">
        <v>0</v>
      </c>
      <c r="E40" s="39">
        <v>3</v>
      </c>
      <c r="F40" s="41">
        <f t="shared" si="4"/>
        <v>0</v>
      </c>
      <c r="G40" s="74">
        <f t="shared" si="5"/>
        <v>1</v>
      </c>
      <c r="H40" s="73">
        <v>59</v>
      </c>
    </row>
    <row r="41" spans="1:8" x14ac:dyDescent="0.35">
      <c r="A41" s="45" t="s">
        <v>146</v>
      </c>
      <c r="B41" s="78">
        <v>11</v>
      </c>
      <c r="C41" s="39">
        <v>6</v>
      </c>
      <c r="D41" s="39">
        <v>0</v>
      </c>
      <c r="E41" s="39">
        <v>6</v>
      </c>
      <c r="F41" s="41">
        <f t="shared" si="4"/>
        <v>0</v>
      </c>
      <c r="G41" s="74">
        <f t="shared" si="5"/>
        <v>1</v>
      </c>
      <c r="H41" s="73">
        <v>149</v>
      </c>
    </row>
    <row r="42" spans="1:8" x14ac:dyDescent="0.35">
      <c r="A42" s="45" t="s">
        <v>147</v>
      </c>
      <c r="B42" s="78">
        <v>15</v>
      </c>
      <c r="C42" s="39">
        <v>9</v>
      </c>
      <c r="D42" s="39">
        <v>2</v>
      </c>
      <c r="E42" s="39">
        <v>7</v>
      </c>
      <c r="F42" s="41">
        <f t="shared" si="4"/>
        <v>0.22222222222222221</v>
      </c>
      <c r="G42" s="74">
        <f t="shared" si="5"/>
        <v>0.77777777777777779</v>
      </c>
      <c r="H42" s="73">
        <v>293</v>
      </c>
    </row>
    <row r="43" spans="1:8" x14ac:dyDescent="0.35">
      <c r="A43" s="76" t="s">
        <v>148</v>
      </c>
      <c r="B43" s="78">
        <v>128</v>
      </c>
      <c r="C43" s="77">
        <v>111</v>
      </c>
      <c r="D43" s="77">
        <v>30</v>
      </c>
      <c r="E43" s="77">
        <v>81</v>
      </c>
      <c r="F43" s="41">
        <f t="shared" si="4"/>
        <v>0.27027027027027029</v>
      </c>
      <c r="G43" s="74">
        <f t="shared" si="5"/>
        <v>0.72972972972972971</v>
      </c>
      <c r="H43" s="73">
        <v>999</v>
      </c>
    </row>
    <row r="44" spans="1:8" x14ac:dyDescent="0.35">
      <c r="A44" s="45" t="s">
        <v>36</v>
      </c>
      <c r="B44" s="78">
        <v>48</v>
      </c>
      <c r="C44" s="39">
        <v>36</v>
      </c>
      <c r="D44" s="39">
        <v>8</v>
      </c>
      <c r="E44" s="39">
        <v>28</v>
      </c>
      <c r="F44" s="41">
        <f t="shared" si="4"/>
        <v>0.22222222222222221</v>
      </c>
      <c r="G44" s="74">
        <f t="shared" si="5"/>
        <v>0.77777777777777779</v>
      </c>
      <c r="H44" s="73">
        <v>636</v>
      </c>
    </row>
    <row r="45" spans="1:8" x14ac:dyDescent="0.35">
      <c r="A45" s="45" t="s">
        <v>15</v>
      </c>
      <c r="B45" s="78">
        <v>4</v>
      </c>
      <c r="C45" s="39">
        <v>4</v>
      </c>
      <c r="D45" s="39">
        <v>1</v>
      </c>
      <c r="E45" s="39">
        <v>3</v>
      </c>
      <c r="F45" s="41">
        <f t="shared" si="4"/>
        <v>0.25</v>
      </c>
      <c r="G45" s="74">
        <f t="shared" si="5"/>
        <v>0.75</v>
      </c>
      <c r="H45" s="73">
        <v>26</v>
      </c>
    </row>
    <row r="46" spans="1:8" x14ac:dyDescent="0.35">
      <c r="A46" s="45" t="s">
        <v>18</v>
      </c>
      <c r="B46" s="78">
        <v>6</v>
      </c>
      <c r="C46" s="39">
        <v>7</v>
      </c>
      <c r="D46" s="39">
        <v>2</v>
      </c>
      <c r="E46" s="39">
        <v>5</v>
      </c>
      <c r="F46" s="41">
        <f t="shared" si="4"/>
        <v>0.2857142857142857</v>
      </c>
      <c r="G46" s="74">
        <f t="shared" si="5"/>
        <v>0.7142857142857143</v>
      </c>
      <c r="H46" s="73">
        <v>180</v>
      </c>
    </row>
    <row r="47" spans="1:8" x14ac:dyDescent="0.35">
      <c r="A47" s="45" t="s">
        <v>35</v>
      </c>
      <c r="B47" s="78">
        <v>26</v>
      </c>
      <c r="C47" s="39">
        <v>22</v>
      </c>
      <c r="D47" s="39">
        <v>4</v>
      </c>
      <c r="E47" s="39">
        <v>18</v>
      </c>
      <c r="F47" s="41">
        <f t="shared" si="4"/>
        <v>0.18181818181818182</v>
      </c>
      <c r="G47" s="74">
        <f t="shared" si="5"/>
        <v>0.81818181818181823</v>
      </c>
      <c r="H47" s="73">
        <v>744</v>
      </c>
    </row>
    <row r="48" spans="1:8" x14ac:dyDescent="0.35">
      <c r="A48" s="45" t="s">
        <v>24</v>
      </c>
      <c r="B48" s="78">
        <v>3</v>
      </c>
      <c r="C48" s="39">
        <v>2</v>
      </c>
      <c r="D48" s="39">
        <v>0</v>
      </c>
      <c r="E48" s="39">
        <v>2</v>
      </c>
      <c r="F48" s="41">
        <f t="shared" si="4"/>
        <v>0</v>
      </c>
      <c r="G48" s="74">
        <f t="shared" si="5"/>
        <v>1</v>
      </c>
      <c r="H48" s="73">
        <v>24</v>
      </c>
    </row>
    <row r="49" spans="1:8" x14ac:dyDescent="0.35">
      <c r="A49" s="45" t="s">
        <v>34</v>
      </c>
      <c r="B49" s="78">
        <v>6</v>
      </c>
      <c r="C49" s="39">
        <v>7</v>
      </c>
      <c r="D49" s="39">
        <v>2</v>
      </c>
      <c r="E49" s="39">
        <v>5</v>
      </c>
      <c r="F49" s="41">
        <f t="shared" si="4"/>
        <v>0.2857142857142857</v>
      </c>
      <c r="G49" s="74">
        <f t="shared" si="5"/>
        <v>0.7142857142857143</v>
      </c>
      <c r="H49" s="73">
        <v>69</v>
      </c>
    </row>
    <row r="50" spans="1:8" x14ac:dyDescent="0.35">
      <c r="A50" s="45" t="s">
        <v>33</v>
      </c>
      <c r="B50" s="78">
        <v>2</v>
      </c>
      <c r="C50" s="39">
        <v>0</v>
      </c>
      <c r="D50" s="39">
        <v>0</v>
      </c>
      <c r="E50" s="39">
        <v>0</v>
      </c>
      <c r="F50" s="41">
        <v>0</v>
      </c>
      <c r="G50" s="74">
        <v>0</v>
      </c>
      <c r="H50" s="73">
        <v>29</v>
      </c>
    </row>
    <row r="51" spans="1:8" x14ac:dyDescent="0.35">
      <c r="A51" s="45" t="s">
        <v>16</v>
      </c>
      <c r="B51" s="78">
        <v>26</v>
      </c>
      <c r="C51" s="39">
        <v>26</v>
      </c>
      <c r="D51" s="39">
        <v>6</v>
      </c>
      <c r="E51" s="39">
        <v>20</v>
      </c>
      <c r="F51" s="41">
        <f t="shared" ref="F51:F68" si="6">D51/C51</f>
        <v>0.23076923076923078</v>
      </c>
      <c r="G51" s="74">
        <f t="shared" ref="G51:G68" si="7">E51/C51</f>
        <v>0.76923076923076927</v>
      </c>
      <c r="H51" s="73">
        <v>133</v>
      </c>
    </row>
    <row r="52" spans="1:8" x14ac:dyDescent="0.35">
      <c r="A52" s="45" t="s">
        <v>32</v>
      </c>
      <c r="B52" s="78">
        <v>10</v>
      </c>
      <c r="C52" s="39">
        <v>10</v>
      </c>
      <c r="D52" s="39">
        <v>0</v>
      </c>
      <c r="E52" s="39">
        <v>10</v>
      </c>
      <c r="F52" s="41">
        <f t="shared" si="6"/>
        <v>0</v>
      </c>
      <c r="G52" s="74">
        <f t="shared" si="7"/>
        <v>1</v>
      </c>
      <c r="H52" s="73">
        <v>113</v>
      </c>
    </row>
    <row r="53" spans="1:8" x14ac:dyDescent="0.35">
      <c r="A53" s="45" t="s">
        <v>31</v>
      </c>
      <c r="B53" s="78">
        <v>4</v>
      </c>
      <c r="C53" s="39">
        <v>2</v>
      </c>
      <c r="D53" s="39">
        <v>0</v>
      </c>
      <c r="E53" s="39">
        <v>2</v>
      </c>
      <c r="F53" s="41">
        <f t="shared" si="6"/>
        <v>0</v>
      </c>
      <c r="G53" s="74">
        <f t="shared" si="7"/>
        <v>1</v>
      </c>
      <c r="H53" s="73">
        <v>1</v>
      </c>
    </row>
    <row r="54" spans="1:8" x14ac:dyDescent="0.35">
      <c r="A54" s="45" t="s">
        <v>77</v>
      </c>
      <c r="B54" s="78">
        <v>8</v>
      </c>
      <c r="C54" s="39">
        <v>8</v>
      </c>
      <c r="D54" s="39">
        <v>0</v>
      </c>
      <c r="E54" s="39">
        <v>8</v>
      </c>
      <c r="F54" s="41">
        <f t="shared" si="6"/>
        <v>0</v>
      </c>
      <c r="G54" s="74">
        <f t="shared" si="7"/>
        <v>1</v>
      </c>
      <c r="H54" s="73">
        <v>28</v>
      </c>
    </row>
    <row r="55" spans="1:8" x14ac:dyDescent="0.35">
      <c r="A55" s="45" t="s">
        <v>30</v>
      </c>
      <c r="B55" s="78">
        <v>12</v>
      </c>
      <c r="C55" s="39">
        <v>13</v>
      </c>
      <c r="D55" s="39">
        <v>2</v>
      </c>
      <c r="E55" s="39">
        <v>11</v>
      </c>
      <c r="F55" s="41">
        <f t="shared" si="6"/>
        <v>0.15384615384615385</v>
      </c>
      <c r="G55" s="74">
        <f t="shared" si="7"/>
        <v>0.84615384615384615</v>
      </c>
      <c r="H55" s="73">
        <v>237</v>
      </c>
    </row>
    <row r="56" spans="1:8" x14ac:dyDescent="0.35">
      <c r="A56" s="45" t="s">
        <v>21</v>
      </c>
      <c r="B56" s="78">
        <v>38</v>
      </c>
      <c r="C56" s="39">
        <v>27</v>
      </c>
      <c r="D56" s="39">
        <v>5</v>
      </c>
      <c r="E56" s="39">
        <v>22</v>
      </c>
      <c r="F56" s="41">
        <f t="shared" si="6"/>
        <v>0.18518518518518517</v>
      </c>
      <c r="G56" s="74">
        <f t="shared" si="7"/>
        <v>0.81481481481481477</v>
      </c>
      <c r="H56" s="73">
        <v>357</v>
      </c>
    </row>
    <row r="57" spans="1:8" x14ac:dyDescent="0.35">
      <c r="A57" s="45" t="s">
        <v>22</v>
      </c>
      <c r="B57" s="78">
        <v>20</v>
      </c>
      <c r="C57" s="39">
        <v>19</v>
      </c>
      <c r="D57" s="39">
        <v>6</v>
      </c>
      <c r="E57" s="39">
        <v>13</v>
      </c>
      <c r="F57" s="41">
        <f t="shared" si="6"/>
        <v>0.31578947368421051</v>
      </c>
      <c r="G57" s="74">
        <f t="shared" si="7"/>
        <v>0.68421052631578949</v>
      </c>
      <c r="H57" s="73">
        <v>216</v>
      </c>
    </row>
    <row r="58" spans="1:8" x14ac:dyDescent="0.35">
      <c r="A58" s="45" t="s">
        <v>79</v>
      </c>
      <c r="B58" s="78">
        <v>3</v>
      </c>
      <c r="C58" s="39">
        <v>5</v>
      </c>
      <c r="D58" s="39">
        <v>3</v>
      </c>
      <c r="E58" s="39">
        <v>2</v>
      </c>
      <c r="F58" s="41">
        <f t="shared" si="6"/>
        <v>0.6</v>
      </c>
      <c r="G58" s="74">
        <f t="shared" si="7"/>
        <v>0.4</v>
      </c>
      <c r="H58" s="73">
        <v>39</v>
      </c>
    </row>
    <row r="59" spans="1:8" x14ac:dyDescent="0.35">
      <c r="A59" s="45" t="s">
        <v>149</v>
      </c>
      <c r="B59" s="78">
        <v>54</v>
      </c>
      <c r="C59" s="39">
        <v>51</v>
      </c>
      <c r="D59" s="39">
        <v>14</v>
      </c>
      <c r="E59" s="39">
        <v>37</v>
      </c>
      <c r="F59" s="41">
        <f t="shared" si="6"/>
        <v>0.27450980392156865</v>
      </c>
      <c r="G59" s="74">
        <f t="shared" si="7"/>
        <v>0.72549019607843135</v>
      </c>
      <c r="H59" s="73">
        <v>505</v>
      </c>
    </row>
    <row r="60" spans="1:8" x14ac:dyDescent="0.35">
      <c r="A60" s="45" t="s">
        <v>29</v>
      </c>
      <c r="B60" s="85">
        <v>40</v>
      </c>
      <c r="C60" s="1">
        <v>38</v>
      </c>
      <c r="D60" s="1">
        <v>8</v>
      </c>
      <c r="E60" s="39">
        <v>30</v>
      </c>
      <c r="F60" s="41">
        <f t="shared" si="6"/>
        <v>0.21052631578947367</v>
      </c>
      <c r="G60" s="74">
        <f t="shared" si="7"/>
        <v>0.78947368421052633</v>
      </c>
      <c r="H60" s="73">
        <v>638</v>
      </c>
    </row>
    <row r="61" spans="1:8" x14ac:dyDescent="0.35">
      <c r="A61" s="45" t="s">
        <v>82</v>
      </c>
      <c r="B61" s="1">
        <v>1</v>
      </c>
      <c r="C61" s="1">
        <v>1</v>
      </c>
      <c r="D61" s="1">
        <v>0</v>
      </c>
      <c r="E61" s="1">
        <v>1</v>
      </c>
      <c r="F61" s="41">
        <f t="shared" si="6"/>
        <v>0</v>
      </c>
      <c r="G61" s="75">
        <f t="shared" si="7"/>
        <v>1</v>
      </c>
      <c r="H61" s="73">
        <v>0</v>
      </c>
    </row>
    <row r="62" spans="1:8" x14ac:dyDescent="0.35">
      <c r="A62" s="45" t="s">
        <v>150</v>
      </c>
      <c r="B62" s="78">
        <v>13</v>
      </c>
      <c r="C62" s="39">
        <v>17</v>
      </c>
      <c r="D62" s="39">
        <v>1</v>
      </c>
      <c r="E62" s="85">
        <v>16</v>
      </c>
      <c r="F62" s="41">
        <f t="shared" si="6"/>
        <v>5.8823529411764705E-2</v>
      </c>
      <c r="G62" s="74">
        <f t="shared" si="7"/>
        <v>0.94117647058823528</v>
      </c>
      <c r="H62" s="73">
        <v>237</v>
      </c>
    </row>
    <row r="63" spans="1:8" x14ac:dyDescent="0.35">
      <c r="A63" s="45" t="s">
        <v>84</v>
      </c>
      <c r="B63" s="78">
        <v>5</v>
      </c>
      <c r="C63" s="39">
        <v>3</v>
      </c>
      <c r="D63" s="39">
        <v>0</v>
      </c>
      <c r="E63" s="85">
        <v>3</v>
      </c>
      <c r="F63" s="41">
        <f t="shared" si="6"/>
        <v>0</v>
      </c>
      <c r="G63" s="74">
        <f t="shared" si="7"/>
        <v>1</v>
      </c>
      <c r="H63" s="73">
        <v>11</v>
      </c>
    </row>
    <row r="64" spans="1:8" x14ac:dyDescent="0.35">
      <c r="A64" s="45" t="s">
        <v>85</v>
      </c>
      <c r="B64" s="78">
        <v>9</v>
      </c>
      <c r="C64" s="39">
        <v>10</v>
      </c>
      <c r="D64" s="39">
        <v>2</v>
      </c>
      <c r="E64" s="85">
        <v>8</v>
      </c>
      <c r="F64" s="41">
        <f t="shared" si="6"/>
        <v>0.2</v>
      </c>
      <c r="G64" s="74">
        <f t="shared" si="7"/>
        <v>0.8</v>
      </c>
      <c r="H64" s="73">
        <v>195</v>
      </c>
    </row>
    <row r="65" spans="1:16" x14ac:dyDescent="0.35">
      <c r="A65" s="45" t="s">
        <v>151</v>
      </c>
      <c r="B65" s="78">
        <v>4</v>
      </c>
      <c r="C65" s="39">
        <v>1</v>
      </c>
      <c r="D65" s="39">
        <v>0</v>
      </c>
      <c r="E65" s="85">
        <v>1</v>
      </c>
      <c r="F65" s="41">
        <f t="shared" si="6"/>
        <v>0</v>
      </c>
      <c r="G65" s="74">
        <f t="shared" si="7"/>
        <v>1</v>
      </c>
      <c r="H65" s="73">
        <v>24</v>
      </c>
    </row>
    <row r="66" spans="1:16" x14ac:dyDescent="0.35">
      <c r="A66" s="45" t="s">
        <v>152</v>
      </c>
      <c r="B66" s="78">
        <v>6</v>
      </c>
      <c r="C66" s="39">
        <v>4</v>
      </c>
      <c r="D66" s="39">
        <v>1</v>
      </c>
      <c r="E66" s="85">
        <v>3</v>
      </c>
      <c r="F66" s="41">
        <f t="shared" si="6"/>
        <v>0.25</v>
      </c>
      <c r="G66" s="74">
        <f t="shared" si="7"/>
        <v>0.75</v>
      </c>
      <c r="H66" s="73">
        <v>135</v>
      </c>
    </row>
    <row r="67" spans="1:16" x14ac:dyDescent="0.35">
      <c r="A67" s="45" t="s">
        <v>153</v>
      </c>
      <c r="B67" s="78">
        <v>5</v>
      </c>
      <c r="C67" s="39">
        <v>5</v>
      </c>
      <c r="D67" s="39">
        <v>2</v>
      </c>
      <c r="E67" s="85">
        <v>3</v>
      </c>
      <c r="F67" s="41">
        <f t="shared" si="6"/>
        <v>0.4</v>
      </c>
      <c r="G67" s="74">
        <f t="shared" si="7"/>
        <v>0.6</v>
      </c>
      <c r="H67" s="73">
        <v>74</v>
      </c>
    </row>
    <row r="68" spans="1:16" x14ac:dyDescent="0.35">
      <c r="A68" s="45" t="s">
        <v>158</v>
      </c>
      <c r="B68" s="78">
        <v>4</v>
      </c>
      <c r="C68" s="39">
        <v>3</v>
      </c>
      <c r="D68" s="39">
        <v>0</v>
      </c>
      <c r="E68" s="85">
        <v>3</v>
      </c>
      <c r="F68" s="41">
        <f t="shared" si="6"/>
        <v>0</v>
      </c>
      <c r="G68" s="74">
        <f t="shared" si="7"/>
        <v>1</v>
      </c>
      <c r="H68" s="73">
        <v>79</v>
      </c>
    </row>
    <row r="69" spans="1:16" s="82" customFormat="1" x14ac:dyDescent="0.35">
      <c r="A69" s="76" t="s">
        <v>154</v>
      </c>
      <c r="B69" s="81">
        <v>0</v>
      </c>
      <c r="C69" s="77">
        <v>0</v>
      </c>
      <c r="D69" s="77">
        <v>0</v>
      </c>
      <c r="E69" s="85">
        <v>0</v>
      </c>
      <c r="F69" s="80">
        <v>0</v>
      </c>
      <c r="G69" s="74">
        <v>0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78">
        <v>0</v>
      </c>
      <c r="C70" s="39">
        <v>0</v>
      </c>
      <c r="D70" s="39">
        <v>0</v>
      </c>
      <c r="E70" s="85">
        <v>0</v>
      </c>
      <c r="F70" s="41">
        <v>0</v>
      </c>
      <c r="G70" s="74">
        <v>0</v>
      </c>
      <c r="H70" s="73">
        <v>2</v>
      </c>
    </row>
    <row r="71" spans="1:16" x14ac:dyDescent="0.35">
      <c r="A71" s="45" t="s">
        <v>155</v>
      </c>
      <c r="B71" s="78">
        <v>3</v>
      </c>
      <c r="C71" s="39">
        <v>2</v>
      </c>
      <c r="D71" s="39">
        <v>0</v>
      </c>
      <c r="E71" s="85">
        <v>2</v>
      </c>
      <c r="F71" s="41">
        <f>D71/C71</f>
        <v>0</v>
      </c>
      <c r="G71" s="40">
        <f>E71/C71</f>
        <v>1</v>
      </c>
      <c r="H71" s="73">
        <v>22</v>
      </c>
    </row>
    <row r="72" spans="1:16" x14ac:dyDescent="0.35">
      <c r="A72" s="44" t="s">
        <v>105</v>
      </c>
      <c r="B72" s="13">
        <f>SUM(B8:B71)</f>
        <v>1114</v>
      </c>
      <c r="C72" s="13">
        <f>SUM(C8:C71)</f>
        <v>965</v>
      </c>
      <c r="D72" s="13">
        <f>SUM(D8:D71)</f>
        <v>211</v>
      </c>
      <c r="E72" s="13">
        <f>SUM(E8:E71)</f>
        <v>754</v>
      </c>
      <c r="F72" s="42">
        <f>D72/C72</f>
        <v>0.21865284974093263</v>
      </c>
      <c r="G72" s="43">
        <f>E72/C72</f>
        <v>0.78134715025906731</v>
      </c>
      <c r="H72" s="13">
        <f>SUM(H8:H71)</f>
        <v>14638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P80"/>
  <sheetViews>
    <sheetView zoomScaleNormal="100" workbookViewId="0">
      <selection activeCell="A27" sqref="A27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1" t="s">
        <v>173</v>
      </c>
      <c r="D3" s="202"/>
      <c r="E3" s="202"/>
      <c r="F3" s="202"/>
      <c r="G3" s="202"/>
    </row>
    <row r="4" spans="1:8" ht="15" thickBot="1" x14ac:dyDescent="0.4">
      <c r="C4" s="203"/>
      <c r="D4" s="203"/>
      <c r="E4" s="203"/>
      <c r="F4" s="203"/>
      <c r="G4" s="203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14</v>
      </c>
      <c r="C8" s="39">
        <v>13</v>
      </c>
      <c r="D8" s="39">
        <v>3</v>
      </c>
      <c r="E8" s="39">
        <v>10</v>
      </c>
      <c r="F8" s="41">
        <f t="shared" ref="F8:F60" si="0">D8/C8</f>
        <v>0.23076923076923078</v>
      </c>
      <c r="G8" s="74">
        <f t="shared" ref="G8:G60" si="1">E8/C8</f>
        <v>0.76923076923076927</v>
      </c>
      <c r="H8" s="73">
        <v>233</v>
      </c>
    </row>
    <row r="9" spans="1:8" x14ac:dyDescent="0.35">
      <c r="A9" s="45" t="s">
        <v>121</v>
      </c>
      <c r="B9" s="39">
        <v>0</v>
      </c>
      <c r="C9" s="39">
        <v>1</v>
      </c>
      <c r="D9" s="39">
        <v>0</v>
      </c>
      <c r="E9" s="39">
        <v>1</v>
      </c>
      <c r="F9" s="41">
        <f t="shared" si="0"/>
        <v>0</v>
      </c>
      <c r="G9" s="74">
        <f t="shared" si="1"/>
        <v>1</v>
      </c>
      <c r="H9" s="73">
        <v>27</v>
      </c>
    </row>
    <row r="10" spans="1:8" x14ac:dyDescent="0.35">
      <c r="A10" s="45" t="s">
        <v>122</v>
      </c>
      <c r="B10" s="39">
        <v>16</v>
      </c>
      <c r="C10" s="39">
        <v>14</v>
      </c>
      <c r="D10" s="39">
        <v>3</v>
      </c>
      <c r="E10" s="39">
        <v>11</v>
      </c>
      <c r="F10" s="41">
        <f t="shared" si="0"/>
        <v>0.21428571428571427</v>
      </c>
      <c r="G10" s="74">
        <f t="shared" si="1"/>
        <v>0.7857142857142857</v>
      </c>
      <c r="H10" s="73">
        <v>245</v>
      </c>
    </row>
    <row r="11" spans="1:8" x14ac:dyDescent="0.35">
      <c r="A11" s="45" t="s">
        <v>123</v>
      </c>
      <c r="B11" s="39">
        <v>1</v>
      </c>
      <c r="C11" s="39">
        <v>2</v>
      </c>
      <c r="D11" s="39">
        <v>0</v>
      </c>
      <c r="E11" s="39">
        <v>2</v>
      </c>
      <c r="F11" s="41">
        <f t="shared" si="0"/>
        <v>0</v>
      </c>
      <c r="G11" s="74">
        <f t="shared" si="1"/>
        <v>1</v>
      </c>
      <c r="H11" s="73">
        <v>0</v>
      </c>
    </row>
    <row r="12" spans="1:8" x14ac:dyDescent="0.35">
      <c r="A12" s="45" t="s">
        <v>124</v>
      </c>
      <c r="B12" s="39">
        <v>16</v>
      </c>
      <c r="C12" s="39">
        <v>17</v>
      </c>
      <c r="D12" s="39">
        <v>1</v>
      </c>
      <c r="E12" s="39">
        <v>16</v>
      </c>
      <c r="F12" s="41">
        <f t="shared" si="0"/>
        <v>5.8823529411764705E-2</v>
      </c>
      <c r="G12" s="74">
        <f t="shared" si="1"/>
        <v>0.94117647058823528</v>
      </c>
      <c r="H12" s="73">
        <v>210</v>
      </c>
    </row>
    <row r="13" spans="1:8" x14ac:dyDescent="0.35">
      <c r="A13" s="45" t="s">
        <v>125</v>
      </c>
      <c r="B13" s="78">
        <v>2</v>
      </c>
      <c r="C13" s="39">
        <v>2</v>
      </c>
      <c r="D13" s="39">
        <v>0</v>
      </c>
      <c r="E13" s="39">
        <v>2</v>
      </c>
      <c r="F13" s="41">
        <f t="shared" si="0"/>
        <v>0</v>
      </c>
      <c r="G13" s="74">
        <f t="shared" si="1"/>
        <v>1</v>
      </c>
      <c r="H13" s="73">
        <v>68</v>
      </c>
    </row>
    <row r="14" spans="1:8" x14ac:dyDescent="0.35">
      <c r="A14" s="45" t="s">
        <v>126</v>
      </c>
      <c r="B14" s="78">
        <v>4</v>
      </c>
      <c r="C14" s="39">
        <v>1</v>
      </c>
      <c r="D14" s="39">
        <v>0</v>
      </c>
      <c r="E14" s="39">
        <v>1</v>
      </c>
      <c r="F14" s="41">
        <f t="shared" si="0"/>
        <v>0</v>
      </c>
      <c r="G14" s="74">
        <f t="shared" si="1"/>
        <v>1</v>
      </c>
      <c r="H14" s="73">
        <v>37</v>
      </c>
    </row>
    <row r="15" spans="1:8" x14ac:dyDescent="0.35">
      <c r="A15" s="45" t="s">
        <v>127</v>
      </c>
      <c r="B15" s="78">
        <v>19</v>
      </c>
      <c r="C15" s="39">
        <v>17</v>
      </c>
      <c r="D15" s="39">
        <v>2</v>
      </c>
      <c r="E15" s="39">
        <v>15</v>
      </c>
      <c r="F15" s="41">
        <f t="shared" si="0"/>
        <v>0.11764705882352941</v>
      </c>
      <c r="G15" s="74">
        <f t="shared" si="1"/>
        <v>0.88235294117647056</v>
      </c>
      <c r="H15" s="73">
        <v>258</v>
      </c>
    </row>
    <row r="16" spans="1:8" x14ac:dyDescent="0.35">
      <c r="A16" s="45" t="s">
        <v>128</v>
      </c>
      <c r="B16" s="78">
        <v>60</v>
      </c>
      <c r="C16" s="79">
        <v>61</v>
      </c>
      <c r="D16" s="39">
        <v>16</v>
      </c>
      <c r="E16" s="39">
        <v>45</v>
      </c>
      <c r="F16" s="41">
        <f t="shared" si="0"/>
        <v>0.26229508196721313</v>
      </c>
      <c r="G16" s="74">
        <f t="shared" si="1"/>
        <v>0.73770491803278693</v>
      </c>
      <c r="H16" s="73">
        <v>1257</v>
      </c>
    </row>
    <row r="17" spans="1:8" x14ac:dyDescent="0.35">
      <c r="A17" s="45" t="s">
        <v>39</v>
      </c>
      <c r="B17" s="78">
        <v>30</v>
      </c>
      <c r="C17" s="79">
        <v>28</v>
      </c>
      <c r="D17" s="39">
        <v>3</v>
      </c>
      <c r="E17" s="39">
        <v>25</v>
      </c>
      <c r="F17" s="41">
        <f>D17/C17</f>
        <v>0.10714285714285714</v>
      </c>
      <c r="G17" s="74">
        <f t="shared" si="1"/>
        <v>0.8928571428571429</v>
      </c>
      <c r="H17" s="73">
        <v>500</v>
      </c>
    </row>
    <row r="18" spans="1:8" x14ac:dyDescent="0.35">
      <c r="A18" s="45" t="s">
        <v>25</v>
      </c>
      <c r="B18" s="78">
        <v>1</v>
      </c>
      <c r="C18" s="79">
        <v>1</v>
      </c>
      <c r="D18" s="39">
        <v>0</v>
      </c>
      <c r="E18" s="39">
        <v>1</v>
      </c>
      <c r="F18" s="41">
        <f>D18/C18</f>
        <v>0</v>
      </c>
      <c r="G18" s="74">
        <f t="shared" si="1"/>
        <v>1</v>
      </c>
      <c r="H18" s="73">
        <v>0</v>
      </c>
    </row>
    <row r="19" spans="1:8" x14ac:dyDescent="0.35">
      <c r="A19" s="45" t="s">
        <v>129</v>
      </c>
      <c r="B19" s="78">
        <v>2</v>
      </c>
      <c r="C19" s="79">
        <v>1</v>
      </c>
      <c r="D19" s="39">
        <v>0</v>
      </c>
      <c r="E19" s="39">
        <v>1</v>
      </c>
      <c r="F19" s="41">
        <f>D19/C19</f>
        <v>0</v>
      </c>
      <c r="G19" s="74">
        <f t="shared" si="1"/>
        <v>1</v>
      </c>
      <c r="H19" s="73">
        <v>0</v>
      </c>
    </row>
    <row r="20" spans="1:8" x14ac:dyDescent="0.35">
      <c r="A20" s="45" t="s">
        <v>130</v>
      </c>
      <c r="B20" s="78">
        <v>1</v>
      </c>
      <c r="C20" s="79">
        <v>0</v>
      </c>
      <c r="D20" s="39">
        <v>0</v>
      </c>
      <c r="E20" s="39">
        <v>0</v>
      </c>
      <c r="F20" s="41">
        <v>0</v>
      </c>
      <c r="G20" s="74">
        <v>0</v>
      </c>
      <c r="H20" s="73">
        <v>7</v>
      </c>
    </row>
    <row r="21" spans="1:8" x14ac:dyDescent="0.35">
      <c r="A21" s="45" t="s">
        <v>131</v>
      </c>
      <c r="B21" s="78">
        <v>0</v>
      </c>
      <c r="C21" s="79">
        <v>0</v>
      </c>
      <c r="D21" s="39">
        <v>0</v>
      </c>
      <c r="E21" s="39">
        <v>0</v>
      </c>
      <c r="F21" s="41">
        <v>0</v>
      </c>
      <c r="G21" s="74">
        <v>0</v>
      </c>
      <c r="H21" s="73">
        <v>0</v>
      </c>
    </row>
    <row r="22" spans="1:8" x14ac:dyDescent="0.35">
      <c r="A22" s="45" t="s">
        <v>132</v>
      </c>
      <c r="B22" s="78">
        <v>0</v>
      </c>
      <c r="C22" s="79">
        <v>1</v>
      </c>
      <c r="D22" s="39">
        <v>0</v>
      </c>
      <c r="E22" s="39">
        <v>1</v>
      </c>
      <c r="F22" s="41">
        <f t="shared" si="0"/>
        <v>0</v>
      </c>
      <c r="G22" s="74">
        <f t="shared" si="1"/>
        <v>1</v>
      </c>
      <c r="H22" s="73">
        <v>32</v>
      </c>
    </row>
    <row r="23" spans="1:8" x14ac:dyDescent="0.35">
      <c r="A23" s="45" t="s">
        <v>133</v>
      </c>
      <c r="B23" s="39">
        <v>2</v>
      </c>
      <c r="C23" s="79">
        <v>2</v>
      </c>
      <c r="D23" s="39">
        <v>0</v>
      </c>
      <c r="E23" s="39">
        <v>2</v>
      </c>
      <c r="F23" s="41">
        <f t="shared" si="0"/>
        <v>0</v>
      </c>
      <c r="G23" s="74">
        <f t="shared" si="1"/>
        <v>1</v>
      </c>
      <c r="H23" s="73">
        <v>42</v>
      </c>
    </row>
    <row r="24" spans="1:8" x14ac:dyDescent="0.35">
      <c r="A24" s="76" t="s">
        <v>134</v>
      </c>
      <c r="B24" s="78">
        <v>117</v>
      </c>
      <c r="C24" s="79">
        <v>115</v>
      </c>
      <c r="D24" s="77">
        <v>14</v>
      </c>
      <c r="E24" s="77">
        <v>101</v>
      </c>
      <c r="F24" s="41">
        <f t="shared" si="0"/>
        <v>0.12173913043478261</v>
      </c>
      <c r="G24" s="74">
        <f t="shared" si="1"/>
        <v>0.87826086956521743</v>
      </c>
      <c r="H24" s="73">
        <v>1892</v>
      </c>
    </row>
    <row r="25" spans="1:8" x14ac:dyDescent="0.35">
      <c r="A25" s="45" t="s">
        <v>135</v>
      </c>
      <c r="B25" s="78">
        <v>3</v>
      </c>
      <c r="C25" s="79">
        <v>2</v>
      </c>
      <c r="D25" s="39">
        <v>0</v>
      </c>
      <c r="E25" s="39">
        <v>2</v>
      </c>
      <c r="F25" s="41">
        <f t="shared" si="0"/>
        <v>0</v>
      </c>
      <c r="G25" s="74">
        <f t="shared" si="1"/>
        <v>1</v>
      </c>
      <c r="H25" s="73">
        <v>32</v>
      </c>
    </row>
    <row r="26" spans="1:8" x14ac:dyDescent="0.35">
      <c r="A26" s="45" t="s">
        <v>38</v>
      </c>
      <c r="B26" s="78">
        <v>2</v>
      </c>
      <c r="C26" s="79">
        <v>1</v>
      </c>
      <c r="D26" s="39">
        <v>0</v>
      </c>
      <c r="E26" s="39">
        <v>1</v>
      </c>
      <c r="F26" s="41">
        <f t="shared" si="0"/>
        <v>0</v>
      </c>
      <c r="G26" s="74">
        <f t="shared" si="1"/>
        <v>1</v>
      </c>
      <c r="H26" s="73">
        <v>0</v>
      </c>
    </row>
    <row r="27" spans="1:8" x14ac:dyDescent="0.35">
      <c r="A27" s="45" t="s">
        <v>37</v>
      </c>
      <c r="B27" s="78">
        <v>10</v>
      </c>
      <c r="C27" s="79">
        <v>8</v>
      </c>
      <c r="D27" s="39">
        <v>1</v>
      </c>
      <c r="E27" s="39">
        <v>7</v>
      </c>
      <c r="F27" s="41">
        <f t="shared" si="0"/>
        <v>0.125</v>
      </c>
      <c r="G27" s="74">
        <f t="shared" si="1"/>
        <v>0.875</v>
      </c>
      <c r="H27" s="73">
        <v>42</v>
      </c>
    </row>
    <row r="28" spans="1:8" x14ac:dyDescent="0.35">
      <c r="A28" s="45" t="s">
        <v>27</v>
      </c>
      <c r="B28" s="78">
        <v>7</v>
      </c>
      <c r="C28" s="39">
        <v>13</v>
      </c>
      <c r="D28" s="39">
        <v>0</v>
      </c>
      <c r="E28" s="39">
        <v>13</v>
      </c>
      <c r="F28" s="41">
        <f t="shared" si="0"/>
        <v>0</v>
      </c>
      <c r="G28" s="74">
        <f t="shared" si="1"/>
        <v>1</v>
      </c>
      <c r="H28" s="73">
        <v>226</v>
      </c>
    </row>
    <row r="29" spans="1:8" x14ac:dyDescent="0.35">
      <c r="A29" s="45" t="s">
        <v>62</v>
      </c>
      <c r="B29" s="78">
        <v>5</v>
      </c>
      <c r="C29" s="39">
        <v>4</v>
      </c>
      <c r="D29" s="39">
        <v>0</v>
      </c>
      <c r="E29" s="39">
        <v>4</v>
      </c>
      <c r="F29" s="41">
        <f t="shared" si="0"/>
        <v>0</v>
      </c>
      <c r="G29" s="74">
        <f t="shared" si="1"/>
        <v>1</v>
      </c>
      <c r="H29" s="73">
        <v>31</v>
      </c>
    </row>
    <row r="30" spans="1:8" x14ac:dyDescent="0.35">
      <c r="A30" s="45" t="s">
        <v>136</v>
      </c>
      <c r="B30" s="78">
        <v>16</v>
      </c>
      <c r="C30" s="39">
        <v>12</v>
      </c>
      <c r="D30" s="39">
        <v>1</v>
      </c>
      <c r="E30" s="39">
        <v>11</v>
      </c>
      <c r="F30" s="41">
        <f t="shared" si="0"/>
        <v>8.3333333333333329E-2</v>
      </c>
      <c r="G30" s="74">
        <f t="shared" si="1"/>
        <v>0.91666666666666663</v>
      </c>
      <c r="H30" s="73">
        <v>307</v>
      </c>
    </row>
    <row r="31" spans="1:8" x14ac:dyDescent="0.35">
      <c r="A31" s="45" t="s">
        <v>17</v>
      </c>
      <c r="B31" s="78">
        <v>8</v>
      </c>
      <c r="C31" s="39">
        <v>10</v>
      </c>
      <c r="D31" s="39">
        <v>0</v>
      </c>
      <c r="E31" s="39">
        <v>10</v>
      </c>
      <c r="F31" s="41">
        <f t="shared" si="0"/>
        <v>0</v>
      </c>
      <c r="G31" s="74">
        <f t="shared" si="1"/>
        <v>1</v>
      </c>
      <c r="H31" s="73">
        <v>168</v>
      </c>
    </row>
    <row r="32" spans="1:8" x14ac:dyDescent="0.35">
      <c r="A32" s="45" t="s">
        <v>137</v>
      </c>
      <c r="B32" s="78">
        <v>3</v>
      </c>
      <c r="C32" s="39">
        <v>2</v>
      </c>
      <c r="D32" s="39">
        <v>0</v>
      </c>
      <c r="E32" s="39">
        <v>2</v>
      </c>
      <c r="F32" s="41">
        <f t="shared" si="0"/>
        <v>0</v>
      </c>
      <c r="G32" s="74">
        <f t="shared" si="1"/>
        <v>1</v>
      </c>
      <c r="H32" s="73">
        <v>5</v>
      </c>
    </row>
    <row r="33" spans="1:8" x14ac:dyDescent="0.35">
      <c r="A33" s="76" t="s">
        <v>138</v>
      </c>
      <c r="B33" s="78">
        <v>107</v>
      </c>
      <c r="C33" s="77">
        <v>116</v>
      </c>
      <c r="D33" s="77">
        <v>15</v>
      </c>
      <c r="E33" s="77">
        <v>101</v>
      </c>
      <c r="F33" s="41">
        <f t="shared" si="0"/>
        <v>0.12931034482758622</v>
      </c>
      <c r="G33" s="74">
        <f t="shared" si="1"/>
        <v>0.87068965517241381</v>
      </c>
      <c r="H33" s="73">
        <v>1472</v>
      </c>
    </row>
    <row r="34" spans="1:8" x14ac:dyDescent="0.35">
      <c r="A34" s="76" t="s">
        <v>139</v>
      </c>
      <c r="B34" s="78">
        <v>0</v>
      </c>
      <c r="C34" s="39">
        <v>0</v>
      </c>
      <c r="D34" s="39">
        <v>0</v>
      </c>
      <c r="E34" s="39">
        <v>0</v>
      </c>
      <c r="F34" s="41">
        <v>0</v>
      </c>
      <c r="G34" s="74">
        <v>0</v>
      </c>
      <c r="H34" s="73">
        <v>31</v>
      </c>
    </row>
    <row r="35" spans="1:8" x14ac:dyDescent="0.35">
      <c r="A35" s="76" t="s">
        <v>140</v>
      </c>
      <c r="B35" s="78">
        <v>66</v>
      </c>
      <c r="C35" s="39">
        <v>60</v>
      </c>
      <c r="D35" s="39">
        <v>13</v>
      </c>
      <c r="E35" s="39">
        <v>47</v>
      </c>
      <c r="F35" s="41">
        <f t="shared" si="0"/>
        <v>0.21666666666666667</v>
      </c>
      <c r="G35" s="74">
        <f t="shared" si="1"/>
        <v>0.78333333333333333</v>
      </c>
      <c r="H35" s="73">
        <v>976</v>
      </c>
    </row>
    <row r="36" spans="1:8" x14ac:dyDescent="0.35">
      <c r="A36" s="76" t="s">
        <v>141</v>
      </c>
      <c r="B36" s="78">
        <v>4</v>
      </c>
      <c r="C36" s="39">
        <v>6</v>
      </c>
      <c r="D36" s="39">
        <v>3</v>
      </c>
      <c r="E36" s="39">
        <v>3</v>
      </c>
      <c r="F36" s="41">
        <f t="shared" si="0"/>
        <v>0.5</v>
      </c>
      <c r="G36" s="74">
        <f t="shared" si="1"/>
        <v>0.5</v>
      </c>
      <c r="H36" s="73">
        <v>110</v>
      </c>
    </row>
    <row r="37" spans="1:8" x14ac:dyDescent="0.35">
      <c r="A37" s="76" t="s">
        <v>142</v>
      </c>
      <c r="B37" s="78">
        <v>2</v>
      </c>
      <c r="C37" s="39">
        <v>1</v>
      </c>
      <c r="D37" s="39">
        <v>0</v>
      </c>
      <c r="E37" s="39">
        <v>1</v>
      </c>
      <c r="F37" s="41">
        <f t="shared" si="0"/>
        <v>0</v>
      </c>
      <c r="G37" s="74">
        <f t="shared" si="1"/>
        <v>1</v>
      </c>
      <c r="H37" s="73">
        <v>0</v>
      </c>
    </row>
    <row r="38" spans="1:8" x14ac:dyDescent="0.35">
      <c r="A38" s="76" t="s">
        <v>143</v>
      </c>
      <c r="B38" s="78">
        <v>11</v>
      </c>
      <c r="C38" s="39">
        <v>12</v>
      </c>
      <c r="D38" s="39">
        <v>0</v>
      </c>
      <c r="E38" s="39">
        <v>12</v>
      </c>
      <c r="F38" s="41">
        <f t="shared" si="0"/>
        <v>0</v>
      </c>
      <c r="G38" s="74">
        <f t="shared" si="1"/>
        <v>1</v>
      </c>
      <c r="H38" s="73">
        <v>187</v>
      </c>
    </row>
    <row r="39" spans="1:8" x14ac:dyDescent="0.35">
      <c r="A39" s="76" t="s">
        <v>144</v>
      </c>
      <c r="B39" s="78">
        <v>12</v>
      </c>
      <c r="C39" s="39">
        <v>12</v>
      </c>
      <c r="D39" s="39">
        <v>2</v>
      </c>
      <c r="E39" s="39">
        <v>10</v>
      </c>
      <c r="F39" s="41">
        <f t="shared" si="0"/>
        <v>0.16666666666666666</v>
      </c>
      <c r="G39" s="74">
        <f t="shared" si="1"/>
        <v>0.83333333333333337</v>
      </c>
      <c r="H39" s="73">
        <v>73</v>
      </c>
    </row>
    <row r="40" spans="1:8" x14ac:dyDescent="0.35">
      <c r="A40" s="76" t="s">
        <v>145</v>
      </c>
      <c r="B40" s="78">
        <v>1</v>
      </c>
      <c r="C40" s="39">
        <v>0</v>
      </c>
      <c r="D40" s="39">
        <v>0</v>
      </c>
      <c r="E40" s="39">
        <v>0</v>
      </c>
      <c r="F40" s="41">
        <v>0</v>
      </c>
      <c r="G40" s="74">
        <v>0</v>
      </c>
      <c r="H40" s="73">
        <v>54</v>
      </c>
    </row>
    <row r="41" spans="1:8" x14ac:dyDescent="0.35">
      <c r="A41" s="76" t="s">
        <v>146</v>
      </c>
      <c r="B41" s="78">
        <v>10</v>
      </c>
      <c r="C41" s="39">
        <v>14</v>
      </c>
      <c r="D41" s="39">
        <v>1</v>
      </c>
      <c r="E41" s="39">
        <v>13</v>
      </c>
      <c r="F41" s="41">
        <f t="shared" si="0"/>
        <v>7.1428571428571425E-2</v>
      </c>
      <c r="G41" s="74">
        <f t="shared" si="1"/>
        <v>0.9285714285714286</v>
      </c>
      <c r="H41" s="73">
        <v>141</v>
      </c>
    </row>
    <row r="42" spans="1:8" x14ac:dyDescent="0.35">
      <c r="A42" s="76" t="s">
        <v>147</v>
      </c>
      <c r="B42" s="78">
        <v>14</v>
      </c>
      <c r="C42" s="39">
        <v>12</v>
      </c>
      <c r="D42" s="39">
        <v>1</v>
      </c>
      <c r="E42" s="39">
        <v>11</v>
      </c>
      <c r="F42" s="41">
        <f t="shared" si="0"/>
        <v>8.3333333333333329E-2</v>
      </c>
      <c r="G42" s="74">
        <f t="shared" si="1"/>
        <v>0.91666666666666663</v>
      </c>
      <c r="H42" s="73">
        <v>293</v>
      </c>
    </row>
    <row r="43" spans="1:8" x14ac:dyDescent="0.35">
      <c r="A43" s="76" t="s">
        <v>148</v>
      </c>
      <c r="B43" s="78">
        <v>98</v>
      </c>
      <c r="C43" s="77">
        <v>103</v>
      </c>
      <c r="D43" s="77">
        <v>12</v>
      </c>
      <c r="E43" s="77">
        <v>91</v>
      </c>
      <c r="F43" s="41">
        <f t="shared" si="0"/>
        <v>0.11650485436893204</v>
      </c>
      <c r="G43" s="74">
        <f t="shared" si="1"/>
        <v>0.88349514563106801</v>
      </c>
      <c r="H43" s="73">
        <v>1014</v>
      </c>
    </row>
    <row r="44" spans="1:8" x14ac:dyDescent="0.35">
      <c r="A44" s="45" t="s">
        <v>36</v>
      </c>
      <c r="B44" s="78">
        <v>41</v>
      </c>
      <c r="C44" s="39">
        <v>51</v>
      </c>
      <c r="D44" s="39">
        <v>5</v>
      </c>
      <c r="E44" s="39">
        <v>46</v>
      </c>
      <c r="F44" s="41">
        <f t="shared" si="0"/>
        <v>9.8039215686274508E-2</v>
      </c>
      <c r="G44" s="74">
        <f t="shared" si="1"/>
        <v>0.90196078431372551</v>
      </c>
      <c r="H44" s="73">
        <v>652</v>
      </c>
    </row>
    <row r="45" spans="1:8" x14ac:dyDescent="0.35">
      <c r="A45" s="45" t="s">
        <v>15</v>
      </c>
      <c r="B45" s="78">
        <v>2</v>
      </c>
      <c r="C45" s="39">
        <v>2</v>
      </c>
      <c r="D45" s="39">
        <v>0</v>
      </c>
      <c r="E45" s="39">
        <v>2</v>
      </c>
      <c r="F45" s="41">
        <f t="shared" si="0"/>
        <v>0</v>
      </c>
      <c r="G45" s="74">
        <f t="shared" si="1"/>
        <v>1</v>
      </c>
      <c r="H45" s="73">
        <v>28</v>
      </c>
    </row>
    <row r="46" spans="1:8" x14ac:dyDescent="0.35">
      <c r="A46" s="45" t="s">
        <v>18</v>
      </c>
      <c r="B46" s="78">
        <v>6</v>
      </c>
      <c r="C46" s="39">
        <v>5</v>
      </c>
      <c r="D46" s="39">
        <v>1</v>
      </c>
      <c r="E46" s="39">
        <v>4</v>
      </c>
      <c r="F46" s="41">
        <f t="shared" si="0"/>
        <v>0.2</v>
      </c>
      <c r="G46" s="74">
        <f t="shared" si="1"/>
        <v>0.8</v>
      </c>
      <c r="H46" s="73">
        <v>132</v>
      </c>
    </row>
    <row r="47" spans="1:8" x14ac:dyDescent="0.35">
      <c r="A47" s="45" t="s">
        <v>35</v>
      </c>
      <c r="B47" s="78">
        <v>41</v>
      </c>
      <c r="C47" s="39">
        <v>33</v>
      </c>
      <c r="D47" s="39">
        <v>2</v>
      </c>
      <c r="E47" s="39">
        <v>31</v>
      </c>
      <c r="F47" s="41">
        <f t="shared" si="0"/>
        <v>6.0606060606060608E-2</v>
      </c>
      <c r="G47" s="74">
        <f t="shared" si="1"/>
        <v>0.93939393939393945</v>
      </c>
      <c r="H47" s="73">
        <v>725</v>
      </c>
    </row>
    <row r="48" spans="1:8" x14ac:dyDescent="0.35">
      <c r="A48" s="45" t="s">
        <v>24</v>
      </c>
      <c r="B48" s="78">
        <v>1</v>
      </c>
      <c r="C48" s="39">
        <v>5</v>
      </c>
      <c r="D48" s="39">
        <v>0</v>
      </c>
      <c r="E48" s="39">
        <v>5</v>
      </c>
      <c r="F48" s="41">
        <f t="shared" si="0"/>
        <v>0</v>
      </c>
      <c r="G48" s="74">
        <f t="shared" si="1"/>
        <v>1</v>
      </c>
      <c r="H48" s="73">
        <v>20</v>
      </c>
    </row>
    <row r="49" spans="1:8" x14ac:dyDescent="0.35">
      <c r="A49" s="45" t="s">
        <v>34</v>
      </c>
      <c r="B49" s="78">
        <v>3</v>
      </c>
      <c r="C49" s="39">
        <v>5</v>
      </c>
      <c r="D49" s="39">
        <v>0</v>
      </c>
      <c r="E49" s="39">
        <v>5</v>
      </c>
      <c r="F49" s="41">
        <f t="shared" si="0"/>
        <v>0</v>
      </c>
      <c r="G49" s="74">
        <f t="shared" si="1"/>
        <v>1</v>
      </c>
      <c r="H49" s="73">
        <v>69</v>
      </c>
    </row>
    <row r="50" spans="1:8" x14ac:dyDescent="0.35">
      <c r="A50" s="45" t="s">
        <v>33</v>
      </c>
      <c r="B50" s="78">
        <v>3</v>
      </c>
      <c r="C50" s="39">
        <v>3</v>
      </c>
      <c r="D50" s="39">
        <v>1</v>
      </c>
      <c r="E50" s="39">
        <v>2</v>
      </c>
      <c r="F50" s="41">
        <f t="shared" si="0"/>
        <v>0.33333333333333331</v>
      </c>
      <c r="G50" s="74">
        <f t="shared" si="1"/>
        <v>0.66666666666666663</v>
      </c>
      <c r="H50" s="73">
        <v>29</v>
      </c>
    </row>
    <row r="51" spans="1:8" x14ac:dyDescent="0.35">
      <c r="A51" s="45" t="s">
        <v>16</v>
      </c>
      <c r="B51" s="78">
        <v>13</v>
      </c>
      <c r="C51" s="39">
        <v>12</v>
      </c>
      <c r="D51" s="39">
        <v>3</v>
      </c>
      <c r="E51" s="39">
        <v>9</v>
      </c>
      <c r="F51" s="41">
        <f t="shared" si="0"/>
        <v>0.25</v>
      </c>
      <c r="G51" s="74">
        <f t="shared" si="1"/>
        <v>0.75</v>
      </c>
      <c r="H51" s="73">
        <v>131</v>
      </c>
    </row>
    <row r="52" spans="1:8" x14ac:dyDescent="0.35">
      <c r="A52" s="45" t="s">
        <v>32</v>
      </c>
      <c r="B52" s="78">
        <v>9</v>
      </c>
      <c r="C52" s="39">
        <v>5</v>
      </c>
      <c r="D52" s="39">
        <v>1</v>
      </c>
      <c r="E52" s="39">
        <v>4</v>
      </c>
      <c r="F52" s="41">
        <f t="shared" si="0"/>
        <v>0.2</v>
      </c>
      <c r="G52" s="74">
        <f t="shared" si="1"/>
        <v>0.8</v>
      </c>
      <c r="H52" s="73">
        <v>114</v>
      </c>
    </row>
    <row r="53" spans="1:8" x14ac:dyDescent="0.35">
      <c r="A53" s="45" t="s">
        <v>31</v>
      </c>
      <c r="B53" s="78">
        <v>1</v>
      </c>
      <c r="C53" s="39">
        <v>2</v>
      </c>
      <c r="D53" s="39">
        <v>0</v>
      </c>
      <c r="E53" s="39">
        <v>2</v>
      </c>
      <c r="F53" s="41">
        <f t="shared" si="0"/>
        <v>0</v>
      </c>
      <c r="G53" s="74">
        <f t="shared" si="1"/>
        <v>1</v>
      </c>
      <c r="H53" s="73">
        <v>1</v>
      </c>
    </row>
    <row r="54" spans="1:8" x14ac:dyDescent="0.35">
      <c r="A54" s="45" t="s">
        <v>77</v>
      </c>
      <c r="B54" s="78">
        <v>4</v>
      </c>
      <c r="C54" s="39">
        <v>3</v>
      </c>
      <c r="D54" s="39">
        <v>0</v>
      </c>
      <c r="E54" s="39">
        <v>3</v>
      </c>
      <c r="F54" s="41">
        <f t="shared" si="0"/>
        <v>0</v>
      </c>
      <c r="G54" s="74">
        <f t="shared" si="1"/>
        <v>1</v>
      </c>
      <c r="H54" s="73">
        <v>32</v>
      </c>
    </row>
    <row r="55" spans="1:8" x14ac:dyDescent="0.35">
      <c r="A55" s="45" t="s">
        <v>30</v>
      </c>
      <c r="B55" s="78">
        <v>14</v>
      </c>
      <c r="C55" s="39">
        <v>12</v>
      </c>
      <c r="D55" s="39">
        <v>1</v>
      </c>
      <c r="E55" s="39">
        <v>11</v>
      </c>
      <c r="F55" s="41">
        <f t="shared" si="0"/>
        <v>8.3333333333333329E-2</v>
      </c>
      <c r="G55" s="74">
        <f t="shared" si="1"/>
        <v>0.91666666666666663</v>
      </c>
      <c r="H55" s="73">
        <v>237</v>
      </c>
    </row>
    <row r="56" spans="1:8" x14ac:dyDescent="0.35">
      <c r="A56" s="45" t="s">
        <v>21</v>
      </c>
      <c r="B56" s="78">
        <v>32</v>
      </c>
      <c r="C56" s="39">
        <v>27</v>
      </c>
      <c r="D56" s="39">
        <v>8</v>
      </c>
      <c r="E56" s="39">
        <v>19</v>
      </c>
      <c r="F56" s="41">
        <f t="shared" si="0"/>
        <v>0.29629629629629628</v>
      </c>
      <c r="G56" s="74">
        <f t="shared" si="1"/>
        <v>0.70370370370370372</v>
      </c>
      <c r="H56" s="73">
        <v>348</v>
      </c>
    </row>
    <row r="57" spans="1:8" x14ac:dyDescent="0.35">
      <c r="A57" s="45" t="s">
        <v>22</v>
      </c>
      <c r="B57" s="78">
        <v>13</v>
      </c>
      <c r="C57" s="39">
        <v>13</v>
      </c>
      <c r="D57" s="39">
        <v>5</v>
      </c>
      <c r="E57" s="39">
        <v>8</v>
      </c>
      <c r="F57" s="41">
        <f t="shared" si="0"/>
        <v>0.38461538461538464</v>
      </c>
      <c r="G57" s="74">
        <f t="shared" si="1"/>
        <v>0.61538461538461542</v>
      </c>
      <c r="H57" s="73">
        <v>224</v>
      </c>
    </row>
    <row r="58" spans="1:8" x14ac:dyDescent="0.35">
      <c r="A58" s="45" t="s">
        <v>79</v>
      </c>
      <c r="B58" s="78">
        <v>2</v>
      </c>
      <c r="C58" s="39">
        <v>4</v>
      </c>
      <c r="D58" s="39">
        <v>0</v>
      </c>
      <c r="E58" s="39">
        <v>4</v>
      </c>
      <c r="F58" s="41">
        <f t="shared" si="0"/>
        <v>0</v>
      </c>
      <c r="G58" s="74">
        <f t="shared" si="1"/>
        <v>1</v>
      </c>
      <c r="H58" s="73">
        <v>36</v>
      </c>
    </row>
    <row r="59" spans="1:8" x14ac:dyDescent="0.35">
      <c r="A59" s="45" t="s">
        <v>149</v>
      </c>
      <c r="B59" s="78">
        <v>45</v>
      </c>
      <c r="C59" s="39">
        <v>42</v>
      </c>
      <c r="D59" s="39">
        <v>3</v>
      </c>
      <c r="E59" s="39">
        <v>39</v>
      </c>
      <c r="F59" s="41">
        <f t="shared" si="0"/>
        <v>7.1428571428571425E-2</v>
      </c>
      <c r="G59" s="74">
        <f t="shared" si="1"/>
        <v>0.9285714285714286</v>
      </c>
      <c r="H59" s="73">
        <v>500</v>
      </c>
    </row>
    <row r="60" spans="1:8" x14ac:dyDescent="0.35">
      <c r="A60" s="45" t="s">
        <v>29</v>
      </c>
      <c r="B60" s="85">
        <v>34</v>
      </c>
      <c r="C60" s="1">
        <v>24</v>
      </c>
      <c r="D60" s="1">
        <v>2</v>
      </c>
      <c r="E60" s="39">
        <v>22</v>
      </c>
      <c r="F60" s="41">
        <f t="shared" si="0"/>
        <v>8.3333333333333329E-2</v>
      </c>
      <c r="G60" s="74">
        <f t="shared" si="1"/>
        <v>0.91666666666666663</v>
      </c>
      <c r="H60" s="73">
        <v>626</v>
      </c>
    </row>
    <row r="61" spans="1:8" x14ac:dyDescent="0.3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41">
        <v>0</v>
      </c>
      <c r="G61" s="75">
        <v>0</v>
      </c>
      <c r="H61" s="73">
        <v>0</v>
      </c>
    </row>
    <row r="62" spans="1:8" x14ac:dyDescent="0.35">
      <c r="A62" s="45" t="s">
        <v>150</v>
      </c>
      <c r="B62" s="78">
        <v>19</v>
      </c>
      <c r="C62" s="39">
        <v>20</v>
      </c>
      <c r="D62" s="39">
        <v>1</v>
      </c>
      <c r="E62" s="85">
        <v>19</v>
      </c>
      <c r="F62" s="41">
        <f t="shared" ref="F62:F71" si="2">D62/C62</f>
        <v>0.05</v>
      </c>
      <c r="G62" s="74">
        <f t="shared" ref="G62:G72" si="3">E62/C62</f>
        <v>0.95</v>
      </c>
      <c r="H62" s="73">
        <v>236</v>
      </c>
    </row>
    <row r="63" spans="1:8" x14ac:dyDescent="0.35">
      <c r="A63" s="45" t="s">
        <v>84</v>
      </c>
      <c r="B63" s="78">
        <v>5</v>
      </c>
      <c r="C63" s="39">
        <v>6</v>
      </c>
      <c r="D63" s="39">
        <v>0</v>
      </c>
      <c r="E63" s="85">
        <v>6</v>
      </c>
      <c r="F63" s="41">
        <f t="shared" si="2"/>
        <v>0</v>
      </c>
      <c r="G63" s="74">
        <f t="shared" si="3"/>
        <v>1</v>
      </c>
      <c r="H63" s="73">
        <v>13</v>
      </c>
    </row>
    <row r="64" spans="1:8" x14ac:dyDescent="0.35">
      <c r="A64" s="45" t="s">
        <v>85</v>
      </c>
      <c r="B64" s="78">
        <v>8</v>
      </c>
      <c r="C64" s="39">
        <v>4</v>
      </c>
      <c r="D64" s="39">
        <v>0</v>
      </c>
      <c r="E64" s="85">
        <v>4</v>
      </c>
      <c r="F64" s="41">
        <f t="shared" si="2"/>
        <v>0</v>
      </c>
      <c r="G64" s="74">
        <f t="shared" si="3"/>
        <v>1</v>
      </c>
      <c r="H64" s="73">
        <v>198</v>
      </c>
    </row>
    <row r="65" spans="1:16" x14ac:dyDescent="0.35">
      <c r="A65" s="45" t="s">
        <v>151</v>
      </c>
      <c r="B65" s="78">
        <v>2</v>
      </c>
      <c r="C65" s="39">
        <v>3</v>
      </c>
      <c r="D65" s="39">
        <v>0</v>
      </c>
      <c r="E65" s="85">
        <v>3</v>
      </c>
      <c r="F65" s="41">
        <f t="shared" si="2"/>
        <v>0</v>
      </c>
      <c r="G65" s="74">
        <f t="shared" si="3"/>
        <v>1</v>
      </c>
      <c r="H65" s="73">
        <v>23</v>
      </c>
    </row>
    <row r="66" spans="1:16" x14ac:dyDescent="0.35">
      <c r="A66" s="45" t="s">
        <v>152</v>
      </c>
      <c r="B66" s="78">
        <v>10</v>
      </c>
      <c r="C66" s="39">
        <v>7</v>
      </c>
      <c r="D66" s="39">
        <v>0</v>
      </c>
      <c r="E66" s="85">
        <v>7</v>
      </c>
      <c r="F66" s="41">
        <f t="shared" si="2"/>
        <v>0</v>
      </c>
      <c r="G66" s="74">
        <f t="shared" si="3"/>
        <v>1</v>
      </c>
      <c r="H66" s="73">
        <v>136</v>
      </c>
    </row>
    <row r="67" spans="1:16" x14ac:dyDescent="0.35">
      <c r="A67" s="45" t="s">
        <v>153</v>
      </c>
      <c r="B67" s="78">
        <v>10</v>
      </c>
      <c r="C67" s="39">
        <v>8</v>
      </c>
      <c r="D67" s="39">
        <v>1</v>
      </c>
      <c r="E67" s="85">
        <v>7</v>
      </c>
      <c r="F67" s="41">
        <f t="shared" si="2"/>
        <v>0.125</v>
      </c>
      <c r="G67" s="74">
        <f t="shared" si="3"/>
        <v>0.875</v>
      </c>
      <c r="H67" s="73">
        <v>72</v>
      </c>
    </row>
    <row r="68" spans="1:16" x14ac:dyDescent="0.35">
      <c r="A68" s="45" t="s">
        <v>158</v>
      </c>
      <c r="B68" s="78">
        <v>3</v>
      </c>
      <c r="C68" s="39">
        <v>4</v>
      </c>
      <c r="D68" s="39">
        <v>1</v>
      </c>
      <c r="E68" s="85">
        <v>3</v>
      </c>
      <c r="F68" s="41">
        <f t="shared" si="2"/>
        <v>0.25</v>
      </c>
      <c r="G68" s="74">
        <f t="shared" si="3"/>
        <v>0.75</v>
      </c>
      <c r="H68" s="73">
        <v>79</v>
      </c>
    </row>
    <row r="69" spans="1:16" s="82" customFormat="1" x14ac:dyDescent="0.35">
      <c r="A69" s="76" t="s">
        <v>154</v>
      </c>
      <c r="B69" s="81">
        <v>1</v>
      </c>
      <c r="C69" s="77">
        <v>1</v>
      </c>
      <c r="D69" s="77">
        <v>0</v>
      </c>
      <c r="E69" s="85">
        <v>1</v>
      </c>
      <c r="F69" s="80">
        <f t="shared" si="2"/>
        <v>0</v>
      </c>
      <c r="G69" s="74">
        <f t="shared" si="3"/>
        <v>1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78">
        <v>1</v>
      </c>
      <c r="C70" s="39">
        <v>1</v>
      </c>
      <c r="D70" s="39">
        <v>0</v>
      </c>
      <c r="E70" s="85">
        <v>1</v>
      </c>
      <c r="F70" s="41">
        <f t="shared" si="2"/>
        <v>0</v>
      </c>
      <c r="G70" s="74">
        <f t="shared" si="3"/>
        <v>1</v>
      </c>
      <c r="H70" s="73">
        <v>2</v>
      </c>
    </row>
    <row r="71" spans="1:16" x14ac:dyDescent="0.35">
      <c r="A71" s="45" t="s">
        <v>155</v>
      </c>
      <c r="B71" s="78">
        <v>2</v>
      </c>
      <c r="C71" s="39">
        <v>5</v>
      </c>
      <c r="D71" s="39">
        <v>0</v>
      </c>
      <c r="E71" s="85">
        <v>5</v>
      </c>
      <c r="F71" s="41">
        <f t="shared" si="2"/>
        <v>0</v>
      </c>
      <c r="G71" s="40">
        <f t="shared" si="3"/>
        <v>1</v>
      </c>
      <c r="H71" s="73">
        <v>22</v>
      </c>
    </row>
    <row r="72" spans="1:16" x14ac:dyDescent="0.35">
      <c r="A72" s="44" t="s">
        <v>105</v>
      </c>
      <c r="B72" s="13">
        <f>SUM(B8:B71)</f>
        <v>989</v>
      </c>
      <c r="C72" s="13">
        <f>SUM(C8:C71)</f>
        <v>971</v>
      </c>
      <c r="D72" s="13">
        <f>SUM(D8:D71)</f>
        <v>126</v>
      </c>
      <c r="E72" s="13">
        <f>SUM(E8:E71)</f>
        <v>845</v>
      </c>
      <c r="F72" s="42">
        <f>D72/C72</f>
        <v>0.12976313079299692</v>
      </c>
      <c r="G72" s="43">
        <f t="shared" si="3"/>
        <v>0.87023686920700305</v>
      </c>
      <c r="H72" s="13">
        <f>SUM(H8:H71)</f>
        <v>14656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P80"/>
  <sheetViews>
    <sheetView zoomScaleNormal="100" workbookViewId="0">
      <selection activeCell="I18" sqref="I18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8" t="s">
        <v>185</v>
      </c>
      <c r="D3" s="202"/>
      <c r="E3" s="202"/>
      <c r="F3" s="202"/>
      <c r="G3" s="209"/>
    </row>
    <row r="4" spans="1:8" ht="15" thickBot="1" x14ac:dyDescent="0.4">
      <c r="C4" s="210"/>
      <c r="D4" s="203"/>
      <c r="E4" s="203"/>
      <c r="F4" s="203"/>
      <c r="G4" s="211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20</v>
      </c>
      <c r="C8" s="39">
        <v>20</v>
      </c>
      <c r="D8" s="39">
        <v>8</v>
      </c>
      <c r="E8" s="39">
        <v>12</v>
      </c>
      <c r="F8" s="41">
        <f t="shared" ref="F8:F60" si="0">D8/C8</f>
        <v>0.4</v>
      </c>
      <c r="G8" s="74">
        <f t="shared" ref="G8:G60" si="1">E8/C8</f>
        <v>0.6</v>
      </c>
      <c r="H8" s="73">
        <v>253</v>
      </c>
    </row>
    <row r="9" spans="1:8" x14ac:dyDescent="0.35">
      <c r="A9" s="45" t="s">
        <v>121</v>
      </c>
      <c r="B9" s="39">
        <v>1</v>
      </c>
      <c r="C9" s="39">
        <v>1</v>
      </c>
      <c r="D9" s="39">
        <v>0</v>
      </c>
      <c r="E9" s="39">
        <v>1</v>
      </c>
      <c r="F9" s="41">
        <f t="shared" si="0"/>
        <v>0</v>
      </c>
      <c r="G9" s="74">
        <f t="shared" si="1"/>
        <v>1</v>
      </c>
      <c r="H9" s="73">
        <v>27</v>
      </c>
    </row>
    <row r="10" spans="1:8" x14ac:dyDescent="0.35">
      <c r="A10" s="45" t="s">
        <v>122</v>
      </c>
      <c r="B10" s="39">
        <v>25</v>
      </c>
      <c r="C10" s="39">
        <v>18</v>
      </c>
      <c r="D10" s="39">
        <v>3</v>
      </c>
      <c r="E10" s="39">
        <v>15</v>
      </c>
      <c r="F10" s="41">
        <f t="shared" si="0"/>
        <v>0.16666666666666666</v>
      </c>
      <c r="G10" s="74">
        <f t="shared" si="1"/>
        <v>0.83333333333333337</v>
      </c>
      <c r="H10" s="73">
        <v>237</v>
      </c>
    </row>
    <row r="11" spans="1:8" x14ac:dyDescent="0.35">
      <c r="A11" s="45" t="s">
        <v>123</v>
      </c>
      <c r="B11" s="39">
        <v>1</v>
      </c>
      <c r="C11" s="39">
        <v>2</v>
      </c>
      <c r="D11" s="39">
        <v>1</v>
      </c>
      <c r="E11" s="39">
        <v>1</v>
      </c>
      <c r="F11" s="41">
        <f t="shared" si="0"/>
        <v>0.5</v>
      </c>
      <c r="G11" s="74">
        <f t="shared" si="1"/>
        <v>0.5</v>
      </c>
      <c r="H11" s="73">
        <v>0</v>
      </c>
    </row>
    <row r="12" spans="1:8" x14ac:dyDescent="0.35">
      <c r="A12" s="45" t="s">
        <v>124</v>
      </c>
      <c r="B12" s="39">
        <v>17</v>
      </c>
      <c r="C12" s="39">
        <v>13</v>
      </c>
      <c r="D12" s="39">
        <v>1</v>
      </c>
      <c r="E12" s="39">
        <v>12</v>
      </c>
      <c r="F12" s="41">
        <f t="shared" si="0"/>
        <v>7.6923076923076927E-2</v>
      </c>
      <c r="G12" s="74">
        <f t="shared" si="1"/>
        <v>0.92307692307692313</v>
      </c>
      <c r="H12" s="73">
        <v>209</v>
      </c>
    </row>
    <row r="13" spans="1:8" x14ac:dyDescent="0.35">
      <c r="A13" s="45" t="s">
        <v>125</v>
      </c>
      <c r="B13" s="78">
        <v>8</v>
      </c>
      <c r="C13" s="39">
        <v>3</v>
      </c>
      <c r="D13" s="39">
        <v>0</v>
      </c>
      <c r="E13" s="39">
        <v>3</v>
      </c>
      <c r="F13" s="41">
        <f t="shared" si="0"/>
        <v>0</v>
      </c>
      <c r="G13" s="74">
        <f t="shared" si="1"/>
        <v>1</v>
      </c>
      <c r="H13" s="73">
        <v>67</v>
      </c>
    </row>
    <row r="14" spans="1:8" x14ac:dyDescent="0.35">
      <c r="A14" s="45" t="s">
        <v>126</v>
      </c>
      <c r="B14" s="78">
        <v>2</v>
      </c>
      <c r="C14" s="39">
        <v>3</v>
      </c>
      <c r="D14" s="39">
        <v>0</v>
      </c>
      <c r="E14" s="39">
        <v>3</v>
      </c>
      <c r="F14" s="41">
        <f t="shared" si="0"/>
        <v>0</v>
      </c>
      <c r="G14" s="74">
        <f t="shared" si="1"/>
        <v>1</v>
      </c>
      <c r="H14" s="73">
        <v>35</v>
      </c>
    </row>
    <row r="15" spans="1:8" x14ac:dyDescent="0.35">
      <c r="A15" s="45" t="s">
        <v>127</v>
      </c>
      <c r="B15" s="78">
        <v>16</v>
      </c>
      <c r="C15" s="39">
        <v>11</v>
      </c>
      <c r="D15" s="39">
        <v>0</v>
      </c>
      <c r="E15" s="39">
        <v>11</v>
      </c>
      <c r="F15" s="41">
        <f t="shared" si="0"/>
        <v>0</v>
      </c>
      <c r="G15" s="74">
        <f t="shared" si="1"/>
        <v>1</v>
      </c>
      <c r="H15" s="73">
        <v>269</v>
      </c>
    </row>
    <row r="16" spans="1:8" x14ac:dyDescent="0.35">
      <c r="A16" s="45" t="s">
        <v>128</v>
      </c>
      <c r="B16" s="78">
        <v>76</v>
      </c>
      <c r="C16" s="79">
        <v>59</v>
      </c>
      <c r="D16" s="39">
        <v>13</v>
      </c>
      <c r="E16" s="39">
        <v>46</v>
      </c>
      <c r="F16" s="41">
        <f t="shared" si="0"/>
        <v>0.22033898305084745</v>
      </c>
      <c r="G16" s="74">
        <f t="shared" si="1"/>
        <v>0.77966101694915257</v>
      </c>
      <c r="H16" s="73">
        <v>1263</v>
      </c>
    </row>
    <row r="17" spans="1:8" x14ac:dyDescent="0.35">
      <c r="A17" s="45" t="s">
        <v>39</v>
      </c>
      <c r="B17" s="78">
        <v>47</v>
      </c>
      <c r="C17" s="79">
        <v>35</v>
      </c>
      <c r="D17" s="39">
        <v>3</v>
      </c>
      <c r="E17" s="39">
        <v>32</v>
      </c>
      <c r="F17" s="41">
        <f>D17/C17</f>
        <v>8.5714285714285715E-2</v>
      </c>
      <c r="G17" s="74">
        <f t="shared" si="1"/>
        <v>0.91428571428571426</v>
      </c>
      <c r="H17" s="73">
        <v>502</v>
      </c>
    </row>
    <row r="18" spans="1:8" x14ac:dyDescent="0.35">
      <c r="A18" s="45" t="s">
        <v>25</v>
      </c>
      <c r="B18" s="78">
        <v>0</v>
      </c>
      <c r="C18" s="79">
        <v>0</v>
      </c>
      <c r="D18" s="39">
        <v>0</v>
      </c>
      <c r="E18" s="39">
        <v>0</v>
      </c>
      <c r="F18" s="41">
        <v>0</v>
      </c>
      <c r="G18" s="74">
        <v>0</v>
      </c>
      <c r="H18" s="73">
        <v>0</v>
      </c>
    </row>
    <row r="19" spans="1:8" x14ac:dyDescent="0.35">
      <c r="A19" s="45" t="s">
        <v>129</v>
      </c>
      <c r="B19" s="78">
        <v>1</v>
      </c>
      <c r="C19" s="79">
        <v>1</v>
      </c>
      <c r="D19" s="39">
        <v>0</v>
      </c>
      <c r="E19" s="39">
        <v>1</v>
      </c>
      <c r="F19" s="41">
        <f>D19/C19</f>
        <v>0</v>
      </c>
      <c r="G19" s="74">
        <f t="shared" si="1"/>
        <v>1</v>
      </c>
      <c r="H19" s="73">
        <v>0</v>
      </c>
    </row>
    <row r="20" spans="1:8" x14ac:dyDescent="0.35">
      <c r="A20" s="45" t="s">
        <v>130</v>
      </c>
      <c r="B20" s="78">
        <v>1</v>
      </c>
      <c r="C20" s="79">
        <v>1</v>
      </c>
      <c r="D20" s="39">
        <v>0</v>
      </c>
      <c r="E20" s="39">
        <v>1</v>
      </c>
      <c r="F20" s="41">
        <f>D20/C20</f>
        <v>0</v>
      </c>
      <c r="G20" s="74">
        <v>0</v>
      </c>
      <c r="H20" s="73">
        <v>7</v>
      </c>
    </row>
    <row r="21" spans="1:8" x14ac:dyDescent="0.35">
      <c r="A21" s="45" t="s">
        <v>131</v>
      </c>
      <c r="B21" s="78">
        <v>1</v>
      </c>
      <c r="C21" s="79">
        <v>1</v>
      </c>
      <c r="D21" s="39">
        <v>1</v>
      </c>
      <c r="E21" s="39">
        <v>0</v>
      </c>
      <c r="F21" s="41">
        <f>D21/C21</f>
        <v>1</v>
      </c>
      <c r="G21" s="74">
        <v>0</v>
      </c>
      <c r="H21" s="73">
        <v>0</v>
      </c>
    </row>
    <row r="22" spans="1:8" x14ac:dyDescent="0.35">
      <c r="A22" s="45" t="s">
        <v>132</v>
      </c>
      <c r="B22" s="78">
        <v>3</v>
      </c>
      <c r="C22" s="79">
        <v>0</v>
      </c>
      <c r="D22" s="39">
        <v>0</v>
      </c>
      <c r="E22" s="39">
        <v>0</v>
      </c>
      <c r="F22" s="41">
        <v>0</v>
      </c>
      <c r="G22" s="74">
        <v>0</v>
      </c>
      <c r="H22" s="73">
        <v>28</v>
      </c>
    </row>
    <row r="23" spans="1:8" x14ac:dyDescent="0.35">
      <c r="A23" s="45" t="s">
        <v>133</v>
      </c>
      <c r="B23" s="39">
        <v>2</v>
      </c>
      <c r="C23" s="79">
        <v>3</v>
      </c>
      <c r="D23" s="39">
        <v>0</v>
      </c>
      <c r="E23" s="39">
        <v>3</v>
      </c>
      <c r="F23" s="41">
        <f t="shared" si="0"/>
        <v>0</v>
      </c>
      <c r="G23" s="74">
        <f t="shared" si="1"/>
        <v>1</v>
      </c>
      <c r="H23" s="73">
        <v>43</v>
      </c>
    </row>
    <row r="24" spans="1:8" x14ac:dyDescent="0.35">
      <c r="A24" s="76" t="s">
        <v>134</v>
      </c>
      <c r="B24" s="78">
        <v>135</v>
      </c>
      <c r="C24" s="79">
        <v>94</v>
      </c>
      <c r="D24" s="77">
        <v>16</v>
      </c>
      <c r="E24" s="77">
        <v>78</v>
      </c>
      <c r="F24" s="41">
        <f t="shared" si="0"/>
        <v>0.1702127659574468</v>
      </c>
      <c r="G24" s="74">
        <f t="shared" si="1"/>
        <v>0.82978723404255317</v>
      </c>
      <c r="H24" s="73">
        <v>1902</v>
      </c>
    </row>
    <row r="25" spans="1:8" x14ac:dyDescent="0.35">
      <c r="A25" s="45" t="s">
        <v>135</v>
      </c>
      <c r="B25" s="78">
        <v>2</v>
      </c>
      <c r="C25" s="79">
        <v>1</v>
      </c>
      <c r="D25" s="39">
        <v>0</v>
      </c>
      <c r="E25" s="39">
        <v>1</v>
      </c>
      <c r="F25" s="41">
        <f t="shared" si="0"/>
        <v>0</v>
      </c>
      <c r="G25" s="74">
        <f t="shared" si="1"/>
        <v>1</v>
      </c>
      <c r="H25" s="73">
        <v>30</v>
      </c>
    </row>
    <row r="26" spans="1:8" x14ac:dyDescent="0.35">
      <c r="A26" s="45" t="s">
        <v>38</v>
      </c>
      <c r="B26" s="78">
        <v>5</v>
      </c>
      <c r="C26" s="79">
        <v>3</v>
      </c>
      <c r="D26" s="39">
        <v>0</v>
      </c>
      <c r="E26" s="39">
        <v>3</v>
      </c>
      <c r="F26" s="41">
        <f t="shared" si="0"/>
        <v>0</v>
      </c>
      <c r="G26" s="74">
        <f t="shared" si="1"/>
        <v>1</v>
      </c>
      <c r="H26" s="73">
        <v>0</v>
      </c>
    </row>
    <row r="27" spans="1:8" x14ac:dyDescent="0.35">
      <c r="A27" s="45" t="s">
        <v>37</v>
      </c>
      <c r="B27" s="78">
        <v>7</v>
      </c>
      <c r="C27" s="79">
        <v>9</v>
      </c>
      <c r="D27" s="39">
        <v>0</v>
      </c>
      <c r="E27" s="39">
        <v>9</v>
      </c>
      <c r="F27" s="41">
        <f t="shared" si="0"/>
        <v>0</v>
      </c>
      <c r="G27" s="74">
        <f t="shared" si="1"/>
        <v>1</v>
      </c>
      <c r="H27" s="73">
        <v>43</v>
      </c>
    </row>
    <row r="28" spans="1:8" x14ac:dyDescent="0.35">
      <c r="A28" s="45" t="s">
        <v>27</v>
      </c>
      <c r="B28" s="78">
        <v>13</v>
      </c>
      <c r="C28" s="39">
        <v>9</v>
      </c>
      <c r="D28" s="39">
        <v>3</v>
      </c>
      <c r="E28" s="39">
        <v>6</v>
      </c>
      <c r="F28" s="41">
        <f t="shared" si="0"/>
        <v>0.33333333333333331</v>
      </c>
      <c r="G28" s="74">
        <f t="shared" si="1"/>
        <v>0.66666666666666663</v>
      </c>
      <c r="H28" s="73">
        <v>233</v>
      </c>
    </row>
    <row r="29" spans="1:8" x14ac:dyDescent="0.35">
      <c r="A29" s="45" t="s">
        <v>62</v>
      </c>
      <c r="B29" s="78">
        <v>2</v>
      </c>
      <c r="C29" s="39">
        <v>2</v>
      </c>
      <c r="D29" s="39">
        <v>0</v>
      </c>
      <c r="E29" s="39">
        <v>2</v>
      </c>
      <c r="F29" s="41">
        <f t="shared" si="0"/>
        <v>0</v>
      </c>
      <c r="G29" s="74">
        <f t="shared" si="1"/>
        <v>1</v>
      </c>
      <c r="H29" s="73">
        <v>34</v>
      </c>
    </row>
    <row r="30" spans="1:8" x14ac:dyDescent="0.35">
      <c r="A30" s="45" t="s">
        <v>136</v>
      </c>
      <c r="B30" s="78">
        <v>20</v>
      </c>
      <c r="C30" s="39">
        <v>14</v>
      </c>
      <c r="D30" s="39">
        <v>2</v>
      </c>
      <c r="E30" s="39">
        <v>12</v>
      </c>
      <c r="F30" s="41">
        <f t="shared" si="0"/>
        <v>0.14285714285714285</v>
      </c>
      <c r="G30" s="74">
        <f t="shared" si="1"/>
        <v>0.8571428571428571</v>
      </c>
      <c r="H30" s="73">
        <v>308</v>
      </c>
    </row>
    <row r="31" spans="1:8" x14ac:dyDescent="0.35">
      <c r="A31" s="45" t="s">
        <v>17</v>
      </c>
      <c r="B31" s="78">
        <v>5</v>
      </c>
      <c r="C31" s="39">
        <v>4</v>
      </c>
      <c r="D31" s="39">
        <v>0</v>
      </c>
      <c r="E31" s="39">
        <v>4</v>
      </c>
      <c r="F31" s="41">
        <f t="shared" si="0"/>
        <v>0</v>
      </c>
      <c r="G31" s="74">
        <f t="shared" si="1"/>
        <v>1</v>
      </c>
      <c r="H31" s="73">
        <v>175</v>
      </c>
    </row>
    <row r="32" spans="1:8" x14ac:dyDescent="0.35">
      <c r="A32" s="45" t="s">
        <v>137</v>
      </c>
      <c r="B32" s="78">
        <v>2</v>
      </c>
      <c r="C32" s="39">
        <v>2</v>
      </c>
      <c r="D32" s="39">
        <v>0</v>
      </c>
      <c r="E32" s="39">
        <v>2</v>
      </c>
      <c r="F32" s="41">
        <f t="shared" si="0"/>
        <v>0</v>
      </c>
      <c r="G32" s="74">
        <f t="shared" si="1"/>
        <v>1</v>
      </c>
      <c r="H32" s="73">
        <v>5</v>
      </c>
    </row>
    <row r="33" spans="1:8" x14ac:dyDescent="0.35">
      <c r="A33" s="76" t="s">
        <v>138</v>
      </c>
      <c r="B33" s="78">
        <v>140</v>
      </c>
      <c r="C33" s="77">
        <v>133</v>
      </c>
      <c r="D33" s="77">
        <v>10</v>
      </c>
      <c r="E33" s="77">
        <v>96</v>
      </c>
      <c r="F33" s="41">
        <f t="shared" si="0"/>
        <v>7.5187969924812026E-2</v>
      </c>
      <c r="G33" s="74">
        <f t="shared" si="1"/>
        <v>0.72180451127819545</v>
      </c>
      <c r="H33" s="73">
        <v>1502</v>
      </c>
    </row>
    <row r="34" spans="1:8" x14ac:dyDescent="0.35">
      <c r="A34" s="76" t="s">
        <v>139</v>
      </c>
      <c r="B34" s="78">
        <v>2</v>
      </c>
      <c r="C34" s="39">
        <v>2</v>
      </c>
      <c r="D34" s="39">
        <v>2</v>
      </c>
      <c r="E34" s="39">
        <v>0</v>
      </c>
      <c r="F34" s="41">
        <f t="shared" si="0"/>
        <v>1</v>
      </c>
      <c r="G34" s="74">
        <f t="shared" si="1"/>
        <v>0</v>
      </c>
      <c r="H34" s="73">
        <v>34</v>
      </c>
    </row>
    <row r="35" spans="1:8" x14ac:dyDescent="0.35">
      <c r="A35" s="76" t="s">
        <v>140</v>
      </c>
      <c r="B35" s="78">
        <v>62</v>
      </c>
      <c r="C35" s="39">
        <v>50</v>
      </c>
      <c r="D35" s="39">
        <v>8</v>
      </c>
      <c r="E35" s="39">
        <v>42</v>
      </c>
      <c r="F35" s="41">
        <f t="shared" si="0"/>
        <v>0.16</v>
      </c>
      <c r="G35" s="74">
        <f t="shared" si="1"/>
        <v>0.84</v>
      </c>
      <c r="H35" s="73">
        <v>996</v>
      </c>
    </row>
    <row r="36" spans="1:8" x14ac:dyDescent="0.35">
      <c r="A36" s="76" t="s">
        <v>141</v>
      </c>
      <c r="B36" s="78">
        <v>12</v>
      </c>
      <c r="C36" s="39">
        <v>3</v>
      </c>
      <c r="D36" s="39">
        <v>2</v>
      </c>
      <c r="E36" s="39">
        <v>1</v>
      </c>
      <c r="F36" s="41">
        <f t="shared" si="0"/>
        <v>0.66666666666666663</v>
      </c>
      <c r="G36" s="74">
        <f t="shared" si="1"/>
        <v>0.33333333333333331</v>
      </c>
      <c r="H36" s="73">
        <v>109</v>
      </c>
    </row>
    <row r="37" spans="1:8" x14ac:dyDescent="0.35">
      <c r="A37" s="76" t="s">
        <v>142</v>
      </c>
      <c r="B37" s="78">
        <v>0</v>
      </c>
      <c r="C37" s="39">
        <v>0</v>
      </c>
      <c r="D37" s="39">
        <v>0</v>
      </c>
      <c r="E37" s="39">
        <v>0</v>
      </c>
      <c r="F37" s="41">
        <v>0</v>
      </c>
      <c r="G37" s="74">
        <v>0</v>
      </c>
      <c r="H37" s="73">
        <v>0</v>
      </c>
    </row>
    <row r="38" spans="1:8" x14ac:dyDescent="0.35">
      <c r="A38" s="76" t="s">
        <v>143</v>
      </c>
      <c r="B38" s="78">
        <v>17</v>
      </c>
      <c r="C38" s="39">
        <v>12</v>
      </c>
      <c r="D38" s="39">
        <v>1</v>
      </c>
      <c r="E38" s="39">
        <v>11</v>
      </c>
      <c r="F38" s="41">
        <f t="shared" si="0"/>
        <v>8.3333333333333329E-2</v>
      </c>
      <c r="G38" s="74">
        <f t="shared" si="1"/>
        <v>0.91666666666666663</v>
      </c>
      <c r="H38" s="73">
        <v>189</v>
      </c>
    </row>
    <row r="39" spans="1:8" x14ac:dyDescent="0.35">
      <c r="A39" s="76" t="s">
        <v>144</v>
      </c>
      <c r="B39" s="78">
        <v>17</v>
      </c>
      <c r="C39" s="39">
        <v>8</v>
      </c>
      <c r="D39" s="39">
        <v>0</v>
      </c>
      <c r="E39" s="39">
        <v>8</v>
      </c>
      <c r="F39" s="41">
        <f t="shared" si="0"/>
        <v>0</v>
      </c>
      <c r="G39" s="74">
        <f t="shared" si="1"/>
        <v>1</v>
      </c>
      <c r="H39" s="73">
        <v>80</v>
      </c>
    </row>
    <row r="40" spans="1:8" x14ac:dyDescent="0.35">
      <c r="A40" s="76" t="s">
        <v>145</v>
      </c>
      <c r="B40" s="78">
        <v>3</v>
      </c>
      <c r="C40" s="39">
        <v>3</v>
      </c>
      <c r="D40" s="39">
        <v>0</v>
      </c>
      <c r="E40" s="39">
        <v>3</v>
      </c>
      <c r="F40" s="41">
        <f t="shared" si="0"/>
        <v>0</v>
      </c>
      <c r="G40" s="74">
        <f t="shared" si="1"/>
        <v>1</v>
      </c>
      <c r="H40" s="73">
        <v>58</v>
      </c>
    </row>
    <row r="41" spans="1:8" x14ac:dyDescent="0.35">
      <c r="A41" s="76" t="s">
        <v>146</v>
      </c>
      <c r="B41" s="78">
        <v>7</v>
      </c>
      <c r="C41" s="39">
        <v>5</v>
      </c>
      <c r="D41" s="39">
        <v>1</v>
      </c>
      <c r="E41" s="39">
        <v>4</v>
      </c>
      <c r="F41" s="41">
        <f t="shared" si="0"/>
        <v>0.2</v>
      </c>
      <c r="G41" s="74">
        <f t="shared" si="1"/>
        <v>0.8</v>
      </c>
      <c r="H41" s="73">
        <v>145</v>
      </c>
    </row>
    <row r="42" spans="1:8" x14ac:dyDescent="0.35">
      <c r="A42" s="76" t="s">
        <v>147</v>
      </c>
      <c r="B42" s="78">
        <v>14</v>
      </c>
      <c r="C42" s="39">
        <v>9</v>
      </c>
      <c r="D42" s="39">
        <v>2</v>
      </c>
      <c r="E42" s="39">
        <v>7</v>
      </c>
      <c r="F42" s="41">
        <f t="shared" si="0"/>
        <v>0.22222222222222221</v>
      </c>
      <c r="G42" s="74">
        <f t="shared" si="1"/>
        <v>0.77777777777777779</v>
      </c>
      <c r="H42" s="73">
        <v>290</v>
      </c>
    </row>
    <row r="43" spans="1:8" x14ac:dyDescent="0.35">
      <c r="A43" s="76" t="s">
        <v>148</v>
      </c>
      <c r="B43" s="78">
        <v>118</v>
      </c>
      <c r="C43" s="77">
        <v>73</v>
      </c>
      <c r="D43" s="77">
        <v>7</v>
      </c>
      <c r="E43" s="77">
        <v>66</v>
      </c>
      <c r="F43" s="41">
        <f t="shared" si="0"/>
        <v>9.5890410958904104E-2</v>
      </c>
      <c r="G43" s="74">
        <f t="shared" si="1"/>
        <v>0.90410958904109584</v>
      </c>
      <c r="H43" s="73">
        <v>1031</v>
      </c>
    </row>
    <row r="44" spans="1:8" x14ac:dyDescent="0.35">
      <c r="A44" s="45" t="s">
        <v>36</v>
      </c>
      <c r="B44" s="78">
        <v>55</v>
      </c>
      <c r="C44" s="39">
        <v>46</v>
      </c>
      <c r="D44" s="39">
        <v>10</v>
      </c>
      <c r="E44" s="39">
        <v>36</v>
      </c>
      <c r="F44" s="41">
        <f t="shared" si="0"/>
        <v>0.21739130434782608</v>
      </c>
      <c r="G44" s="74">
        <f t="shared" si="1"/>
        <v>0.78260869565217395</v>
      </c>
      <c r="H44" s="73">
        <v>676</v>
      </c>
    </row>
    <row r="45" spans="1:8" x14ac:dyDescent="0.35">
      <c r="A45" s="45" t="s">
        <v>15</v>
      </c>
      <c r="B45" s="78">
        <v>1</v>
      </c>
      <c r="C45" s="39">
        <v>1</v>
      </c>
      <c r="D45" s="39">
        <v>0</v>
      </c>
      <c r="E45" s="39">
        <v>1</v>
      </c>
      <c r="F45" s="41">
        <f t="shared" si="0"/>
        <v>0</v>
      </c>
      <c r="G45" s="74">
        <f t="shared" si="1"/>
        <v>1</v>
      </c>
      <c r="H45" s="73">
        <v>27</v>
      </c>
    </row>
    <row r="46" spans="1:8" x14ac:dyDescent="0.35">
      <c r="A46" s="45" t="s">
        <v>18</v>
      </c>
      <c r="B46" s="78">
        <v>4</v>
      </c>
      <c r="C46" s="39">
        <v>5</v>
      </c>
      <c r="D46" s="39">
        <v>2</v>
      </c>
      <c r="E46" s="39">
        <v>3</v>
      </c>
      <c r="F46" s="41">
        <f t="shared" si="0"/>
        <v>0.4</v>
      </c>
      <c r="G46" s="74">
        <f t="shared" si="1"/>
        <v>0.6</v>
      </c>
      <c r="H46" s="73">
        <v>145</v>
      </c>
    </row>
    <row r="47" spans="1:8" x14ac:dyDescent="0.35">
      <c r="A47" s="45" t="s">
        <v>35</v>
      </c>
      <c r="B47" s="78">
        <v>44</v>
      </c>
      <c r="C47" s="39">
        <v>38</v>
      </c>
      <c r="D47" s="39">
        <v>3</v>
      </c>
      <c r="E47" s="39">
        <v>35</v>
      </c>
      <c r="F47" s="41">
        <f t="shared" si="0"/>
        <v>7.8947368421052627E-2</v>
      </c>
      <c r="G47" s="74">
        <f t="shared" si="1"/>
        <v>0.92105263157894735</v>
      </c>
      <c r="H47" s="73">
        <v>740</v>
      </c>
    </row>
    <row r="48" spans="1:8" x14ac:dyDescent="0.35">
      <c r="A48" s="45" t="s">
        <v>24</v>
      </c>
      <c r="B48" s="78">
        <v>0</v>
      </c>
      <c r="C48" s="39">
        <v>0</v>
      </c>
      <c r="D48" s="39">
        <v>0</v>
      </c>
      <c r="E48" s="39">
        <v>0</v>
      </c>
      <c r="F48" s="41">
        <v>0</v>
      </c>
      <c r="G48" s="74">
        <v>0</v>
      </c>
      <c r="H48" s="73">
        <v>22</v>
      </c>
    </row>
    <row r="49" spans="1:8" x14ac:dyDescent="0.35">
      <c r="A49" s="45" t="s">
        <v>34</v>
      </c>
      <c r="B49" s="78">
        <v>9</v>
      </c>
      <c r="C49" s="39">
        <v>8</v>
      </c>
      <c r="D49" s="39">
        <v>2</v>
      </c>
      <c r="E49" s="39">
        <v>6</v>
      </c>
      <c r="F49" s="41">
        <f t="shared" si="0"/>
        <v>0.25</v>
      </c>
      <c r="G49" s="74">
        <f t="shared" si="1"/>
        <v>0.75</v>
      </c>
      <c r="H49" s="73">
        <v>67</v>
      </c>
    </row>
    <row r="50" spans="1:8" x14ac:dyDescent="0.35">
      <c r="A50" s="45" t="s">
        <v>33</v>
      </c>
      <c r="B50" s="78">
        <v>2</v>
      </c>
      <c r="C50" s="39">
        <v>4</v>
      </c>
      <c r="D50" s="39">
        <v>0</v>
      </c>
      <c r="E50" s="39">
        <v>4</v>
      </c>
      <c r="F50" s="41">
        <f t="shared" si="0"/>
        <v>0</v>
      </c>
      <c r="G50" s="74">
        <f t="shared" si="1"/>
        <v>1</v>
      </c>
      <c r="H50" s="73">
        <v>27</v>
      </c>
    </row>
    <row r="51" spans="1:8" x14ac:dyDescent="0.35">
      <c r="A51" s="45" t="s">
        <v>16</v>
      </c>
      <c r="B51" s="78">
        <v>13</v>
      </c>
      <c r="C51" s="39">
        <v>8</v>
      </c>
      <c r="D51" s="39">
        <v>0</v>
      </c>
      <c r="E51" s="39">
        <v>8</v>
      </c>
      <c r="F51" s="41">
        <f t="shared" si="0"/>
        <v>0</v>
      </c>
      <c r="G51" s="74">
        <f t="shared" si="1"/>
        <v>1</v>
      </c>
      <c r="H51" s="73">
        <v>139</v>
      </c>
    </row>
    <row r="52" spans="1:8" x14ac:dyDescent="0.35">
      <c r="A52" s="45" t="s">
        <v>32</v>
      </c>
      <c r="B52" s="78">
        <v>12</v>
      </c>
      <c r="C52" s="39">
        <v>5</v>
      </c>
      <c r="D52" s="39">
        <v>0</v>
      </c>
      <c r="E52" s="39">
        <v>5</v>
      </c>
      <c r="F52" s="41">
        <f t="shared" si="0"/>
        <v>0</v>
      </c>
      <c r="G52" s="74">
        <f t="shared" si="1"/>
        <v>1</v>
      </c>
      <c r="H52" s="73">
        <v>115</v>
      </c>
    </row>
    <row r="53" spans="1:8" x14ac:dyDescent="0.35">
      <c r="A53" s="45" t="s">
        <v>31</v>
      </c>
      <c r="B53" s="78">
        <v>1</v>
      </c>
      <c r="C53" s="39">
        <v>1</v>
      </c>
      <c r="D53" s="39">
        <v>0</v>
      </c>
      <c r="E53" s="39">
        <v>1</v>
      </c>
      <c r="F53" s="41">
        <f t="shared" si="0"/>
        <v>0</v>
      </c>
      <c r="G53" s="74">
        <f t="shared" si="1"/>
        <v>1</v>
      </c>
      <c r="H53" s="73">
        <v>2</v>
      </c>
    </row>
    <row r="54" spans="1:8" x14ac:dyDescent="0.35">
      <c r="A54" s="45" t="s">
        <v>77</v>
      </c>
      <c r="B54" s="78">
        <v>1</v>
      </c>
      <c r="C54" s="39">
        <v>0</v>
      </c>
      <c r="D54" s="39">
        <v>0</v>
      </c>
      <c r="E54" s="39">
        <v>0</v>
      </c>
      <c r="F54" s="41">
        <v>0</v>
      </c>
      <c r="G54" s="74">
        <v>0</v>
      </c>
      <c r="H54" s="73">
        <v>33</v>
      </c>
    </row>
    <row r="55" spans="1:8" x14ac:dyDescent="0.35">
      <c r="A55" s="45" t="s">
        <v>30</v>
      </c>
      <c r="B55" s="78">
        <v>10</v>
      </c>
      <c r="C55" s="39">
        <v>10</v>
      </c>
      <c r="D55" s="39">
        <v>0</v>
      </c>
      <c r="E55" s="39">
        <v>10</v>
      </c>
      <c r="F55" s="41">
        <f t="shared" si="0"/>
        <v>0</v>
      </c>
      <c r="G55" s="74">
        <f t="shared" si="1"/>
        <v>1</v>
      </c>
      <c r="H55" s="73">
        <v>239</v>
      </c>
    </row>
    <row r="56" spans="1:8" x14ac:dyDescent="0.35">
      <c r="A56" s="45" t="s">
        <v>21</v>
      </c>
      <c r="B56" s="78">
        <v>22</v>
      </c>
      <c r="C56" s="39">
        <v>23</v>
      </c>
      <c r="D56" s="39">
        <v>3</v>
      </c>
      <c r="E56" s="39">
        <v>20</v>
      </c>
      <c r="F56" s="41">
        <f t="shared" si="0"/>
        <v>0.13043478260869565</v>
      </c>
      <c r="G56" s="74">
        <f t="shared" si="1"/>
        <v>0.86956521739130432</v>
      </c>
      <c r="H56" s="73">
        <v>355</v>
      </c>
    </row>
    <row r="57" spans="1:8" x14ac:dyDescent="0.35">
      <c r="A57" s="45" t="s">
        <v>22</v>
      </c>
      <c r="B57" s="78">
        <v>26</v>
      </c>
      <c r="C57" s="39">
        <v>22</v>
      </c>
      <c r="D57" s="39">
        <v>7</v>
      </c>
      <c r="E57" s="39">
        <v>15</v>
      </c>
      <c r="F57" s="41">
        <f t="shared" si="0"/>
        <v>0.31818181818181818</v>
      </c>
      <c r="G57" s="74">
        <f t="shared" si="1"/>
        <v>0.68181818181818177</v>
      </c>
      <c r="H57" s="73">
        <v>224</v>
      </c>
    </row>
    <row r="58" spans="1:8" x14ac:dyDescent="0.35">
      <c r="A58" s="45" t="s">
        <v>79</v>
      </c>
      <c r="B58" s="78">
        <v>6</v>
      </c>
      <c r="C58" s="39">
        <v>2</v>
      </c>
      <c r="D58" s="39">
        <v>0</v>
      </c>
      <c r="E58" s="39">
        <v>2</v>
      </c>
      <c r="F58" s="41">
        <f t="shared" si="0"/>
        <v>0</v>
      </c>
      <c r="G58" s="74">
        <f t="shared" si="1"/>
        <v>1</v>
      </c>
      <c r="H58" s="73">
        <v>37</v>
      </c>
    </row>
    <row r="59" spans="1:8" x14ac:dyDescent="0.35">
      <c r="A59" s="45" t="s">
        <v>149</v>
      </c>
      <c r="B59" s="78">
        <v>37</v>
      </c>
      <c r="C59" s="39">
        <v>28</v>
      </c>
      <c r="D59" s="39">
        <v>5</v>
      </c>
      <c r="E59" s="39">
        <v>23</v>
      </c>
      <c r="F59" s="41">
        <f t="shared" si="0"/>
        <v>0.17857142857142858</v>
      </c>
      <c r="G59" s="74">
        <f t="shared" si="1"/>
        <v>0.8214285714285714</v>
      </c>
      <c r="H59" s="73">
        <v>494</v>
      </c>
    </row>
    <row r="60" spans="1:8" x14ac:dyDescent="0.35">
      <c r="A60" s="45" t="s">
        <v>29</v>
      </c>
      <c r="B60" s="85">
        <v>36</v>
      </c>
      <c r="C60" s="1">
        <v>25</v>
      </c>
      <c r="D60" s="1">
        <v>1</v>
      </c>
      <c r="E60" s="39">
        <v>24</v>
      </c>
      <c r="F60" s="41">
        <f t="shared" si="0"/>
        <v>0.04</v>
      </c>
      <c r="G60" s="74">
        <f t="shared" si="1"/>
        <v>0.96</v>
      </c>
      <c r="H60" s="73">
        <v>619</v>
      </c>
    </row>
    <row r="61" spans="1:8" x14ac:dyDescent="0.3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73">
        <v>0</v>
      </c>
    </row>
    <row r="62" spans="1:8" x14ac:dyDescent="0.35">
      <c r="A62" s="45" t="s">
        <v>150</v>
      </c>
      <c r="B62" s="78">
        <v>25</v>
      </c>
      <c r="C62" s="39">
        <v>16</v>
      </c>
      <c r="D62" s="39">
        <v>2</v>
      </c>
      <c r="E62" s="85">
        <v>14</v>
      </c>
      <c r="F62" s="41">
        <f t="shared" ref="F62:F70" si="2">D62/C62</f>
        <v>0.125</v>
      </c>
      <c r="G62" s="74">
        <f t="shared" ref="G62:G70" si="3">E62/C62</f>
        <v>0.875</v>
      </c>
      <c r="H62" s="73">
        <v>237</v>
      </c>
    </row>
    <row r="63" spans="1:8" x14ac:dyDescent="0.35">
      <c r="A63" s="45" t="s">
        <v>84</v>
      </c>
      <c r="B63" s="78">
        <v>3</v>
      </c>
      <c r="C63" s="39">
        <v>1</v>
      </c>
      <c r="D63" s="39">
        <v>0</v>
      </c>
      <c r="E63" s="85">
        <v>1</v>
      </c>
      <c r="F63" s="41">
        <f t="shared" si="2"/>
        <v>0</v>
      </c>
      <c r="G63" s="74">
        <f t="shared" si="3"/>
        <v>1</v>
      </c>
      <c r="H63" s="73">
        <v>11</v>
      </c>
    </row>
    <row r="64" spans="1:8" x14ac:dyDescent="0.35">
      <c r="A64" s="45" t="s">
        <v>85</v>
      </c>
      <c r="B64" s="78">
        <v>4</v>
      </c>
      <c r="C64" s="39">
        <v>4</v>
      </c>
      <c r="D64" s="39">
        <v>0</v>
      </c>
      <c r="E64" s="85">
        <v>4</v>
      </c>
      <c r="F64" s="41">
        <f t="shared" si="2"/>
        <v>0</v>
      </c>
      <c r="G64" s="74">
        <f t="shared" si="3"/>
        <v>1</v>
      </c>
      <c r="H64" s="73">
        <v>189</v>
      </c>
    </row>
    <row r="65" spans="1:16" x14ac:dyDescent="0.35">
      <c r="A65" s="45" t="s">
        <v>151</v>
      </c>
      <c r="B65" s="78">
        <v>5</v>
      </c>
      <c r="C65" s="39">
        <v>2</v>
      </c>
      <c r="D65" s="39">
        <v>0</v>
      </c>
      <c r="E65" s="85">
        <v>2</v>
      </c>
      <c r="F65" s="41">
        <f t="shared" si="2"/>
        <v>0</v>
      </c>
      <c r="G65" s="74">
        <f t="shared" si="3"/>
        <v>1</v>
      </c>
      <c r="H65" s="73">
        <v>20</v>
      </c>
    </row>
    <row r="66" spans="1:16" x14ac:dyDescent="0.35">
      <c r="A66" s="45" t="s">
        <v>152</v>
      </c>
      <c r="B66" s="78">
        <v>3</v>
      </c>
      <c r="C66" s="39">
        <v>5</v>
      </c>
      <c r="D66" s="39">
        <v>0</v>
      </c>
      <c r="E66" s="85">
        <v>5</v>
      </c>
      <c r="F66" s="41">
        <f t="shared" si="2"/>
        <v>0</v>
      </c>
      <c r="G66" s="74">
        <f t="shared" si="3"/>
        <v>1</v>
      </c>
      <c r="H66" s="73">
        <v>128</v>
      </c>
    </row>
    <row r="67" spans="1:16" x14ac:dyDescent="0.35">
      <c r="A67" s="45" t="s">
        <v>153</v>
      </c>
      <c r="B67" s="78">
        <v>12</v>
      </c>
      <c r="C67" s="39">
        <v>6</v>
      </c>
      <c r="D67" s="39">
        <v>2</v>
      </c>
      <c r="E67" s="85">
        <v>4</v>
      </c>
      <c r="F67" s="41">
        <f t="shared" si="2"/>
        <v>0.33333333333333331</v>
      </c>
      <c r="G67" s="74">
        <f t="shared" si="3"/>
        <v>0.66666666666666663</v>
      </c>
      <c r="H67" s="73">
        <v>75</v>
      </c>
    </row>
    <row r="68" spans="1:16" x14ac:dyDescent="0.35">
      <c r="A68" s="45" t="s">
        <v>158</v>
      </c>
      <c r="B68" s="78">
        <v>4</v>
      </c>
      <c r="C68" s="39">
        <v>1</v>
      </c>
      <c r="D68" s="39">
        <v>0</v>
      </c>
      <c r="E68" s="85">
        <v>1</v>
      </c>
      <c r="F68" s="41">
        <f t="shared" si="2"/>
        <v>0</v>
      </c>
      <c r="G68" s="74">
        <f t="shared" si="3"/>
        <v>1</v>
      </c>
      <c r="H68" s="73">
        <v>81</v>
      </c>
    </row>
    <row r="69" spans="1:16" s="82" customFormat="1" x14ac:dyDescent="0.35">
      <c r="A69" s="76" t="s">
        <v>154</v>
      </c>
      <c r="B69" s="81">
        <v>0</v>
      </c>
      <c r="C69" s="77">
        <v>0</v>
      </c>
      <c r="D69" s="77">
        <v>0</v>
      </c>
      <c r="E69" s="85">
        <v>0</v>
      </c>
      <c r="F69" s="80">
        <v>0</v>
      </c>
      <c r="G69" s="74">
        <v>0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78">
        <v>1</v>
      </c>
      <c r="C70" s="39">
        <v>1</v>
      </c>
      <c r="D70" s="39">
        <v>0</v>
      </c>
      <c r="E70" s="85">
        <v>1</v>
      </c>
      <c r="F70" s="41">
        <f t="shared" si="2"/>
        <v>0</v>
      </c>
      <c r="G70" s="74">
        <f t="shared" si="3"/>
        <v>1</v>
      </c>
      <c r="H70" s="73">
        <v>2</v>
      </c>
    </row>
    <row r="71" spans="1:16" x14ac:dyDescent="0.35">
      <c r="A71" s="45" t="s">
        <v>155</v>
      </c>
      <c r="B71" s="78">
        <v>0</v>
      </c>
      <c r="C71" s="39">
        <v>0</v>
      </c>
      <c r="D71" s="39">
        <v>0</v>
      </c>
      <c r="E71" s="85">
        <v>0</v>
      </c>
      <c r="F71" s="41">
        <v>0</v>
      </c>
      <c r="G71" s="40">
        <v>0</v>
      </c>
      <c r="H71" s="73">
        <v>22</v>
      </c>
    </row>
    <row r="72" spans="1:16" x14ac:dyDescent="0.35">
      <c r="A72" s="44" t="s">
        <v>105</v>
      </c>
      <c r="B72" s="13">
        <f>SUM(B8:B71)</f>
        <v>1140</v>
      </c>
      <c r="C72" s="13">
        <f>SUM(C8:C71)</f>
        <v>869</v>
      </c>
      <c r="D72" s="13">
        <f>SUM(D8:D71)</f>
        <v>121</v>
      </c>
      <c r="E72" s="13">
        <f>SUM(E8:E71)</f>
        <v>721</v>
      </c>
      <c r="F72" s="42">
        <f>D72/C72</f>
        <v>0.13924050632911392</v>
      </c>
      <c r="G72" s="43">
        <f>E72/C72</f>
        <v>0.82968929804372837</v>
      </c>
      <c r="H72" s="13">
        <f>SUM(H8:H71)</f>
        <v>14831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P80"/>
  <sheetViews>
    <sheetView zoomScaleNormal="100" workbookViewId="0">
      <selection activeCell="L29" sqref="L29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8" t="s">
        <v>190</v>
      </c>
      <c r="D3" s="202"/>
      <c r="E3" s="202"/>
      <c r="F3" s="202"/>
      <c r="G3" s="209"/>
    </row>
    <row r="4" spans="1:8" ht="15" thickBot="1" x14ac:dyDescent="0.4">
      <c r="C4" s="210"/>
      <c r="D4" s="203"/>
      <c r="E4" s="203"/>
      <c r="F4" s="203"/>
      <c r="G4" s="211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14</v>
      </c>
      <c r="C8" s="39">
        <v>10</v>
      </c>
      <c r="D8" s="39">
        <v>0</v>
      </c>
      <c r="E8" s="39">
        <v>10</v>
      </c>
      <c r="F8" s="41">
        <f t="shared" ref="F8:F60" si="0">D8/C8</f>
        <v>0</v>
      </c>
      <c r="G8" s="74">
        <f t="shared" ref="G8:G60" si="1">E8/C8</f>
        <v>1</v>
      </c>
      <c r="H8" s="73">
        <v>241</v>
      </c>
    </row>
    <row r="9" spans="1:8" x14ac:dyDescent="0.35">
      <c r="A9" s="45" t="s">
        <v>121</v>
      </c>
      <c r="B9" s="39">
        <v>0</v>
      </c>
      <c r="C9" s="39">
        <v>0</v>
      </c>
      <c r="D9" s="39">
        <v>0</v>
      </c>
      <c r="E9" s="39">
        <v>0</v>
      </c>
      <c r="F9" s="41">
        <v>0</v>
      </c>
      <c r="G9" s="74">
        <v>0</v>
      </c>
      <c r="H9" s="73">
        <v>27</v>
      </c>
    </row>
    <row r="10" spans="1:8" x14ac:dyDescent="0.35">
      <c r="A10" s="45" t="s">
        <v>122</v>
      </c>
      <c r="B10" s="39">
        <v>25</v>
      </c>
      <c r="C10" s="39">
        <v>17</v>
      </c>
      <c r="D10" s="39">
        <v>2</v>
      </c>
      <c r="E10" s="39">
        <v>15</v>
      </c>
      <c r="F10" s="41">
        <f t="shared" si="0"/>
        <v>0.11764705882352941</v>
      </c>
      <c r="G10" s="74">
        <f t="shared" si="1"/>
        <v>0.88235294117647056</v>
      </c>
      <c r="H10" s="73">
        <v>228</v>
      </c>
    </row>
    <row r="11" spans="1:8" x14ac:dyDescent="0.35">
      <c r="A11" s="45" t="s">
        <v>123</v>
      </c>
      <c r="B11" s="39">
        <v>3</v>
      </c>
      <c r="C11" s="39">
        <v>2</v>
      </c>
      <c r="D11" s="39">
        <v>0</v>
      </c>
      <c r="E11" s="39">
        <v>2</v>
      </c>
      <c r="F11" s="41">
        <f t="shared" si="0"/>
        <v>0</v>
      </c>
      <c r="G11" s="74">
        <f t="shared" si="1"/>
        <v>1</v>
      </c>
      <c r="H11" s="73">
        <v>0</v>
      </c>
    </row>
    <row r="12" spans="1:8" x14ac:dyDescent="0.35">
      <c r="A12" s="45" t="s">
        <v>124</v>
      </c>
      <c r="B12" s="39">
        <v>14</v>
      </c>
      <c r="C12" s="39">
        <v>9</v>
      </c>
      <c r="D12" s="39">
        <v>0</v>
      </c>
      <c r="E12" s="39">
        <v>9</v>
      </c>
      <c r="F12" s="41">
        <f t="shared" si="0"/>
        <v>0</v>
      </c>
      <c r="G12" s="74">
        <f t="shared" si="1"/>
        <v>1</v>
      </c>
      <c r="H12" s="73">
        <v>200</v>
      </c>
    </row>
    <row r="13" spans="1:8" x14ac:dyDescent="0.35">
      <c r="A13" s="45" t="s">
        <v>125</v>
      </c>
      <c r="B13" s="78">
        <v>2</v>
      </c>
      <c r="C13" s="39">
        <v>2</v>
      </c>
      <c r="D13" s="39">
        <v>0</v>
      </c>
      <c r="E13" s="39">
        <v>2</v>
      </c>
      <c r="F13" s="41">
        <f t="shared" si="0"/>
        <v>0</v>
      </c>
      <c r="G13" s="74">
        <f t="shared" si="1"/>
        <v>1</v>
      </c>
      <c r="H13" s="73">
        <v>68</v>
      </c>
    </row>
    <row r="14" spans="1:8" x14ac:dyDescent="0.35">
      <c r="A14" s="45" t="s">
        <v>126</v>
      </c>
      <c r="B14" s="78">
        <v>1</v>
      </c>
      <c r="C14" s="39">
        <v>0</v>
      </c>
      <c r="D14" s="39">
        <v>0</v>
      </c>
      <c r="E14" s="39">
        <v>0</v>
      </c>
      <c r="F14" s="41">
        <v>0</v>
      </c>
      <c r="G14" s="74">
        <v>0</v>
      </c>
      <c r="H14" s="73">
        <v>36</v>
      </c>
    </row>
    <row r="15" spans="1:8" x14ac:dyDescent="0.35">
      <c r="A15" s="45" t="s">
        <v>127</v>
      </c>
      <c r="B15" s="78">
        <v>19</v>
      </c>
      <c r="C15" s="39">
        <v>19</v>
      </c>
      <c r="D15" s="39">
        <v>3</v>
      </c>
      <c r="E15" s="39">
        <v>16</v>
      </c>
      <c r="F15" s="41">
        <f t="shared" si="0"/>
        <v>0.15789473684210525</v>
      </c>
      <c r="G15" s="74">
        <f t="shared" si="1"/>
        <v>0.84210526315789469</v>
      </c>
      <c r="H15" s="73">
        <v>241</v>
      </c>
    </row>
    <row r="16" spans="1:8" x14ac:dyDescent="0.35">
      <c r="A16" s="45" t="s">
        <v>128</v>
      </c>
      <c r="B16" s="78">
        <v>83</v>
      </c>
      <c r="C16" s="79">
        <v>72</v>
      </c>
      <c r="D16" s="39">
        <v>15</v>
      </c>
      <c r="E16" s="39">
        <v>57</v>
      </c>
      <c r="F16" s="41">
        <f t="shared" si="0"/>
        <v>0.20833333333333334</v>
      </c>
      <c r="G16" s="74">
        <f t="shared" si="1"/>
        <v>0.79166666666666663</v>
      </c>
      <c r="H16" s="73">
        <v>1201</v>
      </c>
    </row>
    <row r="17" spans="1:8" x14ac:dyDescent="0.35">
      <c r="A17" s="45" t="s">
        <v>39</v>
      </c>
      <c r="B17" s="78">
        <v>48</v>
      </c>
      <c r="C17" s="79">
        <v>30</v>
      </c>
      <c r="D17" s="39">
        <v>2</v>
      </c>
      <c r="E17" s="39">
        <v>28</v>
      </c>
      <c r="F17" s="41">
        <f>D17/C17</f>
        <v>6.6666666666666666E-2</v>
      </c>
      <c r="G17" s="74">
        <f t="shared" si="1"/>
        <v>0.93333333333333335</v>
      </c>
      <c r="H17" s="73">
        <v>500</v>
      </c>
    </row>
    <row r="18" spans="1:8" x14ac:dyDescent="0.35">
      <c r="A18" s="45" t="s">
        <v>25</v>
      </c>
      <c r="B18" s="78">
        <v>2</v>
      </c>
      <c r="C18" s="79">
        <v>2</v>
      </c>
      <c r="D18" s="39">
        <v>1</v>
      </c>
      <c r="E18" s="39">
        <v>1</v>
      </c>
      <c r="F18" s="41">
        <f>D18/C18</f>
        <v>0.5</v>
      </c>
      <c r="G18" s="74">
        <f t="shared" si="1"/>
        <v>0.5</v>
      </c>
      <c r="H18" s="73">
        <v>0</v>
      </c>
    </row>
    <row r="19" spans="1:8" x14ac:dyDescent="0.35">
      <c r="A19" s="45" t="s">
        <v>129</v>
      </c>
      <c r="B19" s="78">
        <v>0</v>
      </c>
      <c r="C19" s="79">
        <v>0</v>
      </c>
      <c r="D19" s="39">
        <v>0</v>
      </c>
      <c r="E19" s="39">
        <v>0</v>
      </c>
      <c r="F19" s="41">
        <v>0</v>
      </c>
      <c r="G19" s="74">
        <v>0</v>
      </c>
      <c r="H19" s="73">
        <v>0</v>
      </c>
    </row>
    <row r="20" spans="1:8" x14ac:dyDescent="0.35">
      <c r="A20" s="45" t="s">
        <v>130</v>
      </c>
      <c r="B20" s="78">
        <v>2</v>
      </c>
      <c r="C20" s="79">
        <v>1</v>
      </c>
      <c r="D20" s="39">
        <v>0</v>
      </c>
      <c r="E20" s="39">
        <v>1</v>
      </c>
      <c r="F20" s="41">
        <f>D20/C20</f>
        <v>0</v>
      </c>
      <c r="G20" s="74">
        <f t="shared" si="1"/>
        <v>1</v>
      </c>
      <c r="H20" s="73">
        <v>7</v>
      </c>
    </row>
    <row r="21" spans="1:8" x14ac:dyDescent="0.35">
      <c r="A21" s="45" t="s">
        <v>131</v>
      </c>
      <c r="B21" s="78">
        <v>2</v>
      </c>
      <c r="C21" s="79">
        <v>0</v>
      </c>
      <c r="D21" s="39">
        <v>0</v>
      </c>
      <c r="E21" s="39">
        <v>0</v>
      </c>
      <c r="F21" s="41">
        <v>0</v>
      </c>
      <c r="G21" s="74">
        <v>0</v>
      </c>
      <c r="H21" s="73">
        <v>0</v>
      </c>
    </row>
    <row r="22" spans="1:8" x14ac:dyDescent="0.35">
      <c r="A22" s="45" t="s">
        <v>132</v>
      </c>
      <c r="B22" s="78">
        <v>5</v>
      </c>
      <c r="C22" s="79">
        <v>5</v>
      </c>
      <c r="D22" s="39">
        <v>0</v>
      </c>
      <c r="E22" s="39">
        <v>5</v>
      </c>
      <c r="F22" s="41">
        <f>D22/C22</f>
        <v>0</v>
      </c>
      <c r="G22" s="74">
        <f t="shared" si="1"/>
        <v>1</v>
      </c>
      <c r="H22" s="73">
        <v>28</v>
      </c>
    </row>
    <row r="23" spans="1:8" x14ac:dyDescent="0.35">
      <c r="A23" s="45" t="s">
        <v>133</v>
      </c>
      <c r="B23" s="39">
        <v>4</v>
      </c>
      <c r="C23" s="79">
        <v>2</v>
      </c>
      <c r="D23" s="39">
        <v>1</v>
      </c>
      <c r="E23" s="39">
        <v>1</v>
      </c>
      <c r="F23" s="41">
        <f t="shared" si="0"/>
        <v>0.5</v>
      </c>
      <c r="G23" s="74">
        <f t="shared" si="1"/>
        <v>0.5</v>
      </c>
      <c r="H23" s="73">
        <v>41</v>
      </c>
    </row>
    <row r="24" spans="1:8" x14ac:dyDescent="0.35">
      <c r="A24" s="76" t="s">
        <v>134</v>
      </c>
      <c r="B24" s="78">
        <v>132</v>
      </c>
      <c r="C24" s="79">
        <v>101</v>
      </c>
      <c r="D24" s="77">
        <v>16</v>
      </c>
      <c r="E24" s="77">
        <v>85</v>
      </c>
      <c r="F24" s="41">
        <f t="shared" si="0"/>
        <v>0.15841584158415842</v>
      </c>
      <c r="G24" s="74">
        <f t="shared" si="1"/>
        <v>0.84158415841584155</v>
      </c>
      <c r="H24" s="73">
        <v>1934</v>
      </c>
    </row>
    <row r="25" spans="1:8" x14ac:dyDescent="0.35">
      <c r="A25" s="45" t="s">
        <v>135</v>
      </c>
      <c r="B25" s="78">
        <v>4</v>
      </c>
      <c r="C25" s="79">
        <v>3</v>
      </c>
      <c r="D25" s="39">
        <v>0</v>
      </c>
      <c r="E25" s="39">
        <v>3</v>
      </c>
      <c r="F25" s="41">
        <f t="shared" si="0"/>
        <v>0</v>
      </c>
      <c r="G25" s="74">
        <f t="shared" si="1"/>
        <v>1</v>
      </c>
      <c r="H25" s="73">
        <v>30</v>
      </c>
    </row>
    <row r="26" spans="1:8" x14ac:dyDescent="0.35">
      <c r="A26" s="45" t="s">
        <v>38</v>
      </c>
      <c r="B26" s="78">
        <v>5</v>
      </c>
      <c r="C26" s="79">
        <v>1</v>
      </c>
      <c r="D26" s="39">
        <v>0</v>
      </c>
      <c r="E26" s="39">
        <v>1</v>
      </c>
      <c r="F26" s="41">
        <f t="shared" si="0"/>
        <v>0</v>
      </c>
      <c r="G26" s="74">
        <f t="shared" si="1"/>
        <v>1</v>
      </c>
      <c r="H26" s="73">
        <v>0</v>
      </c>
    </row>
    <row r="27" spans="1:8" x14ac:dyDescent="0.35">
      <c r="A27" s="45" t="s">
        <v>37</v>
      </c>
      <c r="B27" s="78">
        <v>6</v>
      </c>
      <c r="C27" s="79">
        <v>4</v>
      </c>
      <c r="D27" s="39">
        <v>0</v>
      </c>
      <c r="E27" s="39">
        <v>4</v>
      </c>
      <c r="F27" s="41">
        <f t="shared" si="0"/>
        <v>0</v>
      </c>
      <c r="G27" s="74">
        <f t="shared" si="1"/>
        <v>1</v>
      </c>
      <c r="H27" s="73">
        <v>44</v>
      </c>
    </row>
    <row r="28" spans="1:8" x14ac:dyDescent="0.35">
      <c r="A28" s="45" t="s">
        <v>27</v>
      </c>
      <c r="B28" s="78">
        <v>9</v>
      </c>
      <c r="C28" s="39">
        <v>6</v>
      </c>
      <c r="D28" s="39">
        <v>0</v>
      </c>
      <c r="E28" s="39">
        <v>6</v>
      </c>
      <c r="F28" s="41">
        <f t="shared" si="0"/>
        <v>0</v>
      </c>
      <c r="G28" s="74">
        <f t="shared" si="1"/>
        <v>1</v>
      </c>
      <c r="H28" s="73">
        <v>231</v>
      </c>
    </row>
    <row r="29" spans="1:8" x14ac:dyDescent="0.35">
      <c r="A29" s="45" t="s">
        <v>62</v>
      </c>
      <c r="B29" s="78">
        <v>5</v>
      </c>
      <c r="C29" s="39">
        <v>5</v>
      </c>
      <c r="D29" s="39">
        <v>0</v>
      </c>
      <c r="E29" s="39">
        <v>5</v>
      </c>
      <c r="F29" s="41">
        <f t="shared" si="0"/>
        <v>0</v>
      </c>
      <c r="G29" s="74">
        <f t="shared" si="1"/>
        <v>1</v>
      </c>
      <c r="H29" s="73">
        <v>35</v>
      </c>
    </row>
    <row r="30" spans="1:8" x14ac:dyDescent="0.35">
      <c r="A30" s="45" t="s">
        <v>136</v>
      </c>
      <c r="B30" s="78">
        <v>30</v>
      </c>
      <c r="C30" s="39">
        <v>21</v>
      </c>
      <c r="D30" s="39">
        <v>6</v>
      </c>
      <c r="E30" s="39">
        <v>15</v>
      </c>
      <c r="F30" s="41">
        <f t="shared" si="0"/>
        <v>0.2857142857142857</v>
      </c>
      <c r="G30" s="74">
        <f t="shared" si="1"/>
        <v>0.7142857142857143</v>
      </c>
      <c r="H30" s="73">
        <v>297</v>
      </c>
    </row>
    <row r="31" spans="1:8" x14ac:dyDescent="0.35">
      <c r="A31" s="45" t="s">
        <v>17</v>
      </c>
      <c r="B31" s="78">
        <v>8</v>
      </c>
      <c r="C31" s="39">
        <v>7</v>
      </c>
      <c r="D31" s="39">
        <v>1</v>
      </c>
      <c r="E31" s="39">
        <v>6</v>
      </c>
      <c r="F31" s="41">
        <f t="shared" si="0"/>
        <v>0.14285714285714285</v>
      </c>
      <c r="G31" s="74">
        <f t="shared" si="1"/>
        <v>0.8571428571428571</v>
      </c>
      <c r="H31" s="73">
        <v>159</v>
      </c>
    </row>
    <row r="32" spans="1:8" x14ac:dyDescent="0.35">
      <c r="A32" s="45" t="s">
        <v>137</v>
      </c>
      <c r="B32" s="78">
        <v>1</v>
      </c>
      <c r="C32" s="39">
        <v>0</v>
      </c>
      <c r="D32" s="39">
        <v>0</v>
      </c>
      <c r="E32" s="39">
        <v>0</v>
      </c>
      <c r="F32" s="41">
        <v>0</v>
      </c>
      <c r="G32" s="74">
        <v>0</v>
      </c>
      <c r="H32" s="73">
        <v>6</v>
      </c>
    </row>
    <row r="33" spans="1:8" x14ac:dyDescent="0.35">
      <c r="A33" s="76" t="s">
        <v>138</v>
      </c>
      <c r="B33" s="78">
        <v>143</v>
      </c>
      <c r="C33" s="77">
        <v>112</v>
      </c>
      <c r="D33" s="77">
        <v>10</v>
      </c>
      <c r="E33" s="77">
        <v>102</v>
      </c>
      <c r="F33" s="41">
        <f t="shared" si="0"/>
        <v>8.9285714285714288E-2</v>
      </c>
      <c r="G33" s="74">
        <f t="shared" si="1"/>
        <v>0.9107142857142857</v>
      </c>
      <c r="H33" s="73">
        <v>1451</v>
      </c>
    </row>
    <row r="34" spans="1:8" x14ac:dyDescent="0.35">
      <c r="A34" s="76" t="s">
        <v>139</v>
      </c>
      <c r="B34" s="78">
        <v>2</v>
      </c>
      <c r="C34" s="39">
        <v>1</v>
      </c>
      <c r="D34" s="39">
        <v>0</v>
      </c>
      <c r="E34" s="39">
        <v>1</v>
      </c>
      <c r="F34" s="41">
        <f t="shared" si="0"/>
        <v>0</v>
      </c>
      <c r="G34" s="74">
        <f t="shared" si="1"/>
        <v>1</v>
      </c>
      <c r="H34" s="73">
        <v>35</v>
      </c>
    </row>
    <row r="35" spans="1:8" x14ac:dyDescent="0.35">
      <c r="A35" s="76" t="s">
        <v>140</v>
      </c>
      <c r="B35" s="78">
        <v>61</v>
      </c>
      <c r="C35" s="39">
        <v>55</v>
      </c>
      <c r="D35" s="39">
        <v>10</v>
      </c>
      <c r="E35" s="39">
        <v>45</v>
      </c>
      <c r="F35" s="41">
        <f t="shared" si="0"/>
        <v>0.18181818181818182</v>
      </c>
      <c r="G35" s="74">
        <f t="shared" si="1"/>
        <v>0.81818181818181823</v>
      </c>
      <c r="H35" s="73">
        <v>993</v>
      </c>
    </row>
    <row r="36" spans="1:8" x14ac:dyDescent="0.35">
      <c r="A36" s="76" t="s">
        <v>141</v>
      </c>
      <c r="B36" s="78">
        <v>9</v>
      </c>
      <c r="C36" s="39">
        <v>14</v>
      </c>
      <c r="D36" s="39">
        <v>5</v>
      </c>
      <c r="E36" s="39">
        <v>9</v>
      </c>
      <c r="F36" s="41">
        <f t="shared" si="0"/>
        <v>0.35714285714285715</v>
      </c>
      <c r="G36" s="74">
        <f t="shared" si="1"/>
        <v>0.6428571428571429</v>
      </c>
      <c r="H36" s="73">
        <v>106</v>
      </c>
    </row>
    <row r="37" spans="1:8" x14ac:dyDescent="0.35">
      <c r="A37" s="76" t="s">
        <v>142</v>
      </c>
      <c r="B37" s="78">
        <v>0</v>
      </c>
      <c r="C37" s="39">
        <v>0</v>
      </c>
      <c r="D37" s="39">
        <v>0</v>
      </c>
      <c r="E37" s="39">
        <v>0</v>
      </c>
      <c r="F37" s="41">
        <v>0</v>
      </c>
      <c r="G37" s="74">
        <v>0</v>
      </c>
      <c r="H37" s="73">
        <v>0</v>
      </c>
    </row>
    <row r="38" spans="1:8" x14ac:dyDescent="0.35">
      <c r="A38" s="76" t="s">
        <v>143</v>
      </c>
      <c r="B38" s="78">
        <v>22</v>
      </c>
      <c r="C38" s="39">
        <v>17</v>
      </c>
      <c r="D38" s="39">
        <v>2</v>
      </c>
      <c r="E38" s="39">
        <v>15</v>
      </c>
      <c r="F38" s="41">
        <f t="shared" si="0"/>
        <v>0.11764705882352941</v>
      </c>
      <c r="G38" s="74">
        <f t="shared" si="1"/>
        <v>0.88235294117647056</v>
      </c>
      <c r="H38" s="73">
        <v>176</v>
      </c>
    </row>
    <row r="39" spans="1:8" x14ac:dyDescent="0.35">
      <c r="A39" s="76" t="s">
        <v>144</v>
      </c>
      <c r="B39" s="78">
        <v>18</v>
      </c>
      <c r="C39" s="39">
        <v>17</v>
      </c>
      <c r="D39" s="39">
        <v>2</v>
      </c>
      <c r="E39" s="39">
        <v>15</v>
      </c>
      <c r="F39" s="41">
        <f t="shared" si="0"/>
        <v>0.11764705882352941</v>
      </c>
      <c r="G39" s="74">
        <f t="shared" si="1"/>
        <v>0.88235294117647056</v>
      </c>
      <c r="H39" s="73">
        <v>75</v>
      </c>
    </row>
    <row r="40" spans="1:8" x14ac:dyDescent="0.35">
      <c r="A40" s="76" t="s">
        <v>145</v>
      </c>
      <c r="B40" s="78">
        <v>3</v>
      </c>
      <c r="C40" s="39">
        <v>4</v>
      </c>
      <c r="D40" s="39">
        <v>1</v>
      </c>
      <c r="E40" s="39">
        <v>3</v>
      </c>
      <c r="F40" s="41">
        <f t="shared" si="0"/>
        <v>0.25</v>
      </c>
      <c r="G40" s="74">
        <f t="shared" si="1"/>
        <v>0.75</v>
      </c>
      <c r="H40" s="73">
        <v>59</v>
      </c>
    </row>
    <row r="41" spans="1:8" x14ac:dyDescent="0.35">
      <c r="A41" s="76" t="s">
        <v>146</v>
      </c>
      <c r="B41" s="78">
        <v>15</v>
      </c>
      <c r="C41" s="39">
        <v>12</v>
      </c>
      <c r="D41" s="39">
        <v>0</v>
      </c>
      <c r="E41" s="39">
        <v>12</v>
      </c>
      <c r="F41" s="41">
        <f t="shared" si="0"/>
        <v>0</v>
      </c>
      <c r="G41" s="74">
        <f t="shared" si="1"/>
        <v>1</v>
      </c>
      <c r="H41" s="73">
        <v>139</v>
      </c>
    </row>
    <row r="42" spans="1:8" x14ac:dyDescent="0.35">
      <c r="A42" s="76" t="s">
        <v>147</v>
      </c>
      <c r="B42" s="78">
        <v>22</v>
      </c>
      <c r="C42" s="39">
        <v>16</v>
      </c>
      <c r="D42" s="39">
        <v>5</v>
      </c>
      <c r="E42" s="39">
        <v>11</v>
      </c>
      <c r="F42" s="41">
        <f t="shared" si="0"/>
        <v>0.3125</v>
      </c>
      <c r="G42" s="74">
        <f t="shared" si="1"/>
        <v>0.6875</v>
      </c>
      <c r="H42" s="73">
        <v>289</v>
      </c>
    </row>
    <row r="43" spans="1:8" x14ac:dyDescent="0.35">
      <c r="A43" s="76" t="s">
        <v>148</v>
      </c>
      <c r="B43" s="78">
        <v>125</v>
      </c>
      <c r="C43" s="77">
        <v>117</v>
      </c>
      <c r="D43" s="77">
        <v>17</v>
      </c>
      <c r="E43" s="77">
        <v>100</v>
      </c>
      <c r="F43" s="41">
        <f t="shared" si="0"/>
        <v>0.14529914529914531</v>
      </c>
      <c r="G43" s="74">
        <f t="shared" si="1"/>
        <v>0.85470085470085466</v>
      </c>
      <c r="H43" s="73">
        <v>1009</v>
      </c>
    </row>
    <row r="44" spans="1:8" x14ac:dyDescent="0.35">
      <c r="A44" s="45" t="s">
        <v>36</v>
      </c>
      <c r="B44" s="78">
        <v>43</v>
      </c>
      <c r="C44" s="39">
        <v>38</v>
      </c>
      <c r="D44" s="39">
        <v>6</v>
      </c>
      <c r="E44" s="39">
        <v>32</v>
      </c>
      <c r="F44" s="41">
        <f t="shared" si="0"/>
        <v>0.15789473684210525</v>
      </c>
      <c r="G44" s="74">
        <f t="shared" si="1"/>
        <v>0.84210526315789469</v>
      </c>
      <c r="H44" s="73">
        <v>650</v>
      </c>
    </row>
    <row r="45" spans="1:8" x14ac:dyDescent="0.35">
      <c r="A45" s="45" t="s">
        <v>15</v>
      </c>
      <c r="B45" s="78">
        <v>4</v>
      </c>
      <c r="C45" s="39">
        <v>4</v>
      </c>
      <c r="D45" s="39">
        <v>0</v>
      </c>
      <c r="E45" s="39">
        <v>4</v>
      </c>
      <c r="F45" s="41">
        <f t="shared" si="0"/>
        <v>0</v>
      </c>
      <c r="G45" s="74">
        <f t="shared" si="1"/>
        <v>1</v>
      </c>
      <c r="H45" s="73">
        <v>26</v>
      </c>
    </row>
    <row r="46" spans="1:8" x14ac:dyDescent="0.35">
      <c r="A46" s="45" t="s">
        <v>18</v>
      </c>
      <c r="B46" s="78">
        <v>6</v>
      </c>
      <c r="C46" s="39">
        <v>4</v>
      </c>
      <c r="D46" s="39">
        <v>1</v>
      </c>
      <c r="E46" s="39">
        <v>3</v>
      </c>
      <c r="F46" s="41">
        <f t="shared" si="0"/>
        <v>0.25</v>
      </c>
      <c r="G46" s="74">
        <f t="shared" si="1"/>
        <v>0.75</v>
      </c>
      <c r="H46" s="73">
        <v>145</v>
      </c>
    </row>
    <row r="47" spans="1:8" x14ac:dyDescent="0.35">
      <c r="A47" s="45" t="s">
        <v>35</v>
      </c>
      <c r="B47" s="78">
        <v>43</v>
      </c>
      <c r="C47" s="39">
        <v>31</v>
      </c>
      <c r="D47" s="39">
        <v>3</v>
      </c>
      <c r="E47" s="39">
        <v>28</v>
      </c>
      <c r="F47" s="41">
        <f t="shared" si="0"/>
        <v>9.6774193548387094E-2</v>
      </c>
      <c r="G47" s="74">
        <f t="shared" si="1"/>
        <v>0.90322580645161288</v>
      </c>
      <c r="H47" s="73">
        <v>720</v>
      </c>
    </row>
    <row r="48" spans="1:8" x14ac:dyDescent="0.35">
      <c r="A48" s="45" t="s">
        <v>24</v>
      </c>
      <c r="B48" s="78">
        <v>1</v>
      </c>
      <c r="C48" s="39">
        <v>0</v>
      </c>
      <c r="D48" s="39">
        <v>0</v>
      </c>
      <c r="E48" s="39">
        <v>0</v>
      </c>
      <c r="F48" s="41">
        <v>0</v>
      </c>
      <c r="G48" s="74">
        <v>0</v>
      </c>
      <c r="H48" s="73">
        <v>20</v>
      </c>
    </row>
    <row r="49" spans="1:8" x14ac:dyDescent="0.35">
      <c r="A49" s="45" t="s">
        <v>34</v>
      </c>
      <c r="B49" s="78">
        <v>8</v>
      </c>
      <c r="C49" s="39">
        <v>9</v>
      </c>
      <c r="D49" s="39">
        <v>4</v>
      </c>
      <c r="E49" s="39">
        <v>5</v>
      </c>
      <c r="F49" s="41">
        <f t="shared" si="0"/>
        <v>0.44444444444444442</v>
      </c>
      <c r="G49" s="74">
        <f t="shared" si="1"/>
        <v>0.55555555555555558</v>
      </c>
      <c r="H49" s="73">
        <v>68</v>
      </c>
    </row>
    <row r="50" spans="1:8" x14ac:dyDescent="0.35">
      <c r="A50" s="45" t="s">
        <v>33</v>
      </c>
      <c r="B50" s="78">
        <v>3</v>
      </c>
      <c r="C50" s="39">
        <v>3</v>
      </c>
      <c r="D50" s="39">
        <v>1</v>
      </c>
      <c r="E50" s="39">
        <v>2</v>
      </c>
      <c r="F50" s="41">
        <f t="shared" si="0"/>
        <v>0.33333333333333331</v>
      </c>
      <c r="G50" s="74">
        <f t="shared" si="1"/>
        <v>0.66666666666666663</v>
      </c>
      <c r="H50" s="73">
        <v>27</v>
      </c>
    </row>
    <row r="51" spans="1:8" x14ac:dyDescent="0.35">
      <c r="A51" s="45" t="s">
        <v>16</v>
      </c>
      <c r="B51" s="78">
        <v>14</v>
      </c>
      <c r="C51" s="39">
        <v>18</v>
      </c>
      <c r="D51" s="39">
        <v>3</v>
      </c>
      <c r="E51" s="39">
        <v>15</v>
      </c>
      <c r="F51" s="41">
        <f t="shared" si="0"/>
        <v>0.16666666666666666</v>
      </c>
      <c r="G51" s="74">
        <f t="shared" si="1"/>
        <v>0.83333333333333337</v>
      </c>
      <c r="H51" s="73">
        <v>132</v>
      </c>
    </row>
    <row r="52" spans="1:8" x14ac:dyDescent="0.35">
      <c r="A52" s="45" t="s">
        <v>32</v>
      </c>
      <c r="B52" s="78">
        <v>16</v>
      </c>
      <c r="C52" s="39">
        <v>11</v>
      </c>
      <c r="D52" s="39">
        <v>0</v>
      </c>
      <c r="E52" s="39">
        <v>11</v>
      </c>
      <c r="F52" s="41">
        <f t="shared" si="0"/>
        <v>0</v>
      </c>
      <c r="G52" s="74">
        <f t="shared" si="1"/>
        <v>1</v>
      </c>
      <c r="H52" s="73">
        <v>117</v>
      </c>
    </row>
    <row r="53" spans="1:8" x14ac:dyDescent="0.35">
      <c r="A53" s="45" t="s">
        <v>31</v>
      </c>
      <c r="B53" s="78">
        <v>4</v>
      </c>
      <c r="C53" s="39">
        <v>3</v>
      </c>
      <c r="D53" s="39">
        <v>0</v>
      </c>
      <c r="E53" s="39">
        <v>3</v>
      </c>
      <c r="F53" s="41">
        <f t="shared" si="0"/>
        <v>0</v>
      </c>
      <c r="G53" s="74">
        <f t="shared" si="1"/>
        <v>1</v>
      </c>
      <c r="H53" s="73">
        <v>2</v>
      </c>
    </row>
    <row r="54" spans="1:8" x14ac:dyDescent="0.35">
      <c r="A54" s="45" t="s">
        <v>77</v>
      </c>
      <c r="B54" s="78">
        <v>5</v>
      </c>
      <c r="C54" s="39">
        <v>3</v>
      </c>
      <c r="D54" s="39">
        <v>0</v>
      </c>
      <c r="E54" s="39">
        <v>3</v>
      </c>
      <c r="F54" s="41">
        <f t="shared" si="0"/>
        <v>0</v>
      </c>
      <c r="G54" s="74">
        <f t="shared" si="1"/>
        <v>1</v>
      </c>
      <c r="H54" s="73">
        <v>35</v>
      </c>
    </row>
    <row r="55" spans="1:8" x14ac:dyDescent="0.35">
      <c r="A55" s="45" t="s">
        <v>30</v>
      </c>
      <c r="B55" s="78">
        <v>14</v>
      </c>
      <c r="C55" s="39">
        <v>7</v>
      </c>
      <c r="D55" s="39">
        <v>1</v>
      </c>
      <c r="E55" s="39">
        <v>6</v>
      </c>
      <c r="F55" s="41">
        <f t="shared" si="0"/>
        <v>0.14285714285714285</v>
      </c>
      <c r="G55" s="74">
        <f t="shared" si="1"/>
        <v>0.8571428571428571</v>
      </c>
      <c r="H55" s="73">
        <v>240</v>
      </c>
    </row>
    <row r="56" spans="1:8" x14ac:dyDescent="0.35">
      <c r="A56" s="45" t="s">
        <v>21</v>
      </c>
      <c r="B56" s="78">
        <v>27</v>
      </c>
      <c r="C56" s="39">
        <v>21</v>
      </c>
      <c r="D56" s="39">
        <v>1</v>
      </c>
      <c r="E56" s="39">
        <v>20</v>
      </c>
      <c r="F56" s="41">
        <f t="shared" si="0"/>
        <v>4.7619047619047616E-2</v>
      </c>
      <c r="G56" s="74">
        <f t="shared" si="1"/>
        <v>0.95238095238095233</v>
      </c>
      <c r="H56" s="73">
        <v>339</v>
      </c>
    </row>
    <row r="57" spans="1:8" x14ac:dyDescent="0.35">
      <c r="A57" s="45" t="s">
        <v>22</v>
      </c>
      <c r="B57" s="78">
        <v>19</v>
      </c>
      <c r="C57" s="39">
        <v>16</v>
      </c>
      <c r="D57" s="39">
        <v>4</v>
      </c>
      <c r="E57" s="39">
        <v>12</v>
      </c>
      <c r="F57" s="41">
        <f t="shared" si="0"/>
        <v>0.25</v>
      </c>
      <c r="G57" s="74">
        <f t="shared" si="1"/>
        <v>0.75</v>
      </c>
      <c r="H57" s="73">
        <v>221</v>
      </c>
    </row>
    <row r="58" spans="1:8" x14ac:dyDescent="0.35">
      <c r="A58" s="45" t="s">
        <v>79</v>
      </c>
      <c r="B58" s="78">
        <v>6</v>
      </c>
      <c r="C58" s="39">
        <v>7</v>
      </c>
      <c r="D58" s="39">
        <v>0</v>
      </c>
      <c r="E58" s="39">
        <v>7</v>
      </c>
      <c r="F58" s="41">
        <f t="shared" si="0"/>
        <v>0</v>
      </c>
      <c r="G58" s="74">
        <f t="shared" si="1"/>
        <v>1</v>
      </c>
      <c r="H58" s="73">
        <v>37</v>
      </c>
    </row>
    <row r="59" spans="1:8" x14ac:dyDescent="0.35">
      <c r="A59" s="45" t="s">
        <v>149</v>
      </c>
      <c r="B59" s="78">
        <v>48</v>
      </c>
      <c r="C59" s="39">
        <v>34</v>
      </c>
      <c r="D59" s="39">
        <v>3</v>
      </c>
      <c r="E59" s="39">
        <v>31</v>
      </c>
      <c r="F59" s="41">
        <f t="shared" si="0"/>
        <v>8.8235294117647065E-2</v>
      </c>
      <c r="G59" s="74">
        <f t="shared" si="1"/>
        <v>0.91176470588235292</v>
      </c>
      <c r="H59" s="73">
        <v>489</v>
      </c>
    </row>
    <row r="60" spans="1:8" x14ac:dyDescent="0.35">
      <c r="A60" s="45" t="s">
        <v>29</v>
      </c>
      <c r="B60" s="85">
        <v>25</v>
      </c>
      <c r="C60" s="1">
        <v>27</v>
      </c>
      <c r="D60" s="1">
        <v>6</v>
      </c>
      <c r="E60" s="39">
        <v>21</v>
      </c>
      <c r="F60" s="41">
        <f t="shared" si="0"/>
        <v>0.22222222222222221</v>
      </c>
      <c r="G60" s="74">
        <f t="shared" si="1"/>
        <v>0.77777777777777779</v>
      </c>
      <c r="H60" s="73">
        <v>627</v>
      </c>
    </row>
    <row r="61" spans="1:8" x14ac:dyDescent="0.3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90">
        <v>0</v>
      </c>
      <c r="G61" s="90">
        <v>0</v>
      </c>
      <c r="H61" s="73">
        <v>0</v>
      </c>
    </row>
    <row r="62" spans="1:8" x14ac:dyDescent="0.35">
      <c r="A62" s="45" t="s">
        <v>150</v>
      </c>
      <c r="B62" s="78">
        <v>20</v>
      </c>
      <c r="C62" s="39">
        <v>14</v>
      </c>
      <c r="D62" s="39">
        <v>4</v>
      </c>
      <c r="E62" s="85">
        <v>10</v>
      </c>
      <c r="F62" s="41">
        <f t="shared" ref="F62:F70" si="2">D62/C62</f>
        <v>0.2857142857142857</v>
      </c>
      <c r="G62" s="74">
        <f t="shared" ref="G62:G70" si="3">E62/C62</f>
        <v>0.7142857142857143</v>
      </c>
      <c r="H62" s="73">
        <v>235</v>
      </c>
    </row>
    <row r="63" spans="1:8" x14ac:dyDescent="0.35">
      <c r="A63" s="45" t="s">
        <v>84</v>
      </c>
      <c r="B63" s="78">
        <v>5</v>
      </c>
      <c r="C63" s="39">
        <v>4</v>
      </c>
      <c r="D63" s="39">
        <v>0</v>
      </c>
      <c r="E63" s="85">
        <v>4</v>
      </c>
      <c r="F63" s="41">
        <f t="shared" si="2"/>
        <v>0</v>
      </c>
      <c r="G63" s="74">
        <f t="shared" si="3"/>
        <v>1</v>
      </c>
      <c r="H63" s="73">
        <v>11</v>
      </c>
    </row>
    <row r="64" spans="1:8" x14ac:dyDescent="0.35">
      <c r="A64" s="45" t="s">
        <v>85</v>
      </c>
      <c r="B64" s="78">
        <v>13</v>
      </c>
      <c r="C64" s="39">
        <v>8</v>
      </c>
      <c r="D64" s="39">
        <v>2</v>
      </c>
      <c r="E64" s="85">
        <v>6</v>
      </c>
      <c r="F64" s="41">
        <f t="shared" si="2"/>
        <v>0.25</v>
      </c>
      <c r="G64" s="74">
        <f t="shared" si="3"/>
        <v>0.75</v>
      </c>
      <c r="H64" s="73">
        <v>188</v>
      </c>
    </row>
    <row r="65" spans="1:16" x14ac:dyDescent="0.35">
      <c r="A65" s="45" t="s">
        <v>151</v>
      </c>
      <c r="B65" s="78">
        <v>4</v>
      </c>
      <c r="C65" s="39">
        <v>4</v>
      </c>
      <c r="D65" s="39">
        <v>0</v>
      </c>
      <c r="E65" s="85">
        <v>4</v>
      </c>
      <c r="F65" s="41">
        <f t="shared" si="2"/>
        <v>0</v>
      </c>
      <c r="G65" s="74">
        <f t="shared" si="3"/>
        <v>1</v>
      </c>
      <c r="H65" s="73">
        <v>20</v>
      </c>
    </row>
    <row r="66" spans="1:16" x14ac:dyDescent="0.35">
      <c r="A66" s="45" t="s">
        <v>152</v>
      </c>
      <c r="B66" s="78">
        <v>6</v>
      </c>
      <c r="C66" s="39">
        <v>4</v>
      </c>
      <c r="D66" s="39">
        <v>1</v>
      </c>
      <c r="E66" s="85">
        <v>3</v>
      </c>
      <c r="F66" s="41">
        <f t="shared" si="2"/>
        <v>0.25</v>
      </c>
      <c r="G66" s="74">
        <f t="shared" si="3"/>
        <v>0.75</v>
      </c>
      <c r="H66" s="73">
        <v>133</v>
      </c>
    </row>
    <row r="67" spans="1:16" x14ac:dyDescent="0.35">
      <c r="A67" s="45" t="s">
        <v>153</v>
      </c>
      <c r="B67" s="78">
        <v>16</v>
      </c>
      <c r="C67" s="39">
        <v>14</v>
      </c>
      <c r="D67" s="39">
        <v>0</v>
      </c>
      <c r="E67" s="85">
        <v>14</v>
      </c>
      <c r="F67" s="41">
        <f t="shared" si="2"/>
        <v>0</v>
      </c>
      <c r="G67" s="74">
        <f t="shared" si="3"/>
        <v>1</v>
      </c>
      <c r="H67" s="73">
        <v>77</v>
      </c>
    </row>
    <row r="68" spans="1:16" x14ac:dyDescent="0.35">
      <c r="A68" s="45" t="s">
        <v>158</v>
      </c>
      <c r="B68" s="78">
        <v>9</v>
      </c>
      <c r="C68" s="39">
        <v>5</v>
      </c>
      <c r="D68" s="39">
        <v>0</v>
      </c>
      <c r="E68" s="85">
        <v>5</v>
      </c>
      <c r="F68" s="41">
        <f t="shared" si="2"/>
        <v>0</v>
      </c>
      <c r="G68" s="74">
        <f t="shared" si="3"/>
        <v>1</v>
      </c>
      <c r="H68" s="73">
        <v>80</v>
      </c>
    </row>
    <row r="69" spans="1:16" s="82" customFormat="1" x14ac:dyDescent="0.35">
      <c r="A69" s="76" t="s">
        <v>154</v>
      </c>
      <c r="B69" s="81">
        <v>0</v>
      </c>
      <c r="C69" s="77">
        <v>0</v>
      </c>
      <c r="D69" s="77">
        <v>0</v>
      </c>
      <c r="E69" s="85">
        <v>0</v>
      </c>
      <c r="F69" s="80">
        <v>0</v>
      </c>
      <c r="G69" s="74">
        <v>0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78">
        <v>3</v>
      </c>
      <c r="C70" s="39">
        <v>2</v>
      </c>
      <c r="D70" s="39">
        <v>0</v>
      </c>
      <c r="E70" s="85">
        <v>2</v>
      </c>
      <c r="F70" s="41">
        <f t="shared" si="2"/>
        <v>0</v>
      </c>
      <c r="G70" s="74">
        <f t="shared" si="3"/>
        <v>1</v>
      </c>
      <c r="H70" s="73">
        <v>2</v>
      </c>
    </row>
    <row r="71" spans="1:16" x14ac:dyDescent="0.35">
      <c r="A71" s="45" t="s">
        <v>155</v>
      </c>
      <c r="B71" s="78">
        <v>0</v>
      </c>
      <c r="C71" s="39">
        <v>0</v>
      </c>
      <c r="D71" s="39">
        <v>0</v>
      </c>
      <c r="E71" s="85">
        <v>0</v>
      </c>
      <c r="F71" s="41">
        <v>0</v>
      </c>
      <c r="G71" s="40">
        <v>0</v>
      </c>
      <c r="H71" s="73">
        <v>22</v>
      </c>
    </row>
    <row r="72" spans="1:16" x14ac:dyDescent="0.35">
      <c r="A72" s="44" t="s">
        <v>105</v>
      </c>
      <c r="B72" s="13">
        <f>SUM(B8:B71)</f>
        <v>1206</v>
      </c>
      <c r="C72" s="13">
        <f>SUM(C8:C71)</f>
        <v>975</v>
      </c>
      <c r="D72" s="13">
        <f>SUM(D8:D71)</f>
        <v>139</v>
      </c>
      <c r="E72" s="13">
        <f>SUM(E8:E71)</f>
        <v>836</v>
      </c>
      <c r="F72" s="42">
        <f>D72/C72</f>
        <v>0.14256410256410257</v>
      </c>
      <c r="G72" s="43">
        <f>E72/C72</f>
        <v>0.85743589743589743</v>
      </c>
      <c r="H72" s="13">
        <f>SUM(H8:H71)</f>
        <v>14550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P80"/>
  <sheetViews>
    <sheetView zoomScaleNormal="100" workbookViewId="0">
      <selection activeCell="K69" sqref="K69"/>
    </sheetView>
  </sheetViews>
  <sheetFormatPr defaultColWidth="9.1796875" defaultRowHeight="14.5" x14ac:dyDescent="0.35"/>
  <cols>
    <col min="1" max="1" width="19.7265625" style="12" customWidth="1"/>
    <col min="2" max="2" width="12.54296875" style="7" customWidth="1"/>
    <col min="3" max="3" width="14.1796875" style="7" customWidth="1"/>
    <col min="4" max="4" width="13.81640625" style="7" customWidth="1"/>
    <col min="5" max="5" width="12.26953125" style="7" customWidth="1"/>
    <col min="6" max="6" width="11.7265625" style="7" bestFit="1" customWidth="1"/>
    <col min="7" max="7" width="12" style="7" customWidth="1"/>
    <col min="8" max="8" width="28.7265625" style="7" bestFit="1" customWidth="1"/>
    <col min="9" max="9" width="12" style="45" customWidth="1"/>
    <col min="10" max="12" width="9.1796875" style="45"/>
    <col min="13" max="16384" width="9.1796875" style="7"/>
  </cols>
  <sheetData>
    <row r="2" spans="1:8" ht="15" thickBot="1" x14ac:dyDescent="0.4"/>
    <row r="3" spans="1:8" x14ac:dyDescent="0.35">
      <c r="C3" s="208" t="s">
        <v>193</v>
      </c>
      <c r="D3" s="202"/>
      <c r="E3" s="202"/>
      <c r="F3" s="202"/>
      <c r="G3" s="209"/>
    </row>
    <row r="4" spans="1:8" ht="15" thickBot="1" x14ac:dyDescent="0.4">
      <c r="C4" s="210"/>
      <c r="D4" s="203"/>
      <c r="E4" s="203"/>
      <c r="F4" s="203"/>
      <c r="G4" s="211"/>
    </row>
    <row r="7" spans="1:8" ht="16.5" x14ac:dyDescent="0.35">
      <c r="A7" s="36" t="s">
        <v>110</v>
      </c>
      <c r="B7" s="37" t="s">
        <v>111</v>
      </c>
      <c r="C7" s="37" t="s">
        <v>112</v>
      </c>
      <c r="D7" s="37" t="s">
        <v>113</v>
      </c>
      <c r="E7" s="37" t="s">
        <v>106</v>
      </c>
      <c r="F7" s="37" t="s">
        <v>107</v>
      </c>
      <c r="G7" s="37" t="s">
        <v>108</v>
      </c>
      <c r="H7" s="37" t="s">
        <v>119</v>
      </c>
    </row>
    <row r="8" spans="1:8" x14ac:dyDescent="0.35">
      <c r="A8" s="45" t="s">
        <v>120</v>
      </c>
      <c r="B8" s="39">
        <v>30</v>
      </c>
      <c r="C8" s="39">
        <v>17</v>
      </c>
      <c r="D8" s="39">
        <v>5</v>
      </c>
      <c r="E8" s="39">
        <v>12</v>
      </c>
      <c r="F8" s="41">
        <f t="shared" ref="F8:F60" si="0">D8/C8</f>
        <v>0.29411764705882354</v>
      </c>
      <c r="G8" s="74">
        <f t="shared" ref="G8:G68" si="1">E8/C8</f>
        <v>0.70588235294117652</v>
      </c>
      <c r="H8" s="73">
        <v>250</v>
      </c>
    </row>
    <row r="9" spans="1:8" x14ac:dyDescent="0.35">
      <c r="A9" s="45" t="s">
        <v>121</v>
      </c>
      <c r="B9" s="39">
        <v>10</v>
      </c>
      <c r="C9" s="39">
        <v>6</v>
      </c>
      <c r="D9" s="39">
        <v>2</v>
      </c>
      <c r="E9" s="39">
        <v>4</v>
      </c>
      <c r="F9" s="41">
        <f t="shared" si="0"/>
        <v>0.33333333333333331</v>
      </c>
      <c r="G9" s="74">
        <f t="shared" si="1"/>
        <v>0.66666666666666663</v>
      </c>
      <c r="H9" s="73">
        <v>25</v>
      </c>
    </row>
    <row r="10" spans="1:8" x14ac:dyDescent="0.35">
      <c r="A10" s="45" t="s">
        <v>122</v>
      </c>
      <c r="B10" s="39">
        <v>40</v>
      </c>
      <c r="C10" s="39">
        <v>24</v>
      </c>
      <c r="D10" s="39">
        <v>3</v>
      </c>
      <c r="E10" s="39">
        <v>21</v>
      </c>
      <c r="F10" s="41">
        <f t="shared" si="0"/>
        <v>0.125</v>
      </c>
      <c r="G10" s="74">
        <f t="shared" si="1"/>
        <v>0.875</v>
      </c>
      <c r="H10" s="73">
        <v>231</v>
      </c>
    </row>
    <row r="11" spans="1:8" x14ac:dyDescent="0.35">
      <c r="A11" s="45" t="s">
        <v>123</v>
      </c>
      <c r="B11" s="39">
        <v>1</v>
      </c>
      <c r="C11" s="39">
        <v>1</v>
      </c>
      <c r="D11" s="39">
        <v>0</v>
      </c>
      <c r="E11" s="39">
        <v>1</v>
      </c>
      <c r="F11" s="41">
        <f t="shared" si="0"/>
        <v>0</v>
      </c>
      <c r="G11" s="74">
        <f t="shared" si="1"/>
        <v>1</v>
      </c>
      <c r="H11" s="73">
        <v>0</v>
      </c>
    </row>
    <row r="12" spans="1:8" x14ac:dyDescent="0.35">
      <c r="A12" s="45" t="s">
        <v>124</v>
      </c>
      <c r="B12" s="39">
        <v>21</v>
      </c>
      <c r="C12" s="39">
        <v>13</v>
      </c>
      <c r="D12" s="39">
        <v>3</v>
      </c>
      <c r="E12" s="39">
        <v>10</v>
      </c>
      <c r="F12" s="41">
        <f t="shared" si="0"/>
        <v>0.23076923076923078</v>
      </c>
      <c r="G12" s="74">
        <f t="shared" si="1"/>
        <v>0.76923076923076927</v>
      </c>
      <c r="H12" s="73">
        <v>200</v>
      </c>
    </row>
    <row r="13" spans="1:8" x14ac:dyDescent="0.35">
      <c r="A13" s="45" t="s">
        <v>125</v>
      </c>
      <c r="B13" s="78">
        <v>2</v>
      </c>
      <c r="C13" s="39">
        <v>2</v>
      </c>
      <c r="D13" s="39">
        <v>1</v>
      </c>
      <c r="E13" s="39">
        <v>1</v>
      </c>
      <c r="F13" s="41">
        <f t="shared" si="0"/>
        <v>0.5</v>
      </c>
      <c r="G13" s="74">
        <f t="shared" si="1"/>
        <v>0.5</v>
      </c>
      <c r="H13" s="73">
        <v>64</v>
      </c>
    </row>
    <row r="14" spans="1:8" x14ac:dyDescent="0.35">
      <c r="A14" s="45" t="s">
        <v>126</v>
      </c>
      <c r="B14" s="78">
        <v>5</v>
      </c>
      <c r="C14" s="39">
        <v>3</v>
      </c>
      <c r="D14" s="39">
        <v>1</v>
      </c>
      <c r="E14" s="39">
        <v>2</v>
      </c>
      <c r="F14" s="41">
        <f t="shared" si="0"/>
        <v>0.33333333333333331</v>
      </c>
      <c r="G14" s="74">
        <f t="shared" si="1"/>
        <v>0.66666666666666663</v>
      </c>
      <c r="H14" s="73">
        <v>32</v>
      </c>
    </row>
    <row r="15" spans="1:8" x14ac:dyDescent="0.35">
      <c r="A15" s="45" t="s">
        <v>127</v>
      </c>
      <c r="B15" s="78">
        <v>41</v>
      </c>
      <c r="C15" s="39">
        <v>18</v>
      </c>
      <c r="D15" s="39">
        <v>2</v>
      </c>
      <c r="E15" s="39">
        <v>16</v>
      </c>
      <c r="F15" s="41">
        <f t="shared" si="0"/>
        <v>0.1111111111111111</v>
      </c>
      <c r="G15" s="74">
        <f t="shared" si="1"/>
        <v>0.88888888888888884</v>
      </c>
      <c r="H15" s="73">
        <v>246</v>
      </c>
    </row>
    <row r="16" spans="1:8" x14ac:dyDescent="0.35">
      <c r="A16" s="45" t="s">
        <v>128</v>
      </c>
      <c r="B16" s="78">
        <v>178</v>
      </c>
      <c r="C16" s="79">
        <v>100</v>
      </c>
      <c r="D16" s="39">
        <v>26</v>
      </c>
      <c r="E16" s="39">
        <v>74</v>
      </c>
      <c r="F16" s="41">
        <f t="shared" si="0"/>
        <v>0.26</v>
      </c>
      <c r="G16" s="74">
        <f t="shared" si="1"/>
        <v>0.74</v>
      </c>
      <c r="H16" s="73">
        <v>1200</v>
      </c>
    </row>
    <row r="17" spans="1:8" x14ac:dyDescent="0.35">
      <c r="A17" s="45" t="s">
        <v>39</v>
      </c>
      <c r="B17" s="78">
        <v>82</v>
      </c>
      <c r="C17" s="79">
        <v>52</v>
      </c>
      <c r="D17" s="39">
        <v>12</v>
      </c>
      <c r="E17" s="39">
        <v>40</v>
      </c>
      <c r="F17" s="41">
        <f>D17/C17</f>
        <v>0.23076923076923078</v>
      </c>
      <c r="G17" s="74">
        <f t="shared" si="1"/>
        <v>0.76923076923076927</v>
      </c>
      <c r="H17" s="73">
        <v>485</v>
      </c>
    </row>
    <row r="18" spans="1:8" x14ac:dyDescent="0.35">
      <c r="A18" s="45" t="s">
        <v>25</v>
      </c>
      <c r="B18" s="78">
        <v>3</v>
      </c>
      <c r="C18" s="79">
        <v>0</v>
      </c>
      <c r="D18" s="39">
        <v>0</v>
      </c>
      <c r="E18" s="39">
        <v>0</v>
      </c>
      <c r="F18" s="41">
        <v>0</v>
      </c>
      <c r="G18" s="74">
        <v>0</v>
      </c>
      <c r="H18" s="73">
        <v>0</v>
      </c>
    </row>
    <row r="19" spans="1:8" x14ac:dyDescent="0.35">
      <c r="A19" s="45" t="s">
        <v>129</v>
      </c>
      <c r="B19" s="78">
        <v>2</v>
      </c>
      <c r="C19" s="79">
        <v>1</v>
      </c>
      <c r="D19" s="39">
        <v>0</v>
      </c>
      <c r="E19" s="39">
        <v>1</v>
      </c>
      <c r="F19" s="41">
        <f>D19/C19</f>
        <v>0</v>
      </c>
      <c r="G19" s="74">
        <f t="shared" si="1"/>
        <v>1</v>
      </c>
      <c r="H19" s="73">
        <v>0</v>
      </c>
    </row>
    <row r="20" spans="1:8" x14ac:dyDescent="0.35">
      <c r="A20" s="45" t="s">
        <v>130</v>
      </c>
      <c r="B20" s="78">
        <v>1</v>
      </c>
      <c r="C20" s="79">
        <v>0</v>
      </c>
      <c r="D20" s="39">
        <v>0</v>
      </c>
      <c r="E20" s="39">
        <v>0</v>
      </c>
      <c r="F20" s="41">
        <v>0</v>
      </c>
      <c r="G20" s="74">
        <v>0</v>
      </c>
      <c r="H20" s="73">
        <v>7</v>
      </c>
    </row>
    <row r="21" spans="1:8" x14ac:dyDescent="0.35">
      <c r="A21" s="45" t="s">
        <v>131</v>
      </c>
      <c r="B21" s="78">
        <v>4</v>
      </c>
      <c r="C21" s="79">
        <v>2</v>
      </c>
      <c r="D21" s="39">
        <v>1</v>
      </c>
      <c r="E21" s="39">
        <v>1</v>
      </c>
      <c r="F21" s="41">
        <f>D21/C21</f>
        <v>0.5</v>
      </c>
      <c r="G21" s="74">
        <f t="shared" si="1"/>
        <v>0.5</v>
      </c>
      <c r="H21" s="73">
        <v>0</v>
      </c>
    </row>
    <row r="22" spans="1:8" x14ac:dyDescent="0.35">
      <c r="A22" s="45" t="s">
        <v>132</v>
      </c>
      <c r="B22" s="78">
        <v>3</v>
      </c>
      <c r="C22" s="79">
        <v>0</v>
      </c>
      <c r="D22" s="39">
        <v>0</v>
      </c>
      <c r="E22" s="39">
        <v>0</v>
      </c>
      <c r="F22" s="41">
        <v>0</v>
      </c>
      <c r="G22" s="74">
        <v>0</v>
      </c>
      <c r="H22" s="73">
        <v>27</v>
      </c>
    </row>
    <row r="23" spans="1:8" x14ac:dyDescent="0.35">
      <c r="A23" s="45" t="s">
        <v>133</v>
      </c>
      <c r="B23" s="39">
        <v>10</v>
      </c>
      <c r="C23" s="79">
        <v>4</v>
      </c>
      <c r="D23" s="39">
        <v>0</v>
      </c>
      <c r="E23" s="39">
        <v>4</v>
      </c>
      <c r="F23" s="41">
        <f t="shared" si="0"/>
        <v>0</v>
      </c>
      <c r="G23" s="74">
        <f t="shared" si="1"/>
        <v>1</v>
      </c>
      <c r="H23" s="73">
        <v>38</v>
      </c>
    </row>
    <row r="24" spans="1:8" x14ac:dyDescent="0.35">
      <c r="A24" s="76" t="s">
        <v>134</v>
      </c>
      <c r="B24" s="78">
        <v>246</v>
      </c>
      <c r="C24" s="79">
        <v>166</v>
      </c>
      <c r="D24" s="77">
        <v>53</v>
      </c>
      <c r="E24" s="77">
        <v>113</v>
      </c>
      <c r="F24" s="41">
        <f t="shared" si="0"/>
        <v>0.31927710843373491</v>
      </c>
      <c r="G24" s="74">
        <f t="shared" si="1"/>
        <v>0.68072289156626509</v>
      </c>
      <c r="H24" s="73">
        <v>1920</v>
      </c>
    </row>
    <row r="25" spans="1:8" x14ac:dyDescent="0.35">
      <c r="A25" s="45" t="s">
        <v>135</v>
      </c>
      <c r="B25" s="78">
        <v>4</v>
      </c>
      <c r="C25" s="79">
        <v>3</v>
      </c>
      <c r="D25" s="39">
        <v>1</v>
      </c>
      <c r="E25" s="39">
        <v>2</v>
      </c>
      <c r="F25" s="41">
        <f t="shared" si="0"/>
        <v>0.33333333333333331</v>
      </c>
      <c r="G25" s="74">
        <f t="shared" si="1"/>
        <v>0.66666666666666663</v>
      </c>
      <c r="H25" s="73">
        <v>29</v>
      </c>
    </row>
    <row r="26" spans="1:8" x14ac:dyDescent="0.35">
      <c r="A26" s="45" t="s">
        <v>38</v>
      </c>
      <c r="B26" s="78">
        <v>2</v>
      </c>
      <c r="C26" s="79">
        <v>5</v>
      </c>
      <c r="D26" s="39">
        <v>2</v>
      </c>
      <c r="E26" s="39">
        <v>3</v>
      </c>
      <c r="F26" s="41">
        <f t="shared" si="0"/>
        <v>0.4</v>
      </c>
      <c r="G26" s="74">
        <f t="shared" si="1"/>
        <v>0.6</v>
      </c>
      <c r="H26" s="73">
        <v>0</v>
      </c>
    </row>
    <row r="27" spans="1:8" x14ac:dyDescent="0.35">
      <c r="A27" s="45" t="s">
        <v>37</v>
      </c>
      <c r="B27" s="78">
        <v>10</v>
      </c>
      <c r="C27" s="79">
        <v>4</v>
      </c>
      <c r="D27" s="39">
        <v>1</v>
      </c>
      <c r="E27" s="39">
        <v>3</v>
      </c>
      <c r="F27" s="41">
        <f t="shared" si="0"/>
        <v>0.25</v>
      </c>
      <c r="G27" s="74">
        <f t="shared" si="1"/>
        <v>0.75</v>
      </c>
      <c r="H27" s="73">
        <v>40</v>
      </c>
    </row>
    <row r="28" spans="1:8" x14ac:dyDescent="0.35">
      <c r="A28" s="45" t="s">
        <v>27</v>
      </c>
      <c r="B28" s="78">
        <v>18</v>
      </c>
      <c r="C28" s="39">
        <v>12</v>
      </c>
      <c r="D28" s="39">
        <v>3</v>
      </c>
      <c r="E28" s="39">
        <v>9</v>
      </c>
      <c r="F28" s="41">
        <f t="shared" si="0"/>
        <v>0.25</v>
      </c>
      <c r="G28" s="74">
        <f t="shared" si="1"/>
        <v>0.75</v>
      </c>
      <c r="H28" s="73">
        <v>216</v>
      </c>
    </row>
    <row r="29" spans="1:8" x14ac:dyDescent="0.35">
      <c r="A29" s="45" t="s">
        <v>62</v>
      </c>
      <c r="B29" s="78">
        <v>6</v>
      </c>
      <c r="C29" s="39">
        <v>3</v>
      </c>
      <c r="D29" s="39">
        <v>0</v>
      </c>
      <c r="E29" s="39">
        <v>3</v>
      </c>
      <c r="F29" s="41">
        <f t="shared" si="0"/>
        <v>0</v>
      </c>
      <c r="G29" s="74">
        <f t="shared" si="1"/>
        <v>1</v>
      </c>
      <c r="H29" s="73">
        <v>32</v>
      </c>
    </row>
    <row r="30" spans="1:8" x14ac:dyDescent="0.35">
      <c r="A30" s="45" t="s">
        <v>136</v>
      </c>
      <c r="B30" s="78">
        <v>42</v>
      </c>
      <c r="C30" s="39">
        <v>23</v>
      </c>
      <c r="D30" s="39">
        <v>4</v>
      </c>
      <c r="E30" s="39">
        <v>19</v>
      </c>
      <c r="F30" s="41">
        <f t="shared" si="0"/>
        <v>0.17391304347826086</v>
      </c>
      <c r="G30" s="74">
        <f t="shared" si="1"/>
        <v>0.82608695652173914</v>
      </c>
      <c r="H30" s="73">
        <v>288</v>
      </c>
    </row>
    <row r="31" spans="1:8" x14ac:dyDescent="0.35">
      <c r="A31" s="45" t="s">
        <v>17</v>
      </c>
      <c r="B31" s="78">
        <v>12</v>
      </c>
      <c r="C31" s="39">
        <v>9</v>
      </c>
      <c r="D31" s="39">
        <v>3</v>
      </c>
      <c r="E31" s="39">
        <v>6</v>
      </c>
      <c r="F31" s="41">
        <f t="shared" si="0"/>
        <v>0.33333333333333331</v>
      </c>
      <c r="G31" s="74">
        <f t="shared" si="1"/>
        <v>0.66666666666666663</v>
      </c>
      <c r="H31" s="73">
        <v>148</v>
      </c>
    </row>
    <row r="32" spans="1:8" x14ac:dyDescent="0.35">
      <c r="A32" s="45" t="s">
        <v>137</v>
      </c>
      <c r="B32" s="78">
        <v>6</v>
      </c>
      <c r="C32" s="39">
        <v>2</v>
      </c>
      <c r="D32" s="39">
        <v>0</v>
      </c>
      <c r="E32" s="39">
        <v>2</v>
      </c>
      <c r="F32" s="41">
        <f t="shared" si="0"/>
        <v>0</v>
      </c>
      <c r="G32" s="74">
        <f t="shared" si="1"/>
        <v>1</v>
      </c>
      <c r="H32" s="73">
        <v>4</v>
      </c>
    </row>
    <row r="33" spans="1:8" x14ac:dyDescent="0.35">
      <c r="A33" s="76" t="s">
        <v>138</v>
      </c>
      <c r="B33" s="78">
        <v>200</v>
      </c>
      <c r="C33" s="77">
        <v>170</v>
      </c>
      <c r="D33" s="77">
        <v>39</v>
      </c>
      <c r="E33" s="77">
        <v>131</v>
      </c>
      <c r="F33" s="41">
        <f t="shared" si="0"/>
        <v>0.22941176470588234</v>
      </c>
      <c r="G33" s="74">
        <f t="shared" si="1"/>
        <v>0.77058823529411768</v>
      </c>
      <c r="H33" s="73">
        <v>1477</v>
      </c>
    </row>
    <row r="34" spans="1:8" x14ac:dyDescent="0.35">
      <c r="A34" s="76" t="s">
        <v>139</v>
      </c>
      <c r="B34" s="78">
        <v>2</v>
      </c>
      <c r="C34" s="39">
        <v>5</v>
      </c>
      <c r="D34" s="39">
        <v>4</v>
      </c>
      <c r="E34" s="39">
        <v>1</v>
      </c>
      <c r="F34" s="41">
        <f t="shared" si="0"/>
        <v>0.8</v>
      </c>
      <c r="G34" s="74">
        <f t="shared" si="1"/>
        <v>0.2</v>
      </c>
      <c r="H34" s="73">
        <v>36</v>
      </c>
    </row>
    <row r="35" spans="1:8" x14ac:dyDescent="0.35">
      <c r="A35" s="76" t="s">
        <v>140</v>
      </c>
      <c r="B35" s="78">
        <v>114</v>
      </c>
      <c r="C35" s="39">
        <v>48</v>
      </c>
      <c r="D35" s="39">
        <v>6</v>
      </c>
      <c r="E35" s="39">
        <v>42</v>
      </c>
      <c r="F35" s="41">
        <f t="shared" si="0"/>
        <v>0.125</v>
      </c>
      <c r="G35" s="74">
        <f t="shared" si="1"/>
        <v>0.875</v>
      </c>
      <c r="H35" s="73">
        <v>965</v>
      </c>
    </row>
    <row r="36" spans="1:8" x14ac:dyDescent="0.35">
      <c r="A36" s="76" t="s">
        <v>141</v>
      </c>
      <c r="B36" s="78">
        <v>23</v>
      </c>
      <c r="C36" s="39">
        <v>3</v>
      </c>
      <c r="D36" s="39">
        <v>1</v>
      </c>
      <c r="E36" s="39">
        <v>2</v>
      </c>
      <c r="F36" s="41">
        <f t="shared" si="0"/>
        <v>0.33333333333333331</v>
      </c>
      <c r="G36" s="74">
        <f t="shared" si="1"/>
        <v>0.66666666666666663</v>
      </c>
      <c r="H36" s="73">
        <v>109</v>
      </c>
    </row>
    <row r="37" spans="1:8" x14ac:dyDescent="0.35">
      <c r="A37" s="76" t="s">
        <v>142</v>
      </c>
      <c r="B37" s="78">
        <v>4</v>
      </c>
      <c r="C37" s="39">
        <v>2</v>
      </c>
      <c r="D37" s="39">
        <v>1</v>
      </c>
      <c r="E37" s="39">
        <v>1</v>
      </c>
      <c r="F37" s="41">
        <f t="shared" si="0"/>
        <v>0.5</v>
      </c>
      <c r="G37" s="74">
        <f t="shared" si="1"/>
        <v>0.5</v>
      </c>
      <c r="H37" s="73">
        <v>0</v>
      </c>
    </row>
    <row r="38" spans="1:8" x14ac:dyDescent="0.35">
      <c r="A38" s="76" t="s">
        <v>143</v>
      </c>
      <c r="B38" s="78">
        <v>23</v>
      </c>
      <c r="C38" s="39">
        <v>14</v>
      </c>
      <c r="D38" s="39">
        <v>6</v>
      </c>
      <c r="E38" s="39">
        <v>8</v>
      </c>
      <c r="F38" s="41">
        <f t="shared" si="0"/>
        <v>0.42857142857142855</v>
      </c>
      <c r="G38" s="74">
        <f t="shared" si="1"/>
        <v>0.5714285714285714</v>
      </c>
      <c r="H38" s="73">
        <v>169</v>
      </c>
    </row>
    <row r="39" spans="1:8" x14ac:dyDescent="0.35">
      <c r="A39" s="76" t="s">
        <v>144</v>
      </c>
      <c r="B39" s="78">
        <v>25</v>
      </c>
      <c r="C39" s="39">
        <v>9</v>
      </c>
      <c r="D39" s="39">
        <v>1</v>
      </c>
      <c r="E39" s="39">
        <v>8</v>
      </c>
      <c r="F39" s="41">
        <f t="shared" si="0"/>
        <v>0.1111111111111111</v>
      </c>
      <c r="G39" s="74">
        <f t="shared" si="1"/>
        <v>0.88888888888888884</v>
      </c>
      <c r="H39" s="73">
        <v>77</v>
      </c>
    </row>
    <row r="40" spans="1:8" x14ac:dyDescent="0.35">
      <c r="A40" s="76" t="s">
        <v>145</v>
      </c>
      <c r="B40" s="78">
        <v>6</v>
      </c>
      <c r="C40" s="39">
        <v>2</v>
      </c>
      <c r="D40" s="39">
        <v>1</v>
      </c>
      <c r="E40" s="39">
        <v>1</v>
      </c>
      <c r="F40" s="41">
        <f t="shared" si="0"/>
        <v>0.5</v>
      </c>
      <c r="G40" s="74">
        <f t="shared" si="1"/>
        <v>0.5</v>
      </c>
      <c r="H40" s="73">
        <v>79</v>
      </c>
    </row>
    <row r="41" spans="1:8" x14ac:dyDescent="0.35">
      <c r="A41" s="76" t="s">
        <v>146</v>
      </c>
      <c r="B41" s="78">
        <v>13</v>
      </c>
      <c r="C41" s="39">
        <v>8</v>
      </c>
      <c r="D41" s="39">
        <v>1</v>
      </c>
      <c r="E41" s="39">
        <v>7</v>
      </c>
      <c r="F41" s="41">
        <f t="shared" si="0"/>
        <v>0.125</v>
      </c>
      <c r="G41" s="74">
        <f t="shared" si="1"/>
        <v>0.875</v>
      </c>
      <c r="H41" s="73">
        <v>135</v>
      </c>
    </row>
    <row r="42" spans="1:8" x14ac:dyDescent="0.35">
      <c r="A42" s="76" t="s">
        <v>147</v>
      </c>
      <c r="B42" s="78">
        <v>52</v>
      </c>
      <c r="C42" s="39">
        <v>32</v>
      </c>
      <c r="D42" s="39">
        <v>7</v>
      </c>
      <c r="E42" s="39">
        <v>25</v>
      </c>
      <c r="F42" s="41">
        <f t="shared" si="0"/>
        <v>0.21875</v>
      </c>
      <c r="G42" s="74">
        <f t="shared" si="1"/>
        <v>0.78125</v>
      </c>
      <c r="H42" s="73">
        <v>295</v>
      </c>
    </row>
    <row r="43" spans="1:8" x14ac:dyDescent="0.35">
      <c r="A43" s="76" t="s">
        <v>148</v>
      </c>
      <c r="B43" s="78">
        <v>208</v>
      </c>
      <c r="C43" s="77">
        <v>163</v>
      </c>
      <c r="D43" s="77">
        <v>33</v>
      </c>
      <c r="E43" s="77">
        <v>130</v>
      </c>
      <c r="F43" s="41">
        <f t="shared" si="0"/>
        <v>0.20245398773006135</v>
      </c>
      <c r="G43" s="74">
        <f t="shared" si="1"/>
        <v>0.7975460122699386</v>
      </c>
      <c r="H43" s="73">
        <v>990</v>
      </c>
    </row>
    <row r="44" spans="1:8" x14ac:dyDescent="0.35">
      <c r="A44" s="45" t="s">
        <v>36</v>
      </c>
      <c r="B44" s="78">
        <v>79</v>
      </c>
      <c r="C44" s="39">
        <v>54</v>
      </c>
      <c r="D44" s="39">
        <v>16</v>
      </c>
      <c r="E44" s="39">
        <v>38</v>
      </c>
      <c r="F44" s="41">
        <f t="shared" si="0"/>
        <v>0.29629629629629628</v>
      </c>
      <c r="G44" s="74">
        <f t="shared" si="1"/>
        <v>0.70370370370370372</v>
      </c>
      <c r="H44" s="73">
        <v>643</v>
      </c>
    </row>
    <row r="45" spans="1:8" x14ac:dyDescent="0.35">
      <c r="A45" s="45" t="s">
        <v>15</v>
      </c>
      <c r="B45" s="78">
        <v>6</v>
      </c>
      <c r="C45" s="39">
        <v>4</v>
      </c>
      <c r="D45" s="39">
        <v>2</v>
      </c>
      <c r="E45" s="39">
        <v>2</v>
      </c>
      <c r="F45" s="41">
        <f t="shared" si="0"/>
        <v>0.5</v>
      </c>
      <c r="G45" s="74">
        <f t="shared" si="1"/>
        <v>0.5</v>
      </c>
      <c r="H45" s="73">
        <v>28</v>
      </c>
    </row>
    <row r="46" spans="1:8" x14ac:dyDescent="0.35">
      <c r="A46" s="45" t="s">
        <v>18</v>
      </c>
      <c r="B46" s="78">
        <v>12</v>
      </c>
      <c r="C46" s="39">
        <v>11</v>
      </c>
      <c r="D46" s="39">
        <v>4</v>
      </c>
      <c r="E46" s="39">
        <v>7</v>
      </c>
      <c r="F46" s="41">
        <f t="shared" si="0"/>
        <v>0.36363636363636365</v>
      </c>
      <c r="G46" s="74">
        <f t="shared" si="1"/>
        <v>0.63636363636363635</v>
      </c>
      <c r="H46" s="73">
        <v>140</v>
      </c>
    </row>
    <row r="47" spans="1:8" x14ac:dyDescent="0.35">
      <c r="A47" s="45" t="s">
        <v>35</v>
      </c>
      <c r="B47" s="78">
        <v>94</v>
      </c>
      <c r="C47" s="39">
        <v>55</v>
      </c>
      <c r="D47" s="39">
        <v>11</v>
      </c>
      <c r="E47" s="39">
        <v>44</v>
      </c>
      <c r="F47" s="41">
        <f t="shared" si="0"/>
        <v>0.2</v>
      </c>
      <c r="G47" s="74">
        <f t="shared" si="1"/>
        <v>0.8</v>
      </c>
      <c r="H47" s="73">
        <v>744</v>
      </c>
    </row>
    <row r="48" spans="1:8" x14ac:dyDescent="0.35">
      <c r="A48" s="45" t="s">
        <v>24</v>
      </c>
      <c r="B48" s="78">
        <v>1</v>
      </c>
      <c r="C48" s="39">
        <v>1</v>
      </c>
      <c r="D48" s="39">
        <v>0</v>
      </c>
      <c r="E48" s="39">
        <v>1</v>
      </c>
      <c r="F48" s="41">
        <f t="shared" si="0"/>
        <v>0</v>
      </c>
      <c r="G48" s="74">
        <f t="shared" si="1"/>
        <v>1</v>
      </c>
      <c r="H48" s="73">
        <v>20</v>
      </c>
    </row>
    <row r="49" spans="1:8" x14ac:dyDescent="0.35">
      <c r="A49" s="45" t="s">
        <v>34</v>
      </c>
      <c r="B49" s="78">
        <v>11</v>
      </c>
      <c r="C49" s="39">
        <v>6</v>
      </c>
      <c r="D49" s="39">
        <v>2</v>
      </c>
      <c r="E49" s="39">
        <v>4</v>
      </c>
      <c r="F49" s="41">
        <f t="shared" si="0"/>
        <v>0.33333333333333331</v>
      </c>
      <c r="G49" s="74">
        <f t="shared" si="1"/>
        <v>0.66666666666666663</v>
      </c>
      <c r="H49" s="73">
        <v>77</v>
      </c>
    </row>
    <row r="50" spans="1:8" x14ac:dyDescent="0.35">
      <c r="A50" s="45" t="s">
        <v>33</v>
      </c>
      <c r="B50" s="78">
        <v>8</v>
      </c>
      <c r="C50" s="39">
        <v>6</v>
      </c>
      <c r="D50" s="39">
        <v>1</v>
      </c>
      <c r="E50" s="39">
        <v>5</v>
      </c>
      <c r="F50" s="41">
        <f t="shared" si="0"/>
        <v>0.16666666666666666</v>
      </c>
      <c r="G50" s="74">
        <f t="shared" si="1"/>
        <v>0.83333333333333337</v>
      </c>
      <c r="H50" s="73">
        <v>30</v>
      </c>
    </row>
    <row r="51" spans="1:8" x14ac:dyDescent="0.35">
      <c r="A51" s="45" t="s">
        <v>16</v>
      </c>
      <c r="B51" s="78">
        <v>24</v>
      </c>
      <c r="C51" s="39">
        <v>11</v>
      </c>
      <c r="D51" s="39">
        <v>4</v>
      </c>
      <c r="E51" s="39">
        <v>7</v>
      </c>
      <c r="F51" s="41">
        <f t="shared" si="0"/>
        <v>0.36363636363636365</v>
      </c>
      <c r="G51" s="74">
        <f t="shared" si="1"/>
        <v>0.63636363636363635</v>
      </c>
      <c r="H51" s="73">
        <v>137</v>
      </c>
    </row>
    <row r="52" spans="1:8" x14ac:dyDescent="0.35">
      <c r="A52" s="45" t="s">
        <v>32</v>
      </c>
      <c r="B52" s="78">
        <v>25</v>
      </c>
      <c r="C52" s="39">
        <v>11</v>
      </c>
      <c r="D52" s="39">
        <v>2</v>
      </c>
      <c r="E52" s="39">
        <v>9</v>
      </c>
      <c r="F52" s="41">
        <f t="shared" si="0"/>
        <v>0.18181818181818182</v>
      </c>
      <c r="G52" s="74">
        <f t="shared" si="1"/>
        <v>0.81818181818181823</v>
      </c>
      <c r="H52" s="73">
        <v>117</v>
      </c>
    </row>
    <row r="53" spans="1:8" x14ac:dyDescent="0.35">
      <c r="A53" s="45" t="s">
        <v>31</v>
      </c>
      <c r="B53" s="78">
        <v>4</v>
      </c>
      <c r="C53" s="39">
        <v>3</v>
      </c>
      <c r="D53" s="39">
        <v>1</v>
      </c>
      <c r="E53" s="39">
        <v>2</v>
      </c>
      <c r="F53" s="41">
        <f t="shared" si="0"/>
        <v>0.33333333333333331</v>
      </c>
      <c r="G53" s="74">
        <f t="shared" si="1"/>
        <v>0.66666666666666663</v>
      </c>
      <c r="H53" s="73">
        <v>3</v>
      </c>
    </row>
    <row r="54" spans="1:8" x14ac:dyDescent="0.35">
      <c r="A54" s="45" t="s">
        <v>77</v>
      </c>
      <c r="B54" s="78">
        <v>5</v>
      </c>
      <c r="C54" s="39">
        <v>0</v>
      </c>
      <c r="D54" s="39">
        <v>0</v>
      </c>
      <c r="E54" s="39">
        <v>0</v>
      </c>
      <c r="F54" s="41">
        <v>0</v>
      </c>
      <c r="G54" s="74">
        <v>0</v>
      </c>
      <c r="H54" s="73">
        <v>41</v>
      </c>
    </row>
    <row r="55" spans="1:8" x14ac:dyDescent="0.35">
      <c r="A55" s="45" t="s">
        <v>30</v>
      </c>
      <c r="B55" s="78">
        <v>55</v>
      </c>
      <c r="C55" s="39">
        <v>19</v>
      </c>
      <c r="D55" s="39">
        <v>5</v>
      </c>
      <c r="E55" s="39">
        <v>14</v>
      </c>
      <c r="F55" s="41">
        <f t="shared" si="0"/>
        <v>0.26315789473684209</v>
      </c>
      <c r="G55" s="74">
        <f t="shared" si="1"/>
        <v>0.73684210526315785</v>
      </c>
      <c r="H55" s="73">
        <v>243</v>
      </c>
    </row>
    <row r="56" spans="1:8" x14ac:dyDescent="0.35">
      <c r="A56" s="45" t="s">
        <v>21</v>
      </c>
      <c r="B56" s="78">
        <v>40</v>
      </c>
      <c r="C56" s="39">
        <v>25</v>
      </c>
      <c r="D56" s="39">
        <v>10</v>
      </c>
      <c r="E56" s="39">
        <v>15</v>
      </c>
      <c r="F56" s="41">
        <f t="shared" si="0"/>
        <v>0.4</v>
      </c>
      <c r="G56" s="74">
        <f t="shared" si="1"/>
        <v>0.6</v>
      </c>
      <c r="H56" s="73">
        <v>321</v>
      </c>
    </row>
    <row r="57" spans="1:8" x14ac:dyDescent="0.35">
      <c r="A57" s="45" t="s">
        <v>22</v>
      </c>
      <c r="B57" s="78">
        <v>30</v>
      </c>
      <c r="C57" s="39">
        <v>16</v>
      </c>
      <c r="D57" s="39">
        <v>7</v>
      </c>
      <c r="E57" s="39">
        <v>9</v>
      </c>
      <c r="F57" s="41">
        <f t="shared" si="0"/>
        <v>0.4375</v>
      </c>
      <c r="G57" s="74">
        <f t="shared" si="1"/>
        <v>0.5625</v>
      </c>
      <c r="H57" s="73">
        <v>213</v>
      </c>
    </row>
    <row r="58" spans="1:8" x14ac:dyDescent="0.35">
      <c r="A58" s="45" t="s">
        <v>79</v>
      </c>
      <c r="B58" s="78">
        <v>13</v>
      </c>
      <c r="C58" s="39">
        <v>5</v>
      </c>
      <c r="D58" s="39">
        <v>1</v>
      </c>
      <c r="E58" s="39">
        <v>4</v>
      </c>
      <c r="F58" s="41">
        <f t="shared" si="0"/>
        <v>0.2</v>
      </c>
      <c r="G58" s="74">
        <f t="shared" si="1"/>
        <v>0.8</v>
      </c>
      <c r="H58" s="73">
        <v>40</v>
      </c>
    </row>
    <row r="59" spans="1:8" x14ac:dyDescent="0.35">
      <c r="A59" s="45" t="s">
        <v>149</v>
      </c>
      <c r="B59" s="78">
        <v>105</v>
      </c>
      <c r="C59" s="39">
        <v>49</v>
      </c>
      <c r="D59" s="39">
        <v>14</v>
      </c>
      <c r="E59" s="39">
        <v>35</v>
      </c>
      <c r="F59" s="41">
        <f t="shared" si="0"/>
        <v>0.2857142857142857</v>
      </c>
      <c r="G59" s="74">
        <f t="shared" si="1"/>
        <v>0.7142857142857143</v>
      </c>
      <c r="H59" s="73">
        <v>493</v>
      </c>
    </row>
    <row r="60" spans="1:8" x14ac:dyDescent="0.35">
      <c r="A60" s="45" t="s">
        <v>29</v>
      </c>
      <c r="B60" s="85">
        <v>78</v>
      </c>
      <c r="C60" s="1">
        <v>28</v>
      </c>
      <c r="D60" s="1">
        <v>4</v>
      </c>
      <c r="E60" s="39">
        <v>24</v>
      </c>
      <c r="F60" s="41">
        <f t="shared" si="0"/>
        <v>0.14285714285714285</v>
      </c>
      <c r="G60" s="74">
        <f t="shared" si="1"/>
        <v>0.8571428571428571</v>
      </c>
      <c r="H60" s="73">
        <v>610</v>
      </c>
    </row>
    <row r="61" spans="1:8" x14ac:dyDescent="0.35">
      <c r="A61" s="45" t="s">
        <v>82</v>
      </c>
      <c r="B61" s="1">
        <v>0</v>
      </c>
      <c r="C61" s="1">
        <v>0</v>
      </c>
      <c r="D61" s="1">
        <v>0</v>
      </c>
      <c r="E61" s="1">
        <v>0</v>
      </c>
      <c r="F61" s="90">
        <v>0</v>
      </c>
      <c r="G61" s="74">
        <v>0</v>
      </c>
      <c r="H61" s="73">
        <v>0</v>
      </c>
    </row>
    <row r="62" spans="1:8" x14ac:dyDescent="0.35">
      <c r="A62" s="45" t="s">
        <v>150</v>
      </c>
      <c r="B62" s="78">
        <v>58</v>
      </c>
      <c r="C62" s="39">
        <v>23</v>
      </c>
      <c r="D62" s="39">
        <v>3</v>
      </c>
      <c r="E62" s="85">
        <v>20</v>
      </c>
      <c r="F62" s="41">
        <f t="shared" ref="F62:F68" si="2">D62/C62</f>
        <v>0.13043478260869565</v>
      </c>
      <c r="G62" s="74">
        <f t="shared" si="1"/>
        <v>0.86956521739130432</v>
      </c>
      <c r="H62" s="73">
        <v>251</v>
      </c>
    </row>
    <row r="63" spans="1:8" x14ac:dyDescent="0.35">
      <c r="A63" s="45" t="s">
        <v>84</v>
      </c>
      <c r="B63" s="78">
        <v>5</v>
      </c>
      <c r="C63" s="39">
        <v>3</v>
      </c>
      <c r="D63" s="39">
        <v>0</v>
      </c>
      <c r="E63" s="85">
        <v>3</v>
      </c>
      <c r="F63" s="41">
        <f t="shared" si="2"/>
        <v>0</v>
      </c>
      <c r="G63" s="74">
        <f t="shared" si="1"/>
        <v>1</v>
      </c>
      <c r="H63" s="73">
        <v>11</v>
      </c>
    </row>
    <row r="64" spans="1:8" x14ac:dyDescent="0.35">
      <c r="A64" s="45" t="s">
        <v>85</v>
      </c>
      <c r="B64" s="78">
        <v>19</v>
      </c>
      <c r="C64" s="39">
        <v>11</v>
      </c>
      <c r="D64" s="39">
        <v>3</v>
      </c>
      <c r="E64" s="85">
        <v>8</v>
      </c>
      <c r="F64" s="41">
        <f t="shared" si="2"/>
        <v>0.27272727272727271</v>
      </c>
      <c r="G64" s="74">
        <f t="shared" si="1"/>
        <v>0.72727272727272729</v>
      </c>
      <c r="H64" s="73">
        <v>188</v>
      </c>
    </row>
    <row r="65" spans="1:16" x14ac:dyDescent="0.35">
      <c r="A65" s="45" t="s">
        <v>151</v>
      </c>
      <c r="B65" s="78">
        <v>3</v>
      </c>
      <c r="C65" s="39">
        <v>1</v>
      </c>
      <c r="D65" s="39">
        <v>0</v>
      </c>
      <c r="E65" s="85">
        <v>1</v>
      </c>
      <c r="F65" s="41">
        <f t="shared" si="2"/>
        <v>0</v>
      </c>
      <c r="G65" s="74">
        <f t="shared" si="1"/>
        <v>1</v>
      </c>
      <c r="H65" s="73">
        <v>19</v>
      </c>
    </row>
    <row r="66" spans="1:16" x14ac:dyDescent="0.35">
      <c r="A66" s="45" t="s">
        <v>152</v>
      </c>
      <c r="B66" s="78">
        <v>22</v>
      </c>
      <c r="C66" s="39">
        <v>8</v>
      </c>
      <c r="D66" s="39">
        <v>3</v>
      </c>
      <c r="E66" s="85">
        <v>5</v>
      </c>
      <c r="F66" s="41">
        <f t="shared" si="2"/>
        <v>0.375</v>
      </c>
      <c r="G66" s="74">
        <f t="shared" si="1"/>
        <v>0.625</v>
      </c>
      <c r="H66" s="73">
        <v>132</v>
      </c>
    </row>
    <row r="67" spans="1:16" x14ac:dyDescent="0.35">
      <c r="A67" s="45" t="s">
        <v>153</v>
      </c>
      <c r="B67" s="78">
        <v>24</v>
      </c>
      <c r="C67" s="39">
        <v>11</v>
      </c>
      <c r="D67" s="39">
        <v>2</v>
      </c>
      <c r="E67" s="85">
        <v>9</v>
      </c>
      <c r="F67" s="41">
        <f t="shared" si="2"/>
        <v>0.18181818181818182</v>
      </c>
      <c r="G67" s="74">
        <f t="shared" si="1"/>
        <v>0.81818181818181823</v>
      </c>
      <c r="H67" s="73">
        <v>73</v>
      </c>
    </row>
    <row r="68" spans="1:16" x14ac:dyDescent="0.35">
      <c r="A68" s="45" t="s">
        <v>158</v>
      </c>
      <c r="B68" s="78">
        <v>13</v>
      </c>
      <c r="C68" s="39">
        <v>7</v>
      </c>
      <c r="D68" s="39">
        <v>2</v>
      </c>
      <c r="E68" s="85">
        <v>5</v>
      </c>
      <c r="F68" s="41">
        <f t="shared" si="2"/>
        <v>0.2857142857142857</v>
      </c>
      <c r="G68" s="74">
        <f t="shared" si="1"/>
        <v>0.7142857142857143</v>
      </c>
      <c r="H68" s="73">
        <v>81</v>
      </c>
    </row>
    <row r="69" spans="1:16" s="82" customFormat="1" x14ac:dyDescent="0.35">
      <c r="A69" s="76" t="s">
        <v>154</v>
      </c>
      <c r="B69" s="81">
        <v>1</v>
      </c>
      <c r="C69" s="77">
        <v>0</v>
      </c>
      <c r="D69" s="77">
        <v>0</v>
      </c>
      <c r="E69" s="85">
        <v>0</v>
      </c>
      <c r="F69" s="80">
        <v>0</v>
      </c>
      <c r="G69" s="74">
        <v>0</v>
      </c>
      <c r="H69" s="73">
        <v>1</v>
      </c>
      <c r="I69" s="76"/>
      <c r="J69" s="76"/>
      <c r="K69" s="76"/>
      <c r="L69" s="76"/>
    </row>
    <row r="70" spans="1:16" x14ac:dyDescent="0.35">
      <c r="A70" s="45" t="s">
        <v>28</v>
      </c>
      <c r="B70" s="78">
        <v>2</v>
      </c>
      <c r="C70" s="39">
        <v>0</v>
      </c>
      <c r="D70" s="39">
        <v>0</v>
      </c>
      <c r="E70" s="85">
        <v>0</v>
      </c>
      <c r="F70" s="41">
        <v>0</v>
      </c>
      <c r="G70" s="74">
        <v>0</v>
      </c>
      <c r="H70" s="73">
        <v>2</v>
      </c>
    </row>
    <row r="71" spans="1:16" x14ac:dyDescent="0.35">
      <c r="A71" s="45" t="s">
        <v>155</v>
      </c>
      <c r="B71" s="78">
        <v>2</v>
      </c>
      <c r="C71" s="39">
        <v>0</v>
      </c>
      <c r="D71" s="39">
        <v>0</v>
      </c>
      <c r="E71" s="85">
        <v>0</v>
      </c>
      <c r="F71" s="41">
        <v>0</v>
      </c>
      <c r="G71" s="74">
        <v>0</v>
      </c>
      <c r="H71" s="73">
        <v>23</v>
      </c>
    </row>
    <row r="72" spans="1:16" x14ac:dyDescent="0.35">
      <c r="A72" s="44" t="s">
        <v>105</v>
      </c>
      <c r="B72" s="13">
        <f>SUM(B8:B71)</f>
        <v>2188</v>
      </c>
      <c r="C72" s="13">
        <f>SUM(C8:C71)</f>
        <v>1294</v>
      </c>
      <c r="D72" s="13">
        <f>SUM(D8:D71)</f>
        <v>320</v>
      </c>
      <c r="E72" s="13">
        <f>SUM(E8:E71)</f>
        <v>974</v>
      </c>
      <c r="F72" s="42">
        <f>D72/C72</f>
        <v>0.2472952086553323</v>
      </c>
      <c r="G72" s="43">
        <f>E72/C72</f>
        <v>0.75270479134466772</v>
      </c>
      <c r="H72" s="13">
        <f>SUM(H8:H71)</f>
        <v>14495</v>
      </c>
    </row>
    <row r="74" spans="1:16" x14ac:dyDescent="0.35">
      <c r="A74" s="9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35">
      <c r="A75" s="205" t="s">
        <v>157</v>
      </c>
      <c r="B75" s="205"/>
      <c r="C75" s="205"/>
      <c r="D75" s="205"/>
      <c r="E75" s="205"/>
      <c r="F75" s="205"/>
      <c r="G75" s="205"/>
      <c r="H75" s="5"/>
      <c r="M75" s="5"/>
      <c r="N75" s="5"/>
      <c r="O75" s="5"/>
      <c r="P75" s="4"/>
    </row>
    <row r="76" spans="1:16" ht="15" customHeight="1" x14ac:dyDescent="0.35">
      <c r="A76" s="206" t="s">
        <v>115</v>
      </c>
      <c r="B76" s="206"/>
      <c r="C76" s="206"/>
      <c r="D76" s="206"/>
      <c r="E76" s="206"/>
      <c r="F76" s="206"/>
      <c r="G76" s="206"/>
      <c r="H76" s="35"/>
      <c r="M76" s="35"/>
      <c r="N76" s="35"/>
      <c r="O76" s="35"/>
      <c r="P76" s="35"/>
    </row>
    <row r="77" spans="1:16" x14ac:dyDescent="0.35">
      <c r="A77" s="206"/>
      <c r="B77" s="206"/>
      <c r="C77" s="206"/>
      <c r="D77" s="206"/>
      <c r="E77" s="206"/>
      <c r="F77" s="206"/>
      <c r="G77" s="206"/>
      <c r="H77" s="35"/>
      <c r="M77" s="35"/>
      <c r="N77" s="35"/>
      <c r="O77" s="35"/>
      <c r="P77" s="35"/>
    </row>
    <row r="78" spans="1:16" ht="15" customHeight="1" x14ac:dyDescent="0.35">
      <c r="A78" s="207" t="s">
        <v>116</v>
      </c>
      <c r="B78" s="207"/>
      <c r="C78" s="207"/>
      <c r="D78" s="207"/>
      <c r="E78" s="207"/>
      <c r="F78" s="207"/>
      <c r="G78" s="207"/>
    </row>
    <row r="79" spans="1:16" x14ac:dyDescent="0.35">
      <c r="A79" s="207"/>
      <c r="B79" s="207"/>
      <c r="C79" s="207"/>
      <c r="D79" s="207"/>
      <c r="E79" s="207"/>
      <c r="F79" s="207"/>
      <c r="G79" s="207"/>
    </row>
    <row r="80" spans="1:16" x14ac:dyDescent="0.35">
      <c r="A80" s="12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C4FE423-86D0-4CBB-90CE-ABFEFF644B3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Number of Children Served</vt:lpstr>
      <vt:lpstr>Gross Payments Summary 2019 </vt:lpstr>
      <vt:lpstr>2019 Redetermination Summary</vt:lpstr>
      <vt:lpstr>Applications-Jan.19</vt:lpstr>
      <vt:lpstr>Applications-Feb.19</vt:lpstr>
      <vt:lpstr>Applications-Mar.19</vt:lpstr>
      <vt:lpstr>Applications-Apr.19</vt:lpstr>
      <vt:lpstr>Applications-May.19 </vt:lpstr>
      <vt:lpstr>Applications-June.19</vt:lpstr>
      <vt:lpstr>Applications-July.19 </vt:lpstr>
      <vt:lpstr>Applications-Aug.19  </vt:lpstr>
      <vt:lpstr>Applications-Sept.19</vt:lpstr>
      <vt:lpstr>Applications-Oct.19</vt:lpstr>
      <vt:lpstr>Applications-Nov.19 </vt:lpstr>
      <vt:lpstr>Applications-Dec.19 </vt:lpstr>
      <vt:lpstr>Applications-June</vt:lpstr>
      <vt:lpstr>'Applications-Apr.19'!Print_Area</vt:lpstr>
      <vt:lpstr>'Applications-Aug.19  '!Print_Area</vt:lpstr>
      <vt:lpstr>'Applications-Dec.19 '!Print_Area</vt:lpstr>
      <vt:lpstr>'Applications-Feb.19'!Print_Area</vt:lpstr>
      <vt:lpstr>'Applications-Jan.19'!Print_Area</vt:lpstr>
      <vt:lpstr>'Applications-July.19 '!Print_Area</vt:lpstr>
      <vt:lpstr>'Applications-June.19'!Print_Area</vt:lpstr>
      <vt:lpstr>'Applications-Mar.19'!Print_Area</vt:lpstr>
      <vt:lpstr>'Applications-May.19 '!Print_Area</vt:lpstr>
      <vt:lpstr>'Applications-Nov.19 '!Print_Area</vt:lpstr>
      <vt:lpstr>'Applications-Oct.19'!Print_Area</vt:lpstr>
      <vt:lpstr>'Applications-Sept.19'!Print_Area</vt:lpstr>
      <vt:lpstr>'Number of Children Served'!Print_Area</vt:lpstr>
      <vt:lpstr>'Applications-June'!Print_Titles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Bryant</dc:creator>
  <cp:lastModifiedBy>Daisy Grotsma</cp:lastModifiedBy>
  <cp:lastPrinted>2019-11-14T19:48:59Z</cp:lastPrinted>
  <dcterms:created xsi:type="dcterms:W3CDTF">2016-01-25T13:40:55Z</dcterms:created>
  <dcterms:modified xsi:type="dcterms:W3CDTF">2020-05-11T15:39:39Z</dcterms:modified>
</cp:coreProperties>
</file>