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05" windowWidth="6270" windowHeight="9375"/>
  </bookViews>
  <sheets>
    <sheet name="Total by Object" sheetId="9" r:id="rId1"/>
  </sheets>
  <definedNames>
    <definedName name="_xlnm.Print_Area" localSheetId="0">'Total by Object'!$A$1:$W$104</definedName>
    <definedName name="_xlnm.Print_Titles" localSheetId="0">'Total by Object'!$A:$C,'Total by Object'!$1:$3</definedName>
  </definedNames>
  <calcPr calcId="145621"/>
</workbook>
</file>

<file path=xl/calcChain.xml><?xml version="1.0" encoding="utf-8"?>
<calcChain xmlns="http://schemas.openxmlformats.org/spreadsheetml/2006/main">
  <c r="T101" i="9" l="1"/>
  <c r="R101" i="9"/>
  <c r="N101" i="9"/>
  <c r="L101" i="9"/>
  <c r="J101" i="9"/>
  <c r="H101" i="9"/>
  <c r="D101" i="9"/>
  <c r="C101" i="9"/>
  <c r="U95" i="9" l="1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80" i="9"/>
  <c r="U77" i="9"/>
  <c r="U76" i="9"/>
  <c r="E98" i="9" l="1"/>
  <c r="G98" i="9"/>
  <c r="I98" i="9"/>
  <c r="K98" i="9"/>
  <c r="M98" i="9"/>
  <c r="O98" i="9"/>
  <c r="Q98" i="9"/>
  <c r="S98" i="9"/>
  <c r="U98" i="9"/>
  <c r="V98" i="9"/>
  <c r="W98" i="9" s="1"/>
  <c r="C99" i="9"/>
  <c r="D99" i="9"/>
  <c r="F99" i="9"/>
  <c r="H99" i="9"/>
  <c r="J99" i="9"/>
  <c r="L99" i="9"/>
  <c r="N99" i="9"/>
  <c r="O99" i="9" s="1"/>
  <c r="P99" i="9"/>
  <c r="R99" i="9"/>
  <c r="S99" i="9" s="1"/>
  <c r="T99" i="9"/>
  <c r="K99" i="9" l="1"/>
  <c r="V99" i="9"/>
  <c r="U99" i="9"/>
  <c r="Q99" i="9"/>
  <c r="M99" i="9"/>
  <c r="I99" i="9"/>
  <c r="E99" i="9"/>
  <c r="G99" i="9"/>
  <c r="W99" i="9" l="1"/>
  <c r="V93" i="9"/>
  <c r="W93" i="9" s="1"/>
  <c r="S93" i="9"/>
  <c r="Q93" i="9"/>
  <c r="O93" i="9"/>
  <c r="M93" i="9"/>
  <c r="K93" i="9"/>
  <c r="I93" i="9"/>
  <c r="G93" i="9"/>
  <c r="E93" i="9"/>
  <c r="V92" i="9"/>
  <c r="W92" i="9" s="1"/>
  <c r="S92" i="9"/>
  <c r="Q92" i="9"/>
  <c r="O92" i="9"/>
  <c r="M92" i="9"/>
  <c r="K92" i="9"/>
  <c r="I92" i="9"/>
  <c r="G92" i="9"/>
  <c r="E92" i="9"/>
  <c r="V91" i="9"/>
  <c r="W91" i="9" s="1"/>
  <c r="S91" i="9"/>
  <c r="Q91" i="9"/>
  <c r="O91" i="9"/>
  <c r="M91" i="9"/>
  <c r="K91" i="9"/>
  <c r="I91" i="9"/>
  <c r="G91" i="9"/>
  <c r="E91" i="9"/>
  <c r="V90" i="9"/>
  <c r="W90" i="9" s="1"/>
  <c r="S90" i="9"/>
  <c r="Q90" i="9"/>
  <c r="O90" i="9"/>
  <c r="M90" i="9"/>
  <c r="K90" i="9"/>
  <c r="I90" i="9"/>
  <c r="G90" i="9"/>
  <c r="E90" i="9"/>
  <c r="V94" i="9" l="1"/>
  <c r="W94" i="9" s="1"/>
  <c r="S94" i="9"/>
  <c r="Q94" i="9"/>
  <c r="O94" i="9"/>
  <c r="M94" i="9"/>
  <c r="K94" i="9"/>
  <c r="I94" i="9"/>
  <c r="G94" i="9"/>
  <c r="E94" i="9"/>
  <c r="F74" i="9" l="1"/>
  <c r="E88" i="9"/>
  <c r="G88" i="9"/>
  <c r="I88" i="9"/>
  <c r="K88" i="9"/>
  <c r="M88" i="9"/>
  <c r="O88" i="9"/>
  <c r="Q88" i="9"/>
  <c r="S88" i="9"/>
  <c r="V88" i="9"/>
  <c r="W88" i="9" s="1"/>
  <c r="E89" i="9"/>
  <c r="G89" i="9"/>
  <c r="I89" i="9"/>
  <c r="K89" i="9"/>
  <c r="M89" i="9"/>
  <c r="O89" i="9"/>
  <c r="Q89" i="9"/>
  <c r="S89" i="9"/>
  <c r="V89" i="9"/>
  <c r="W89" i="9" s="1"/>
  <c r="E95" i="9"/>
  <c r="G95" i="9"/>
  <c r="I95" i="9"/>
  <c r="K95" i="9"/>
  <c r="M95" i="9"/>
  <c r="O95" i="9"/>
  <c r="Q95" i="9"/>
  <c r="S95" i="9"/>
  <c r="V95" i="9"/>
  <c r="W95" i="9" s="1"/>
  <c r="T96" i="9"/>
  <c r="R96" i="9"/>
  <c r="P96" i="9"/>
  <c r="N96" i="9"/>
  <c r="L96" i="9"/>
  <c r="J96" i="9"/>
  <c r="H96" i="9"/>
  <c r="F96" i="9"/>
  <c r="D96" i="9"/>
  <c r="C96" i="9"/>
  <c r="T74" i="9"/>
  <c r="R74" i="9"/>
  <c r="P74" i="9"/>
  <c r="P101" i="9" s="1"/>
  <c r="N74" i="9"/>
  <c r="L74" i="9"/>
  <c r="J74" i="9"/>
  <c r="H74" i="9"/>
  <c r="D74" i="9"/>
  <c r="C78" i="9"/>
  <c r="C74" i="9"/>
  <c r="V87" i="9"/>
  <c r="W87" i="9" s="1"/>
  <c r="S87" i="9"/>
  <c r="Q87" i="9"/>
  <c r="O87" i="9"/>
  <c r="M87" i="9"/>
  <c r="K87" i="9"/>
  <c r="I87" i="9"/>
  <c r="G87" i="9"/>
  <c r="E87" i="9"/>
  <c r="U29" i="9"/>
  <c r="U28" i="9"/>
  <c r="U27" i="9"/>
  <c r="V71" i="9"/>
  <c r="W71" i="9" s="1"/>
  <c r="U71" i="9"/>
  <c r="S71" i="9"/>
  <c r="Q71" i="9"/>
  <c r="O71" i="9"/>
  <c r="M71" i="9"/>
  <c r="K71" i="9"/>
  <c r="I71" i="9"/>
  <c r="G71" i="9"/>
  <c r="E71" i="9"/>
  <c r="V86" i="9"/>
  <c r="W86" i="9" s="1"/>
  <c r="S86" i="9"/>
  <c r="Q86" i="9"/>
  <c r="O86" i="9"/>
  <c r="M86" i="9"/>
  <c r="K86" i="9"/>
  <c r="I86" i="9"/>
  <c r="G86" i="9"/>
  <c r="E86" i="9"/>
  <c r="V76" i="9"/>
  <c r="W76" i="9" s="1"/>
  <c r="V77" i="9"/>
  <c r="V80" i="9"/>
  <c r="V81" i="9"/>
  <c r="W81" i="9" s="1"/>
  <c r="V82" i="9"/>
  <c r="W82" i="9" s="1"/>
  <c r="V83" i="9"/>
  <c r="W83" i="9" s="1"/>
  <c r="V84" i="9"/>
  <c r="W84" i="9" s="1"/>
  <c r="V85" i="9"/>
  <c r="W85" i="9" s="1"/>
  <c r="V4" i="9"/>
  <c r="W4" i="9" s="1"/>
  <c r="V5" i="9"/>
  <c r="W5" i="9" s="1"/>
  <c r="V6" i="9"/>
  <c r="W6" i="9" s="1"/>
  <c r="V7" i="9"/>
  <c r="V8" i="9"/>
  <c r="W8" i="9" s="1"/>
  <c r="V9" i="9"/>
  <c r="W9" i="9" s="1"/>
  <c r="V10" i="9"/>
  <c r="W10" i="9" s="1"/>
  <c r="V11" i="9"/>
  <c r="V12" i="9"/>
  <c r="W12" i="9" s="1"/>
  <c r="V13" i="9"/>
  <c r="W13" i="9" s="1"/>
  <c r="V14" i="9"/>
  <c r="W14" i="9" s="1"/>
  <c r="V15" i="9"/>
  <c r="V16" i="9"/>
  <c r="W16" i="9" s="1"/>
  <c r="V17" i="9"/>
  <c r="W17" i="9" s="1"/>
  <c r="V18" i="9"/>
  <c r="W18" i="9" s="1"/>
  <c r="V19" i="9"/>
  <c r="W19" i="9" s="1"/>
  <c r="V20" i="9"/>
  <c r="W20" i="9" s="1"/>
  <c r="V21" i="9"/>
  <c r="W21" i="9" s="1"/>
  <c r="V22" i="9"/>
  <c r="W22" i="9" s="1"/>
  <c r="V23" i="9"/>
  <c r="V24" i="9"/>
  <c r="W24" i="9" s="1"/>
  <c r="V25" i="9"/>
  <c r="W25" i="9" s="1"/>
  <c r="V26" i="9"/>
  <c r="W26" i="9" s="1"/>
  <c r="V27" i="9"/>
  <c r="W27" i="9" s="1"/>
  <c r="V28" i="9"/>
  <c r="W28" i="9" s="1"/>
  <c r="V29" i="9"/>
  <c r="W29" i="9" s="1"/>
  <c r="V30" i="9"/>
  <c r="W30" i="9" s="1"/>
  <c r="V31" i="9"/>
  <c r="W31" i="9" s="1"/>
  <c r="V32" i="9"/>
  <c r="W32" i="9" s="1"/>
  <c r="V33" i="9"/>
  <c r="W33" i="9" s="1"/>
  <c r="V34" i="9"/>
  <c r="W34" i="9" s="1"/>
  <c r="V35" i="9"/>
  <c r="V36" i="9"/>
  <c r="W36" i="9" s="1"/>
  <c r="V37" i="9"/>
  <c r="W37" i="9" s="1"/>
  <c r="V38" i="9"/>
  <c r="W38" i="9" s="1"/>
  <c r="V39" i="9"/>
  <c r="W39" i="9" s="1"/>
  <c r="V40" i="9"/>
  <c r="W40" i="9" s="1"/>
  <c r="V41" i="9"/>
  <c r="W41" i="9" s="1"/>
  <c r="V42" i="9"/>
  <c r="W42" i="9" s="1"/>
  <c r="V43" i="9"/>
  <c r="W43" i="9" s="1"/>
  <c r="V44" i="9"/>
  <c r="W44" i="9" s="1"/>
  <c r="V45" i="9"/>
  <c r="W45" i="9" s="1"/>
  <c r="V46" i="9"/>
  <c r="W46" i="9" s="1"/>
  <c r="V47" i="9"/>
  <c r="W47" i="9" s="1"/>
  <c r="V48" i="9"/>
  <c r="W48" i="9" s="1"/>
  <c r="V49" i="9"/>
  <c r="W49" i="9" s="1"/>
  <c r="V50" i="9"/>
  <c r="W50" i="9" s="1"/>
  <c r="V51" i="9"/>
  <c r="W51" i="9" s="1"/>
  <c r="V52" i="9"/>
  <c r="W52" i="9" s="1"/>
  <c r="V53" i="9"/>
  <c r="W53" i="9" s="1"/>
  <c r="V54" i="9"/>
  <c r="W54" i="9" s="1"/>
  <c r="V55" i="9"/>
  <c r="W55" i="9" s="1"/>
  <c r="V56" i="9"/>
  <c r="W56" i="9" s="1"/>
  <c r="V57" i="9"/>
  <c r="W57" i="9" s="1"/>
  <c r="V58" i="9"/>
  <c r="W58" i="9" s="1"/>
  <c r="V59" i="9"/>
  <c r="W59" i="9" s="1"/>
  <c r="V60" i="9"/>
  <c r="W60" i="9" s="1"/>
  <c r="V61" i="9"/>
  <c r="W61" i="9" s="1"/>
  <c r="V62" i="9"/>
  <c r="W62" i="9" s="1"/>
  <c r="V63" i="9"/>
  <c r="W63" i="9" s="1"/>
  <c r="V64" i="9"/>
  <c r="W64" i="9" s="1"/>
  <c r="V65" i="9"/>
  <c r="W65" i="9" s="1"/>
  <c r="V66" i="9"/>
  <c r="W66" i="9" s="1"/>
  <c r="V67" i="9"/>
  <c r="W67" i="9" s="1"/>
  <c r="V68" i="9"/>
  <c r="W68" i="9" s="1"/>
  <c r="V69" i="9"/>
  <c r="V70" i="9"/>
  <c r="W70" i="9" s="1"/>
  <c r="V72" i="9"/>
  <c r="W72" i="9" s="1"/>
  <c r="T78" i="9"/>
  <c r="U78" i="9" s="1"/>
  <c r="R78" i="9"/>
  <c r="P78" i="9"/>
  <c r="Q78" i="9" s="1"/>
  <c r="N78" i="9"/>
  <c r="O78" i="9" s="1"/>
  <c r="L78" i="9"/>
  <c r="J78" i="9"/>
  <c r="H78" i="9"/>
  <c r="I78" i="9" s="1"/>
  <c r="F78" i="9"/>
  <c r="G78" i="9" s="1"/>
  <c r="D78" i="9"/>
  <c r="E78" i="9" s="1"/>
  <c r="U73" i="9"/>
  <c r="S73" i="9"/>
  <c r="S81" i="9"/>
  <c r="S82" i="9"/>
  <c r="S83" i="9"/>
  <c r="S84" i="9"/>
  <c r="S85" i="9"/>
  <c r="S80" i="9"/>
  <c r="S77" i="9"/>
  <c r="S76" i="9"/>
  <c r="Q73" i="9"/>
  <c r="Q81" i="9"/>
  <c r="Q82" i="9"/>
  <c r="Q83" i="9"/>
  <c r="Q84" i="9"/>
  <c r="Q85" i="9"/>
  <c r="Q80" i="9"/>
  <c r="Q77" i="9"/>
  <c r="Q76" i="9"/>
  <c r="O73" i="9"/>
  <c r="O81" i="9"/>
  <c r="O82" i="9"/>
  <c r="O83" i="9"/>
  <c r="O84" i="9"/>
  <c r="O85" i="9"/>
  <c r="O80" i="9"/>
  <c r="O77" i="9"/>
  <c r="O76" i="9"/>
  <c r="M73" i="9"/>
  <c r="M81" i="9"/>
  <c r="M82" i="9"/>
  <c r="M83" i="9"/>
  <c r="M84" i="9"/>
  <c r="M85" i="9"/>
  <c r="M80" i="9"/>
  <c r="M77" i="9"/>
  <c r="M76" i="9"/>
  <c r="K73" i="9"/>
  <c r="K81" i="9"/>
  <c r="K82" i="9"/>
  <c r="K83" i="9"/>
  <c r="K84" i="9"/>
  <c r="K85" i="9"/>
  <c r="K80" i="9"/>
  <c r="K77" i="9"/>
  <c r="K76" i="9"/>
  <c r="I73" i="9"/>
  <c r="I81" i="9"/>
  <c r="I82" i="9"/>
  <c r="I83" i="9"/>
  <c r="I84" i="9"/>
  <c r="I85" i="9"/>
  <c r="I80" i="9"/>
  <c r="I77" i="9"/>
  <c r="I76" i="9"/>
  <c r="G81" i="9"/>
  <c r="G82" i="9"/>
  <c r="G83" i="9"/>
  <c r="G84" i="9"/>
  <c r="G85" i="9"/>
  <c r="G96" i="9"/>
  <c r="G80" i="9"/>
  <c r="G77" i="9"/>
  <c r="G76" i="9"/>
  <c r="E73" i="9"/>
  <c r="E81" i="9"/>
  <c r="E82" i="9"/>
  <c r="E83" i="9"/>
  <c r="E84" i="9"/>
  <c r="E85" i="9"/>
  <c r="E80" i="9"/>
  <c r="E77" i="9"/>
  <c r="E76" i="9"/>
  <c r="U72" i="9"/>
  <c r="S72" i="9"/>
  <c r="Q72" i="9"/>
  <c r="O72" i="9"/>
  <c r="M72" i="9"/>
  <c r="K72" i="9"/>
  <c r="I72" i="9"/>
  <c r="G72" i="9"/>
  <c r="E72" i="9"/>
  <c r="U70" i="9"/>
  <c r="S70" i="9"/>
  <c r="Q70" i="9"/>
  <c r="O70" i="9"/>
  <c r="M70" i="9"/>
  <c r="K70" i="9"/>
  <c r="I70" i="9"/>
  <c r="G70" i="9"/>
  <c r="E70" i="9"/>
  <c r="W35" i="9"/>
  <c r="W23" i="9"/>
  <c r="W15" i="9"/>
  <c r="W11" i="9"/>
  <c r="W7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U4" i="9"/>
  <c r="S4" i="9"/>
  <c r="Q4" i="9"/>
  <c r="O4" i="9"/>
  <c r="M4" i="9"/>
  <c r="K4" i="9"/>
  <c r="I4" i="9"/>
  <c r="G4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F101" i="9" l="1"/>
  <c r="K78" i="9"/>
  <c r="I96" i="9"/>
  <c r="S74" i="9"/>
  <c r="G73" i="9"/>
  <c r="V73" i="9"/>
  <c r="W73" i="9" s="1"/>
  <c r="G74" i="9"/>
  <c r="M78" i="9"/>
  <c r="S78" i="9"/>
  <c r="V96" i="9"/>
  <c r="O96" i="9"/>
  <c r="E96" i="9"/>
  <c r="M96" i="9"/>
  <c r="Q96" i="9"/>
  <c r="U96" i="9"/>
  <c r="K74" i="9"/>
  <c r="W69" i="9"/>
  <c r="K96" i="9"/>
  <c r="S96" i="9"/>
  <c r="E74" i="9"/>
  <c r="I74" i="9"/>
  <c r="M74" i="9"/>
  <c r="U74" i="9"/>
  <c r="O74" i="9"/>
  <c r="Q74" i="9"/>
  <c r="V78" i="9"/>
  <c r="W78" i="9" s="1"/>
  <c r="W77" i="9"/>
  <c r="W80" i="9"/>
  <c r="W96" i="9" l="1"/>
  <c r="V74" i="9"/>
  <c r="Q101" i="9"/>
  <c r="U101" i="9"/>
  <c r="K101" i="9"/>
  <c r="O101" i="9"/>
  <c r="M101" i="9"/>
  <c r="I101" i="9"/>
  <c r="S101" i="9"/>
  <c r="G101" i="9"/>
  <c r="E101" i="9"/>
  <c r="V101" i="9" l="1"/>
  <c r="V106" i="9" s="1"/>
  <c r="W74" i="9"/>
  <c r="W101" i="9" l="1"/>
</calcChain>
</file>

<file path=xl/sharedStrings.xml><?xml version="1.0" encoding="utf-8"?>
<sst xmlns="http://schemas.openxmlformats.org/spreadsheetml/2006/main" count="148" uniqueCount="123">
  <si>
    <t>LEA</t>
  </si>
  <si>
    <t>Salaries</t>
  </si>
  <si>
    <t>Benefits</t>
  </si>
  <si>
    <t>Other Uses of Funds</t>
  </si>
  <si>
    <t>Other Objects</t>
  </si>
  <si>
    <t>Property</t>
  </si>
  <si>
    <t>Supplies</t>
  </si>
  <si>
    <t>Other Purchased Services</t>
  </si>
  <si>
    <t>Purchased Property Services</t>
  </si>
  <si>
    <t>Purchased Professional &amp; Technical Services</t>
  </si>
  <si>
    <t xml:space="preserve">Object Code 100 </t>
  </si>
  <si>
    <t xml:space="preserve">Object Code 200 </t>
  </si>
  <si>
    <t xml:space="preserve">Object Code 300 </t>
  </si>
  <si>
    <t xml:space="preserve">Object Code 400 </t>
  </si>
  <si>
    <t xml:space="preserve">Object Code 500 </t>
  </si>
  <si>
    <t xml:space="preserve">Object Code 600 </t>
  </si>
  <si>
    <t xml:space="preserve">Object Code 700 </t>
  </si>
  <si>
    <t xml:space="preserve">Object Code 800 </t>
  </si>
  <si>
    <t xml:space="preserve">Object Code 900 </t>
  </si>
  <si>
    <t>DISTRICT</t>
  </si>
  <si>
    <t>Per Pupil</t>
  </si>
  <si>
    <t xml:space="preserve"> Total Districts</t>
  </si>
  <si>
    <t>Acadia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</si>
  <si>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</si>
  <si>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</si>
  <si>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</si>
  <si>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</si>
  <si>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</si>
  <si>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</si>
  <si>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Caldwell Parish School Board</t>
  </si>
  <si>
    <t>Catahoula Parish School Board</t>
  </si>
  <si>
    <t>Claiborne Parish School Board</t>
  </si>
  <si>
    <t>Concordia Parish School Board</t>
  </si>
  <si>
    <t>DeSoto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</si>
  <si>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</si>
  <si>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</si>
  <si>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</si>
  <si>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</si>
  <si>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</si>
  <si>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</si>
  <si>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</si>
  <si>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</si>
  <si>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Lafayette Parish School Board</t>
  </si>
  <si>
    <t>LaSalle Parish School Board</t>
  </si>
  <si>
    <t>Livingston Parish School Board</t>
  </si>
  <si>
    <t>Madison Parish School Board</t>
  </si>
  <si>
    <t>Morehouse Parish School Board</t>
  </si>
  <si>
    <t>Natchitoches Parish School Board</t>
  </si>
  <si>
    <t>Rapides Parish School Board</t>
  </si>
  <si>
    <t>Red River Parish School Board</t>
  </si>
  <si>
    <t>Richland Parish School Board</t>
  </si>
  <si>
    <t>Sabine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</si>
  <si>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</si>
  <si>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</si>
  <si>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</si>
  <si>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</si>
  <si>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</si>
  <si>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</si>
  <si>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Tangipahoa Parish School Board</t>
  </si>
  <si>
    <t>Tensas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</si>
  <si>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</si>
  <si>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</si>
  <si>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</si>
  <si>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</si>
  <si>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</si>
  <si>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</si>
  <si>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</si>
  <si>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</si>
  <si>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</si>
  <si>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</si>
  <si>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</si>
  <si>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</si>
  <si>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</si>
  <si>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</si>
  <si>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</si>
  <si>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</si>
  <si>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</si>
  <si>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</si>
  <si>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Total Type 2 Charter Schools</t>
  </si>
  <si>
    <t>Total State</t>
  </si>
  <si>
    <t>Total Expenditures
Plus
Other Uses of Funds</t>
  </si>
  <si>
    <t>The MAX Charter School</t>
  </si>
  <si>
    <t>Expenditures by Object*</t>
  </si>
  <si>
    <t>D'Arbonne Woods Charter School</t>
  </si>
  <si>
    <t>Madison Preparatory Academy</t>
  </si>
  <si>
    <t>International High School</t>
  </si>
  <si>
    <t>Allen Parish School Board</t>
  </si>
  <si>
    <t xml:space="preserve">Caddo Parish School Board </t>
  </si>
  <si>
    <t xml:space="preserve">Calcasieu Parish School Board </t>
  </si>
  <si>
    <t xml:space="preserve">Cameron Parish School Board </t>
  </si>
  <si>
    <t xml:space="preserve">East Baton Rouge Parish School Board </t>
  </si>
  <si>
    <t xml:space="preserve">Jefferson Parish School Board </t>
  </si>
  <si>
    <t xml:space="preserve">Jefferson Davis Parish School Board </t>
  </si>
  <si>
    <t xml:space="preserve">Lincoln Parish School Board </t>
  </si>
  <si>
    <t xml:space="preserve">Orleans Parish School Board </t>
  </si>
  <si>
    <t xml:space="preserve">Ouachita Parish School Board </t>
  </si>
  <si>
    <t xml:space="preserve">Pointe Coupee Parish School Board </t>
  </si>
  <si>
    <t xml:space="preserve">St. Charles Parish School Board </t>
  </si>
  <si>
    <t xml:space="preserve">Terrebonne Parish School Board </t>
  </si>
  <si>
    <t xml:space="preserve">Vermilion Parish School Board </t>
  </si>
  <si>
    <t xml:space="preserve">Union Parish School Board </t>
  </si>
  <si>
    <t xml:space="preserve">City of Bogalusa School Board </t>
  </si>
  <si>
    <t xml:space="preserve">Zachary Community School Board </t>
  </si>
  <si>
    <t xml:space="preserve">City of Baker School Board </t>
  </si>
  <si>
    <t xml:space="preserve">Central Community School Board </t>
  </si>
  <si>
    <t>* Excludes one-time Hurricane Related expenditures</t>
  </si>
  <si>
    <t>A02</t>
  </si>
  <si>
    <t xml:space="preserve">Office of Juvenile Justice </t>
  </si>
  <si>
    <t>Total Office of Juvenile Justice Schools **</t>
  </si>
  <si>
    <t xml:space="preserve">**Includes all students for which education is provided. </t>
  </si>
  <si>
    <t>Lafourche Parish School Board*</t>
  </si>
  <si>
    <t>Plaquemines Parish School Board*</t>
  </si>
  <si>
    <t>St. Bernard Parish School Board*</t>
  </si>
  <si>
    <t>St. Tammany Parish School Board*</t>
  </si>
  <si>
    <t>2011-2012</t>
  </si>
  <si>
    <t>Louisiana Virtual Charter Academy</t>
  </si>
  <si>
    <t>Louisiana Connections Academy</t>
  </si>
  <si>
    <t xml:space="preserve">Lake Charles Charter Academy </t>
  </si>
  <si>
    <t>Lycee Francais de la Nouvelle-Orleans</t>
  </si>
  <si>
    <t>New Orleans Military and Maritime Academy</t>
  </si>
  <si>
    <t>Oct.  2011 Elementary Secondary Membership</t>
  </si>
  <si>
    <t>Includes KPC 51115, 51120, 51130, 51140 under Other Uses of Funds.</t>
  </si>
  <si>
    <t>Recovery School District (RSD Operated &amp; Type 5 Charters)*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</si>
</sst>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ourier Ne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55">
    <xf numFmtId="0" fontId="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5" fillId="0" borderId="0"/>
    <xf numFmtId="0" fontId="17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" fillId="0" borderId="0"/>
  </cellStyleXfs>
  <cellXfs count="140">
    <xf numFmtId="0" fontId="0" fillId="0" borderId="0" xfId="0"/>
    <xf numFmtId="0" fontId="9" fillId="0" borderId="0" xfId="0" applyFont="1"/>
    <xf numFmtId="0" fontId="10" fillId="2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4" borderId="5" xfId="0" applyFont="1" applyFill="1" applyBorder="1"/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/>
    <xf numFmtId="0" fontId="9" fillId="4" borderId="7" xfId="0" applyFont="1" applyFill="1" applyBorder="1"/>
    <xf numFmtId="0" fontId="9" fillId="4" borderId="8" xfId="0" applyFont="1" applyFill="1" applyBorder="1"/>
    <xf numFmtId="0" fontId="10" fillId="0" borderId="9" xfId="2" applyFont="1" applyFill="1" applyBorder="1" applyAlignment="1">
      <alignment horizontal="right" wrapText="1"/>
    </xf>
    <xf numFmtId="0" fontId="9" fillId="0" borderId="10" xfId="0" applyFont="1" applyBorder="1"/>
    <xf numFmtId="0" fontId="12" fillId="0" borderId="11" xfId="0" applyFont="1" applyBorder="1" applyAlignment="1">
      <alignment horizontal="left"/>
    </xf>
    <xf numFmtId="0" fontId="10" fillId="0" borderId="12" xfId="2" applyFont="1" applyFill="1" applyBorder="1" applyAlignment="1">
      <alignment horizontal="right" wrapText="1"/>
    </xf>
    <xf numFmtId="0" fontId="10" fillId="0" borderId="2" xfId="2" applyFont="1" applyFill="1" applyBorder="1" applyAlignment="1">
      <alignment horizontal="right" wrapText="1"/>
    </xf>
    <xf numFmtId="164" fontId="12" fillId="0" borderId="10" xfId="0" applyNumberFormat="1" applyFont="1" applyBorder="1"/>
    <xf numFmtId="164" fontId="12" fillId="0" borderId="13" xfId="0" applyNumberFormat="1" applyFont="1" applyBorder="1"/>
    <xf numFmtId="0" fontId="9" fillId="4" borderId="14" xfId="0" applyFont="1" applyFill="1" applyBorder="1"/>
    <xf numFmtId="0" fontId="9" fillId="0" borderId="15" xfId="0" applyFont="1" applyBorder="1"/>
    <xf numFmtId="0" fontId="12" fillId="0" borderId="16" xfId="0" applyFont="1" applyBorder="1" applyAlignment="1">
      <alignment horizontal="left"/>
    </xf>
    <xf numFmtId="164" fontId="12" fillId="0" borderId="17" xfId="0" applyNumberFormat="1" applyFont="1" applyBorder="1"/>
    <xf numFmtId="164" fontId="12" fillId="0" borderId="18" xfId="0" applyNumberFormat="1" applyFont="1" applyBorder="1"/>
    <xf numFmtId="0" fontId="10" fillId="0" borderId="10" xfId="2" applyFont="1" applyFill="1" applyBorder="1" applyAlignment="1">
      <alignment horizontal="left" wrapText="1"/>
    </xf>
    <xf numFmtId="164" fontId="12" fillId="0" borderId="19" xfId="0" applyNumberFormat="1" applyFont="1" applyBorder="1"/>
    <xf numFmtId="164" fontId="11" fillId="2" borderId="1" xfId="0" applyNumberFormat="1" applyFont="1" applyFill="1" applyBorder="1"/>
    <xf numFmtId="164" fontId="11" fillId="2" borderId="17" xfId="0" applyNumberFormat="1" applyFont="1" applyFill="1" applyBorder="1"/>
    <xf numFmtId="164" fontId="12" fillId="0" borderId="0" xfId="0" applyNumberFormat="1" applyFont="1"/>
    <xf numFmtId="0" fontId="9" fillId="4" borderId="6" xfId="0" applyFont="1" applyFill="1" applyBorder="1"/>
    <xf numFmtId="0" fontId="9" fillId="0" borderId="0" xfId="0" applyFont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Border="1"/>
    <xf numFmtId="164" fontId="10" fillId="0" borderId="2" xfId="2" applyNumberFormat="1" applyFont="1" applyFill="1" applyBorder="1" applyAlignment="1">
      <alignment horizontal="right" wrapText="1"/>
    </xf>
    <xf numFmtId="164" fontId="10" fillId="5" borderId="2" xfId="2" applyNumberFormat="1" applyFont="1" applyFill="1" applyBorder="1" applyAlignment="1">
      <alignment horizontal="right" wrapText="1"/>
    </xf>
    <xf numFmtId="0" fontId="10" fillId="0" borderId="12" xfId="2" applyFont="1" applyFill="1" applyBorder="1" applyAlignment="1">
      <alignment wrapText="1"/>
    </xf>
    <xf numFmtId="164" fontId="10" fillId="0" borderId="12" xfId="2" applyNumberFormat="1" applyFont="1" applyFill="1" applyBorder="1" applyAlignment="1">
      <alignment horizontal="right" wrapText="1"/>
    </xf>
    <xf numFmtId="164" fontId="10" fillId="5" borderId="12" xfId="2" applyNumberFormat="1" applyFont="1" applyFill="1" applyBorder="1" applyAlignment="1">
      <alignment horizontal="right" wrapText="1"/>
    </xf>
    <xf numFmtId="0" fontId="9" fillId="4" borderId="22" xfId="0" applyFont="1" applyFill="1" applyBorder="1"/>
    <xf numFmtId="0" fontId="10" fillId="0" borderId="12" xfId="2" applyFont="1" applyFill="1" applyBorder="1" applyAlignment="1">
      <alignment horizontal="right" wrapText="1"/>
    </xf>
    <xf numFmtId="0" fontId="9" fillId="4" borderId="5" xfId="0" applyFont="1" applyFill="1" applyBorder="1"/>
    <xf numFmtId="0" fontId="9" fillId="4" borderId="8" xfId="0" applyFont="1" applyFill="1" applyBorder="1"/>
    <xf numFmtId="3" fontId="12" fillId="3" borderId="9" xfId="0" applyNumberFormat="1" applyFont="1" applyFill="1" applyBorder="1"/>
    <xf numFmtId="0" fontId="9" fillId="2" borderId="14" xfId="0" applyFont="1" applyFill="1" applyBorder="1" applyAlignment="1">
      <alignment horizontal="center" wrapText="1"/>
    </xf>
    <xf numFmtId="164" fontId="12" fillId="0" borderId="14" xfId="0" applyNumberFormat="1" applyFont="1" applyBorder="1"/>
    <xf numFmtId="164" fontId="10" fillId="0" borderId="23" xfId="2" applyNumberFormat="1" applyFont="1" applyFill="1" applyBorder="1" applyAlignment="1">
      <alignment horizontal="right" wrapText="1"/>
    </xf>
    <xf numFmtId="164" fontId="10" fillId="0" borderId="24" xfId="2" applyNumberFormat="1" applyFont="1" applyFill="1" applyBorder="1" applyAlignment="1">
      <alignment horizontal="right" wrapText="1"/>
    </xf>
    <xf numFmtId="164" fontId="12" fillId="0" borderId="25" xfId="0" applyNumberFormat="1" applyFont="1" applyBorder="1"/>
    <xf numFmtId="164" fontId="12" fillId="0" borderId="23" xfId="0" applyNumberFormat="1" applyFont="1" applyBorder="1"/>
    <xf numFmtId="0" fontId="10" fillId="0" borderId="4" xfId="2" applyFont="1" applyFill="1" applyBorder="1" applyAlignment="1">
      <alignment wrapText="1"/>
    </xf>
    <xf numFmtId="164" fontId="10" fillId="0" borderId="4" xfId="2" applyNumberFormat="1" applyFont="1" applyFill="1" applyBorder="1" applyAlignment="1">
      <alignment horizontal="right" wrapText="1"/>
    </xf>
    <xf numFmtId="164" fontId="10" fillId="5" borderId="4" xfId="2" applyNumberFormat="1" applyFont="1" applyFill="1" applyBorder="1" applyAlignment="1">
      <alignment horizontal="right" wrapText="1"/>
    </xf>
    <xf numFmtId="0" fontId="9" fillId="0" borderId="3" xfId="0" applyFont="1" applyBorder="1"/>
    <xf numFmtId="0" fontId="12" fillId="0" borderId="2" xfId="0" applyFont="1" applyBorder="1"/>
    <xf numFmtId="3" fontId="12" fillId="3" borderId="2" xfId="0" applyNumberFormat="1" applyFont="1" applyFill="1" applyBorder="1"/>
    <xf numFmtId="164" fontId="12" fillId="0" borderId="2" xfId="0" applyNumberFormat="1" applyFont="1" applyBorder="1"/>
    <xf numFmtId="164" fontId="12" fillId="0" borderId="24" xfId="0" applyNumberFormat="1" applyFont="1" applyBorder="1"/>
    <xf numFmtId="164" fontId="12" fillId="0" borderId="12" xfId="0" applyNumberFormat="1" applyFont="1" applyBorder="1"/>
    <xf numFmtId="164" fontId="11" fillId="2" borderId="12" xfId="0" applyNumberFormat="1" applyFont="1" applyFill="1" applyBorder="1"/>
    <xf numFmtId="164" fontId="12" fillId="0" borderId="21" xfId="0" applyNumberFormat="1" applyFont="1" applyBorder="1"/>
    <xf numFmtId="164" fontId="11" fillId="2" borderId="21" xfId="0" applyNumberFormat="1" applyFont="1" applyFill="1" applyBorder="1"/>
    <xf numFmtId="164" fontId="12" fillId="0" borderId="26" xfId="0" applyNumberFormat="1" applyFont="1" applyBorder="1"/>
    <xf numFmtId="164" fontId="11" fillId="2" borderId="2" xfId="0" applyNumberFormat="1" applyFont="1" applyFill="1" applyBorder="1"/>
    <xf numFmtId="3" fontId="10" fillId="6" borderId="2" xfId="2" applyNumberFormat="1" applyFont="1" applyFill="1" applyBorder="1" applyAlignment="1">
      <alignment horizontal="right" wrapText="1"/>
    </xf>
    <xf numFmtId="3" fontId="10" fillId="6" borderId="12" xfId="2" applyNumberFormat="1" applyFont="1" applyFill="1" applyBorder="1" applyAlignment="1">
      <alignment horizontal="right" wrapText="1"/>
    </xf>
    <xf numFmtId="0" fontId="9" fillId="0" borderId="0" xfId="0" applyFont="1"/>
    <xf numFmtId="164" fontId="10" fillId="0" borderId="2" xfId="2" applyNumberFormat="1" applyFont="1" applyFill="1" applyBorder="1" applyAlignment="1">
      <alignment horizontal="right" wrapText="1"/>
    </xf>
    <xf numFmtId="164" fontId="10" fillId="0" borderId="4" xfId="2" applyNumberFormat="1" applyFont="1" applyFill="1" applyBorder="1" applyAlignment="1">
      <alignment horizontal="right" wrapText="1"/>
    </xf>
    <xf numFmtId="0" fontId="9" fillId="0" borderId="0" xfId="0" applyFont="1" applyBorder="1"/>
    <xf numFmtId="164" fontId="10" fillId="0" borderId="12" xfId="2" applyNumberFormat="1" applyFont="1" applyFill="1" applyBorder="1" applyAlignment="1">
      <alignment horizontal="right" wrapText="1"/>
    </xf>
    <xf numFmtId="0" fontId="10" fillId="0" borderId="2" xfId="2" applyFont="1" applyFill="1" applyBorder="1" applyAlignment="1">
      <alignment horizontal="right" wrapText="1"/>
    </xf>
    <xf numFmtId="164" fontId="10" fillId="0" borderId="27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12" xfId="2" applyNumberFormat="1" applyFont="1" applyFill="1" applyBorder="1" applyAlignment="1">
      <alignment horizontal="right" wrapText="1"/>
    </xf>
    <xf numFmtId="164" fontId="10" fillId="0" borderId="4" xfId="2" applyNumberFormat="1" applyFont="1" applyFill="1" applyBorder="1" applyAlignment="1">
      <alignment horizontal="right" wrapText="1"/>
    </xf>
    <xf numFmtId="164" fontId="10" fillId="0" borderId="28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12" xfId="2" applyNumberFormat="1" applyFont="1" applyFill="1" applyBorder="1" applyAlignment="1">
      <alignment horizontal="right" wrapText="1"/>
    </xf>
    <xf numFmtId="164" fontId="10" fillId="0" borderId="4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12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12" xfId="2" applyNumberFormat="1" applyFont="1" applyFill="1" applyBorder="1" applyAlignment="1">
      <alignment horizontal="right" wrapText="1"/>
    </xf>
    <xf numFmtId="164" fontId="10" fillId="0" borderId="4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12" xfId="2" applyNumberFormat="1" applyFont="1" applyFill="1" applyBorder="1" applyAlignment="1">
      <alignment horizontal="right" wrapText="1"/>
    </xf>
    <xf numFmtId="164" fontId="10" fillId="0" borderId="4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12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12" xfId="2" applyNumberFormat="1" applyFont="1" applyFill="1" applyBorder="1" applyAlignment="1">
      <alignment horizontal="right" wrapText="1"/>
    </xf>
    <xf numFmtId="164" fontId="10" fillId="0" borderId="4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12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12" xfId="2" applyFont="1" applyFill="1" applyBorder="1" applyAlignment="1">
      <alignment wrapText="1"/>
    </xf>
    <xf numFmtId="0" fontId="10" fillId="0" borderId="2" xfId="2" applyFont="1" applyFill="1" applyBorder="1" applyAlignment="1">
      <alignment wrapText="1"/>
    </xf>
    <xf numFmtId="0" fontId="10" fillId="0" borderId="4" xfId="2" applyFont="1" applyFill="1" applyBorder="1" applyAlignment="1">
      <alignment wrapText="1"/>
    </xf>
    <xf numFmtId="0" fontId="10" fillId="0" borderId="2" xfId="2" applyFont="1" applyFill="1" applyBorder="1" applyAlignment="1">
      <alignment horizontal="left" wrapText="1"/>
    </xf>
    <xf numFmtId="0" fontId="10" fillId="7" borderId="2" xfId="43" applyFont="1" applyFill="1" applyBorder="1" applyAlignment="1">
      <alignment horizontal="right" wrapText="1"/>
    </xf>
    <xf numFmtId="0" fontId="10" fillId="7" borderId="2" xfId="43" applyFont="1" applyFill="1" applyBorder="1" applyAlignment="1">
      <alignment wrapText="1"/>
    </xf>
    <xf numFmtId="164" fontId="10" fillId="7" borderId="2" xfId="2" applyNumberFormat="1" applyFont="1" applyFill="1" applyBorder="1" applyAlignment="1">
      <alignment horizontal="right" wrapText="1"/>
    </xf>
    <xf numFmtId="164" fontId="10" fillId="7" borderId="24" xfId="2" applyNumberFormat="1" applyFont="1" applyFill="1" applyBorder="1" applyAlignment="1">
      <alignment horizontal="right" wrapText="1"/>
    </xf>
    <xf numFmtId="0" fontId="9" fillId="7" borderId="0" xfId="0" applyFont="1" applyFill="1" applyBorder="1"/>
    <xf numFmtId="3" fontId="9" fillId="3" borderId="9" xfId="0" applyNumberFormat="1" applyFont="1" applyFill="1" applyBorder="1"/>
    <xf numFmtId="0" fontId="10" fillId="7" borderId="12" xfId="43" applyFont="1" applyFill="1" applyBorder="1" applyAlignment="1">
      <alignment horizontal="right" wrapText="1"/>
    </xf>
    <xf numFmtId="0" fontId="10" fillId="7" borderId="12" xfId="43" applyFont="1" applyFill="1" applyBorder="1" applyAlignment="1">
      <alignment wrapText="1"/>
    </xf>
    <xf numFmtId="164" fontId="9" fillId="0" borderId="0" xfId="0" applyNumberFormat="1" applyFont="1"/>
    <xf numFmtId="164" fontId="12" fillId="0" borderId="2" xfId="0" applyNumberFormat="1" applyFont="1" applyBorder="1" applyAlignment="1">
      <alignment vertical="top"/>
    </xf>
    <xf numFmtId="0" fontId="10" fillId="0" borderId="29" xfId="43" applyFont="1" applyFill="1" applyBorder="1" applyAlignment="1">
      <alignment horizontal="right" wrapText="1"/>
    </xf>
    <xf numFmtId="0" fontId="10" fillId="0" borderId="27" xfId="43" applyFont="1" applyFill="1" applyBorder="1" applyAlignment="1">
      <alignment wrapText="1"/>
    </xf>
    <xf numFmtId="0" fontId="10" fillId="0" borderId="12" xfId="43" applyFont="1" applyFill="1" applyBorder="1" applyAlignment="1">
      <alignment horizontal="right" wrapText="1"/>
    </xf>
    <xf numFmtId="0" fontId="10" fillId="0" borderId="12" xfId="43" applyFont="1" applyFill="1" applyBorder="1" applyAlignment="1">
      <alignment wrapText="1"/>
    </xf>
    <xf numFmtId="0" fontId="10" fillId="0" borderId="2" xfId="43" applyFont="1" applyFill="1" applyBorder="1" applyAlignment="1">
      <alignment horizontal="right" wrapText="1"/>
    </xf>
    <xf numFmtId="0" fontId="10" fillId="0" borderId="2" xfId="43" applyFont="1" applyFill="1" applyBorder="1" applyAlignment="1">
      <alignment wrapText="1"/>
    </xf>
    <xf numFmtId="0" fontId="10" fillId="0" borderId="4" xfId="43" applyFont="1" applyFill="1" applyBorder="1" applyAlignment="1">
      <alignment horizontal="right" wrapText="1"/>
    </xf>
    <xf numFmtId="0" fontId="10" fillId="0" borderId="4" xfId="43" applyFont="1" applyFill="1" applyBorder="1" applyAlignment="1">
      <alignment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12" xfId="2" applyNumberFormat="1" applyFont="1" applyFill="1" applyBorder="1" applyAlignment="1">
      <alignment horizontal="right" wrapText="1"/>
    </xf>
    <xf numFmtId="164" fontId="10" fillId="0" borderId="4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12" xfId="2" applyNumberFormat="1" applyFont="1" applyFill="1" applyBorder="1" applyAlignment="1">
      <alignment horizontal="right" wrapText="1"/>
    </xf>
    <xf numFmtId="164" fontId="10" fillId="0" borderId="4" xfId="2" applyNumberFormat="1" applyFont="1" applyFill="1" applyBorder="1" applyAlignment="1">
      <alignment horizontal="right" wrapText="1"/>
    </xf>
    <xf numFmtId="164" fontId="10" fillId="0" borderId="1" xfId="2" applyNumberFormat="1" applyFont="1" applyFill="1" applyBorder="1" applyAlignment="1">
      <alignment horizontal="right" wrapText="1"/>
    </xf>
    <xf numFmtId="164" fontId="10" fillId="0" borderId="29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164" fontId="10" fillId="0" borderId="12" xfId="2" applyNumberFormat="1" applyFont="1" applyFill="1" applyBorder="1" applyAlignment="1">
      <alignment horizontal="right" wrapText="1"/>
    </xf>
    <xf numFmtId="164" fontId="10" fillId="0" borderId="4" xfId="2" applyNumberFormat="1" applyFont="1" applyFill="1" applyBorder="1" applyAlignment="1">
      <alignment horizontal="right" wrapText="1"/>
    </xf>
    <xf numFmtId="164" fontId="10" fillId="7" borderId="2" xfId="2" applyNumberFormat="1" applyFont="1" applyFill="1" applyBorder="1" applyAlignment="1">
      <alignment horizontal="right" wrapText="1"/>
    </xf>
    <xf numFmtId="0" fontId="9" fillId="0" borderId="2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8" fontId="9" fillId="0" borderId="0" xfId="38" applyNumberFormat="1" applyFont="1" applyFill="1" applyAlignment="1">
      <alignment horizontal="left" vertical="top" wrapText="1"/>
    </xf>
  </cellXfs>
  <cellStyles count="55">
    <cellStyle name="Comma 2" xfId="33"/>
    <cellStyle name="Comma 3" xfId="34"/>
    <cellStyle name="Comma 3 2" xfId="45"/>
    <cellStyle name="Normal" xfId="0" builtinId="0"/>
    <cellStyle name="Normal 109" xfId="16"/>
    <cellStyle name="Normal 112" xfId="14"/>
    <cellStyle name="Normal 135" xfId="15"/>
    <cellStyle name="Normal 135 2" xfId="46"/>
    <cellStyle name="Normal 16" xfId="10"/>
    <cellStyle name="Normal 16 2" xfId="22"/>
    <cellStyle name="Normal 19" xfId="9"/>
    <cellStyle name="Normal 19 2" xfId="13"/>
    <cellStyle name="Normal 2" xfId="32"/>
    <cellStyle name="Normal 2 2" xfId="35"/>
    <cellStyle name="Normal 2 2 2" xfId="48"/>
    <cellStyle name="Normal 2 3" xfId="36"/>
    <cellStyle name="Normal 2 4" xfId="49"/>
    <cellStyle name="Normal 2 5" xfId="53"/>
    <cellStyle name="Normal 3" xfId="31"/>
    <cellStyle name="Normal 3 2" xfId="37"/>
    <cellStyle name="Normal 35" xfId="21"/>
    <cellStyle name="Normal 35 2" xfId="44"/>
    <cellStyle name="Normal 36" xfId="24"/>
    <cellStyle name="Normal 37" xfId="26"/>
    <cellStyle name="Normal 37 2" xfId="29"/>
    <cellStyle name="Normal 37 3" xfId="47"/>
    <cellStyle name="Normal 38" xfId="27"/>
    <cellStyle name="Normal 38 2" xfId="38"/>
    <cellStyle name="Normal 39" xfId="28"/>
    <cellStyle name="Normal 39 2" xfId="30"/>
    <cellStyle name="Normal 39 2 2" xfId="39"/>
    <cellStyle name="Normal 39 2 3" xfId="50"/>
    <cellStyle name="Normal 4" xfId="5"/>
    <cellStyle name="Normal 4 2" xfId="3"/>
    <cellStyle name="Normal 4 3" xfId="4"/>
    <cellStyle name="Normal 4 4" xfId="6"/>
    <cellStyle name="Normal 4 5" xfId="7"/>
    <cellStyle name="Normal 4 6" xfId="8"/>
    <cellStyle name="Normal 46" xfId="40"/>
    <cellStyle name="Normal 46 2" xfId="41"/>
    <cellStyle name="Normal 46 3" xfId="51"/>
    <cellStyle name="Normal 47" xfId="42"/>
    <cellStyle name="Normal 47 2" xfId="52"/>
    <cellStyle name="Normal 5" xfId="54"/>
    <cellStyle name="Normal 56" xfId="18"/>
    <cellStyle name="Normal 64" xfId="25"/>
    <cellStyle name="Normal 65" xfId="19"/>
    <cellStyle name="Normal 7" xfId="11"/>
    <cellStyle name="Normal 7 2" xfId="20"/>
    <cellStyle name="Normal 79" xfId="17"/>
    <cellStyle name="Normal 8" xfId="12"/>
    <cellStyle name="Normal 8 2" xfId="23"/>
    <cellStyle name="Normal_800" xfId="1"/>
    <cellStyle name="Normal_Sheet1" xfId="2"/>
    <cellStyle name="Normal_Sheet1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view="pageBreakPreview" zoomScale="80" zoomScaleNormal="100" zoomScaleSheetLayoutView="80" workbookViewId="0">
      <pane xSplit="3" ySplit="3" topLeftCell="J91" activePane="bottomRight" state="frozen"/>
      <selection pane="topRight" activeCell="D1" sqref="D1"/>
      <selection pane="bottomLeft" activeCell="A4" sqref="A4"/>
      <selection pane="bottomRight" activeCell="P74" sqref="P74"/>
    </sheetView>
  </sheetViews>
  <sheetFormatPr defaultRowHeight="12.75" x14ac:dyDescent="0.2"/>
  <cols>
    <col min="1" max="1" width="8.7109375" style="1" customWidth="1"/>
    <col min="2" max="2" width="48.140625" style="1" bestFit="1" customWidth="1"/>
    <col min="3" max="3" width="14.42578125" style="1" customWidth="1"/>
    <col min="4" max="4" width="19.42578125" style="1" bestFit="1" customWidth="1"/>
    <col min="5" max="5" width="10" style="1" customWidth="1"/>
    <col min="6" max="6" width="19.140625" style="1" bestFit="1" customWidth="1"/>
    <col min="7" max="7" width="9.42578125" style="1" customWidth="1"/>
    <col min="8" max="8" width="17.85546875" style="1" customWidth="1"/>
    <col min="9" max="9" width="10.140625" style="1" customWidth="1"/>
    <col min="10" max="10" width="16.5703125" style="1" customWidth="1"/>
    <col min="11" max="11" width="9.5703125" style="1" customWidth="1"/>
    <col min="12" max="12" width="19.140625" style="1" customWidth="1"/>
    <col min="13" max="13" width="8.85546875" style="1" customWidth="1"/>
    <col min="14" max="14" width="16.85546875" style="1" customWidth="1"/>
    <col min="15" max="15" width="8.85546875" style="1" customWidth="1"/>
    <col min="16" max="16" width="19" style="1" customWidth="1"/>
    <col min="17" max="17" width="8.7109375" style="1" customWidth="1"/>
    <col min="18" max="18" width="18.140625" style="1" customWidth="1"/>
    <col min="19" max="19" width="7.7109375" style="1" customWidth="1"/>
    <col min="20" max="20" width="18.85546875" style="1" customWidth="1"/>
    <col min="21" max="21" width="8.85546875" style="1" bestFit="1" customWidth="1"/>
    <col min="22" max="22" width="19.140625" style="1" customWidth="1"/>
    <col min="23" max="23" width="11.140625" style="1" customWidth="1"/>
    <col min="24" max="16384" width="9.140625" style="1"/>
  </cols>
  <sheetData>
    <row r="1" spans="1:23" s="33" customFormat="1" ht="33.75" customHeight="1" x14ac:dyDescent="0.2">
      <c r="A1" s="133" t="s">
        <v>114</v>
      </c>
      <c r="B1" s="133"/>
      <c r="C1" s="133" t="s">
        <v>82</v>
      </c>
      <c r="D1" s="133"/>
      <c r="E1" s="133"/>
      <c r="F1" s="133"/>
      <c r="G1" s="133"/>
      <c r="H1" s="133" t="s">
        <v>82</v>
      </c>
      <c r="I1" s="133"/>
      <c r="J1" s="133"/>
      <c r="K1" s="133"/>
      <c r="L1" s="133" t="s">
        <v>82</v>
      </c>
      <c r="M1" s="133"/>
      <c r="N1" s="133"/>
      <c r="O1" s="133"/>
      <c r="P1" s="133" t="s">
        <v>82</v>
      </c>
      <c r="Q1" s="133"/>
      <c r="R1" s="133"/>
      <c r="S1" s="133"/>
      <c r="T1" s="133" t="s">
        <v>82</v>
      </c>
      <c r="U1" s="133"/>
      <c r="V1" s="133"/>
      <c r="W1" s="133"/>
    </row>
    <row r="2" spans="1:23" ht="51" customHeight="1" x14ac:dyDescent="0.2">
      <c r="A2" s="134"/>
      <c r="B2" s="134"/>
      <c r="C2" s="135" t="s">
        <v>120</v>
      </c>
      <c r="D2" s="7" t="s">
        <v>1</v>
      </c>
      <c r="E2" s="4"/>
      <c r="F2" s="7" t="s">
        <v>2</v>
      </c>
      <c r="G2" s="6"/>
      <c r="H2" s="9" t="s">
        <v>9</v>
      </c>
      <c r="I2" s="6"/>
      <c r="J2" s="9" t="s">
        <v>8</v>
      </c>
      <c r="K2" s="4"/>
      <c r="L2" s="7" t="s">
        <v>7</v>
      </c>
      <c r="M2" s="6"/>
      <c r="N2" s="9" t="s">
        <v>6</v>
      </c>
      <c r="O2" s="6"/>
      <c r="P2" s="9" t="s">
        <v>5</v>
      </c>
      <c r="Q2" s="6"/>
      <c r="R2" s="9" t="s">
        <v>4</v>
      </c>
      <c r="S2" s="6"/>
      <c r="T2" s="9" t="s">
        <v>3</v>
      </c>
      <c r="U2" s="4"/>
      <c r="V2" s="137" t="s">
        <v>80</v>
      </c>
      <c r="W2" s="6"/>
    </row>
    <row r="3" spans="1:23" ht="27.75" customHeight="1" x14ac:dyDescent="0.2">
      <c r="A3" s="2" t="s">
        <v>0</v>
      </c>
      <c r="B3" s="2" t="s">
        <v>19</v>
      </c>
      <c r="C3" s="136"/>
      <c r="D3" s="3" t="s">
        <v>10</v>
      </c>
      <c r="E3" s="5" t="s">
        <v>20</v>
      </c>
      <c r="F3" s="3" t="s">
        <v>11</v>
      </c>
      <c r="G3" s="5" t="s">
        <v>20</v>
      </c>
      <c r="H3" s="45" t="s">
        <v>12</v>
      </c>
      <c r="I3" s="5" t="s">
        <v>20</v>
      </c>
      <c r="J3" s="3" t="s">
        <v>13</v>
      </c>
      <c r="K3" s="5" t="s">
        <v>20</v>
      </c>
      <c r="L3" s="45" t="s">
        <v>14</v>
      </c>
      <c r="M3" s="5" t="s">
        <v>20</v>
      </c>
      <c r="N3" s="3" t="s">
        <v>15</v>
      </c>
      <c r="O3" s="5" t="s">
        <v>20</v>
      </c>
      <c r="P3" s="45" t="s">
        <v>16</v>
      </c>
      <c r="Q3" s="5" t="s">
        <v>20</v>
      </c>
      <c r="R3" s="3" t="s">
        <v>17</v>
      </c>
      <c r="S3" s="5" t="s">
        <v>20</v>
      </c>
      <c r="T3" s="45" t="s">
        <v>18</v>
      </c>
      <c r="U3" s="5" t="s">
        <v>20</v>
      </c>
      <c r="V3" s="138"/>
      <c r="W3" s="5" t="s">
        <v>20</v>
      </c>
    </row>
    <row r="4" spans="1:23" x14ac:dyDescent="0.2">
      <c r="A4" s="51">
        <v>1</v>
      </c>
      <c r="B4" s="99" t="s">
        <v>22</v>
      </c>
      <c r="C4" s="66">
        <v>9687</v>
      </c>
      <c r="D4" s="76">
        <v>53202524</v>
      </c>
      <c r="E4" s="52">
        <f>D4/$C4</f>
        <v>5492.1569113244559</v>
      </c>
      <c r="F4" s="77">
        <v>21375274</v>
      </c>
      <c r="G4" s="52">
        <f>F4/$C4</f>
        <v>2206.5937854857025</v>
      </c>
      <c r="H4" s="85">
        <v>1794532</v>
      </c>
      <c r="I4" s="52">
        <f>H4/$C4</f>
        <v>185.25157427480127</v>
      </c>
      <c r="J4" s="93">
        <v>3773181</v>
      </c>
      <c r="K4" s="52">
        <f>J4/$C4</f>
        <v>389.50975534221124</v>
      </c>
      <c r="L4" s="77">
        <v>2441268</v>
      </c>
      <c r="M4" s="52">
        <f>L4/$C4</f>
        <v>252.01486528336946</v>
      </c>
      <c r="N4" s="122">
        <v>7236119</v>
      </c>
      <c r="O4" s="52">
        <f>N4/$C4</f>
        <v>746.99277382058426</v>
      </c>
      <c r="P4" s="122">
        <v>300262</v>
      </c>
      <c r="Q4" s="52">
        <f>P4/$C4</f>
        <v>30.996386910292145</v>
      </c>
      <c r="R4" s="130">
        <v>2015944</v>
      </c>
      <c r="S4" s="52">
        <f>R4/$C4</f>
        <v>208.10818622896664</v>
      </c>
      <c r="T4" s="130">
        <v>5921365</v>
      </c>
      <c r="U4" s="52">
        <f>T4/$C4</f>
        <v>611.26922679880249</v>
      </c>
      <c r="V4" s="53">
        <f>D4+F4+H4+J4+L4+N4+P4+R4+T4</f>
        <v>98060469</v>
      </c>
      <c r="W4" s="52">
        <f>V4/$C4</f>
        <v>10122.893465469186</v>
      </c>
    </row>
    <row r="5" spans="1:23" s="34" customFormat="1" x14ac:dyDescent="0.2">
      <c r="A5" s="41">
        <v>2</v>
      </c>
      <c r="B5" s="97" t="s">
        <v>86</v>
      </c>
      <c r="C5" s="66">
        <v>4318</v>
      </c>
      <c r="D5" s="75">
        <v>26887305</v>
      </c>
      <c r="E5" s="38">
        <f t="shared" ref="E5:E70" si="0">D5/$C5</f>
        <v>6226.7959703566466</v>
      </c>
      <c r="F5" s="47">
        <v>11990609</v>
      </c>
      <c r="G5" s="38">
        <f t="shared" ref="G5:G70" si="1">F5/$C5</f>
        <v>2776.889532190829</v>
      </c>
      <c r="H5" s="84">
        <v>1337096</v>
      </c>
      <c r="I5" s="38">
        <f t="shared" ref="I5:I70" si="2">H5/$C5</f>
        <v>309.65632237146826</v>
      </c>
      <c r="J5" s="92">
        <v>1195741</v>
      </c>
      <c r="K5" s="38">
        <f t="shared" ref="K5:K70" si="3">J5/$C5</f>
        <v>276.92010189902732</v>
      </c>
      <c r="L5" s="47">
        <v>792999</v>
      </c>
      <c r="M5" s="38">
        <f t="shared" ref="M5:M70" si="4">L5/$C5</f>
        <v>183.64960629921259</v>
      </c>
      <c r="N5" s="121">
        <v>3398660</v>
      </c>
      <c r="O5" s="38">
        <f t="shared" ref="O5:O70" si="5">N5/$C5</f>
        <v>787.09124594719776</v>
      </c>
      <c r="P5" s="121">
        <v>1502795</v>
      </c>
      <c r="Q5" s="38">
        <f t="shared" ref="Q5:Q70" si="6">P5/$C5</f>
        <v>348.03033811949979</v>
      </c>
      <c r="R5" s="129">
        <v>1760249</v>
      </c>
      <c r="S5" s="38">
        <f t="shared" ref="S5:S70" si="7">R5/$C5</f>
        <v>407.65377489578509</v>
      </c>
      <c r="T5" s="129">
        <v>1532617</v>
      </c>
      <c r="U5" s="38">
        <f t="shared" ref="U5:U70" si="8">T5/$C5</f>
        <v>354.93677628531725</v>
      </c>
      <c r="V5" s="39">
        <f t="shared" ref="V5:V68" si="9">D5+F5+H5+J5+L5+N5+P5+R5+T5</f>
        <v>50398071</v>
      </c>
      <c r="W5" s="38">
        <f t="shared" ref="W5:W70" si="10">V5/$C5</f>
        <v>11671.623668364984</v>
      </c>
    </row>
    <row r="6" spans="1:23" s="34" customFormat="1" x14ac:dyDescent="0.2">
      <c r="A6" s="41">
        <v>3</v>
      </c>
      <c r="B6" s="97" t="s">
        <v>23</v>
      </c>
      <c r="C6" s="66">
        <v>20494</v>
      </c>
      <c r="D6" s="75">
        <v>114562431</v>
      </c>
      <c r="E6" s="38">
        <f t="shared" si="0"/>
        <v>5590.0473797208942</v>
      </c>
      <c r="F6" s="47">
        <v>55481403</v>
      </c>
      <c r="G6" s="38">
        <f t="shared" si="1"/>
        <v>2707.2022543183371</v>
      </c>
      <c r="H6" s="84">
        <v>7180143</v>
      </c>
      <c r="I6" s="38">
        <f t="shared" si="2"/>
        <v>350.353420513321</v>
      </c>
      <c r="J6" s="92">
        <v>22007836</v>
      </c>
      <c r="K6" s="38">
        <f t="shared" si="3"/>
        <v>1073.867278227774</v>
      </c>
      <c r="L6" s="47">
        <v>3793268</v>
      </c>
      <c r="M6" s="38">
        <f t="shared" si="4"/>
        <v>185.09163657655898</v>
      </c>
      <c r="N6" s="121">
        <v>17536914</v>
      </c>
      <c r="O6" s="38">
        <f t="shared" si="5"/>
        <v>855.70967112325559</v>
      </c>
      <c r="P6" s="121">
        <v>3101787</v>
      </c>
      <c r="Q6" s="38">
        <f t="shared" si="6"/>
        <v>151.35098077486094</v>
      </c>
      <c r="R6" s="129">
        <v>21872610</v>
      </c>
      <c r="S6" s="38">
        <f t="shared" si="7"/>
        <v>1067.2689567678344</v>
      </c>
      <c r="T6" s="129">
        <v>1033541</v>
      </c>
      <c r="U6" s="38">
        <f t="shared" si="8"/>
        <v>50.431394554503754</v>
      </c>
      <c r="V6" s="39">
        <f t="shared" si="9"/>
        <v>246569933</v>
      </c>
      <c r="W6" s="38">
        <f t="shared" si="10"/>
        <v>12031.32297257734</v>
      </c>
    </row>
    <row r="7" spans="1:23" s="34" customFormat="1" x14ac:dyDescent="0.2">
      <c r="A7" s="41">
        <v>4</v>
      </c>
      <c r="B7" s="97" t="s">
        <v>24</v>
      </c>
      <c r="C7" s="66">
        <v>3861</v>
      </c>
      <c r="D7" s="75">
        <v>23101050</v>
      </c>
      <c r="E7" s="38">
        <f t="shared" si="0"/>
        <v>5983.1779331779335</v>
      </c>
      <c r="F7" s="47">
        <v>11956964</v>
      </c>
      <c r="G7" s="38">
        <f t="shared" si="1"/>
        <v>3096.8567728567727</v>
      </c>
      <c r="H7" s="84">
        <v>1775061</v>
      </c>
      <c r="I7" s="38">
        <f t="shared" si="2"/>
        <v>459.74125874125872</v>
      </c>
      <c r="J7" s="92">
        <v>3005573</v>
      </c>
      <c r="K7" s="38">
        <f t="shared" si="3"/>
        <v>778.44418544418545</v>
      </c>
      <c r="L7" s="47">
        <v>2659673</v>
      </c>
      <c r="M7" s="38">
        <f t="shared" si="4"/>
        <v>688.85599585599584</v>
      </c>
      <c r="N7" s="121">
        <v>2848980</v>
      </c>
      <c r="O7" s="38">
        <f t="shared" si="5"/>
        <v>737.88655788655785</v>
      </c>
      <c r="P7" s="121">
        <v>243990</v>
      </c>
      <c r="Q7" s="38">
        <f t="shared" si="6"/>
        <v>63.193473193473196</v>
      </c>
      <c r="R7" s="129">
        <v>289819</v>
      </c>
      <c r="S7" s="38">
        <f t="shared" si="7"/>
        <v>75.06319606319606</v>
      </c>
      <c r="T7" s="129">
        <v>2399081</v>
      </c>
      <c r="U7" s="38">
        <f t="shared" si="8"/>
        <v>621.36260036260035</v>
      </c>
      <c r="V7" s="39">
        <f t="shared" si="9"/>
        <v>48280191</v>
      </c>
      <c r="W7" s="38">
        <f t="shared" si="10"/>
        <v>12504.581973581973</v>
      </c>
    </row>
    <row r="8" spans="1:23" x14ac:dyDescent="0.2">
      <c r="A8" s="17">
        <v>5</v>
      </c>
      <c r="B8" s="100" t="s">
        <v>25</v>
      </c>
      <c r="C8" s="65">
        <v>5928</v>
      </c>
      <c r="D8" s="74">
        <v>26536783</v>
      </c>
      <c r="E8" s="35">
        <f t="shared" si="0"/>
        <v>4476.5153508771928</v>
      </c>
      <c r="F8" s="48">
        <v>15914837</v>
      </c>
      <c r="G8" s="35">
        <f t="shared" si="1"/>
        <v>2684.6891025641025</v>
      </c>
      <c r="H8" s="83">
        <v>1329147</v>
      </c>
      <c r="I8" s="35">
        <f t="shared" si="2"/>
        <v>224.21508097165992</v>
      </c>
      <c r="J8" s="91">
        <v>5582478</v>
      </c>
      <c r="K8" s="35">
        <f t="shared" si="3"/>
        <v>941.7135627530364</v>
      </c>
      <c r="L8" s="48">
        <v>1578315</v>
      </c>
      <c r="M8" s="35">
        <f t="shared" si="4"/>
        <v>266.24746963562751</v>
      </c>
      <c r="N8" s="120">
        <v>5466959</v>
      </c>
      <c r="O8" s="35">
        <f t="shared" si="5"/>
        <v>922.22655195681511</v>
      </c>
      <c r="P8" s="120">
        <v>-162329</v>
      </c>
      <c r="Q8" s="35">
        <f t="shared" si="6"/>
        <v>-27.383434547908234</v>
      </c>
      <c r="R8" s="128">
        <v>790731</v>
      </c>
      <c r="S8" s="35">
        <f t="shared" si="7"/>
        <v>133.38917004048582</v>
      </c>
      <c r="T8" s="128">
        <v>3687145</v>
      </c>
      <c r="U8" s="35">
        <f t="shared" si="8"/>
        <v>621.98802294197026</v>
      </c>
      <c r="V8" s="36">
        <f t="shared" si="9"/>
        <v>60724066</v>
      </c>
      <c r="W8" s="35">
        <f t="shared" si="10"/>
        <v>10243.600877192983</v>
      </c>
    </row>
    <row r="9" spans="1:23" x14ac:dyDescent="0.2">
      <c r="A9" s="51">
        <v>6</v>
      </c>
      <c r="B9" s="99" t="s">
        <v>26</v>
      </c>
      <c r="C9" s="66">
        <v>6043</v>
      </c>
      <c r="D9" s="76">
        <v>33453194</v>
      </c>
      <c r="E9" s="52">
        <f t="shared" si="0"/>
        <v>5535.8586794638422</v>
      </c>
      <c r="F9" s="77">
        <v>15666835</v>
      </c>
      <c r="G9" s="52">
        <f t="shared" si="1"/>
        <v>2592.5591593579347</v>
      </c>
      <c r="H9" s="85">
        <v>2310637</v>
      </c>
      <c r="I9" s="52">
        <f t="shared" si="2"/>
        <v>382.36587787522751</v>
      </c>
      <c r="J9" s="93">
        <v>12857975</v>
      </c>
      <c r="K9" s="52">
        <f t="shared" si="3"/>
        <v>2127.7469799768328</v>
      </c>
      <c r="L9" s="77">
        <v>1094215</v>
      </c>
      <c r="M9" s="52">
        <f t="shared" si="4"/>
        <v>181.07148767168624</v>
      </c>
      <c r="N9" s="122">
        <v>6176822</v>
      </c>
      <c r="O9" s="52">
        <f t="shared" si="5"/>
        <v>1022.1449611120305</v>
      </c>
      <c r="P9" s="122">
        <v>632113</v>
      </c>
      <c r="Q9" s="52">
        <f t="shared" si="6"/>
        <v>104.60251530696674</v>
      </c>
      <c r="R9" s="130">
        <v>3442221</v>
      </c>
      <c r="S9" s="52">
        <f t="shared" si="7"/>
        <v>569.62121462849575</v>
      </c>
      <c r="T9" s="130">
        <v>1123031</v>
      </c>
      <c r="U9" s="52">
        <f t="shared" si="8"/>
        <v>185.83998014231341</v>
      </c>
      <c r="V9" s="53">
        <f t="shared" si="9"/>
        <v>76757043</v>
      </c>
      <c r="W9" s="52">
        <f t="shared" si="10"/>
        <v>12701.81085553533</v>
      </c>
    </row>
    <row r="10" spans="1:23" s="34" customFormat="1" x14ac:dyDescent="0.2">
      <c r="A10" s="41">
        <v>7</v>
      </c>
      <c r="B10" s="97" t="s">
        <v>27</v>
      </c>
      <c r="C10" s="66">
        <v>2318</v>
      </c>
      <c r="D10" s="75">
        <v>19078475</v>
      </c>
      <c r="E10" s="38">
        <f t="shared" si="0"/>
        <v>8230.5759275237269</v>
      </c>
      <c r="F10" s="47">
        <v>18773336</v>
      </c>
      <c r="G10" s="38">
        <f t="shared" si="1"/>
        <v>8098.9370146678175</v>
      </c>
      <c r="H10" s="84">
        <v>1496622</v>
      </c>
      <c r="I10" s="38">
        <f t="shared" si="2"/>
        <v>645.65228645383957</v>
      </c>
      <c r="J10" s="92">
        <v>1691067</v>
      </c>
      <c r="K10" s="38">
        <f t="shared" si="3"/>
        <v>729.537100949094</v>
      </c>
      <c r="L10" s="47">
        <v>443912</v>
      </c>
      <c r="M10" s="38">
        <f t="shared" si="4"/>
        <v>191.50647109577221</v>
      </c>
      <c r="N10" s="121">
        <v>3112042</v>
      </c>
      <c r="O10" s="38">
        <f t="shared" si="5"/>
        <v>1342.5547886108714</v>
      </c>
      <c r="P10" s="121">
        <v>972019</v>
      </c>
      <c r="Q10" s="38">
        <f t="shared" si="6"/>
        <v>419.33520276100086</v>
      </c>
      <c r="R10" s="129">
        <v>1828493</v>
      </c>
      <c r="S10" s="38">
        <f t="shared" si="7"/>
        <v>788.82355478861086</v>
      </c>
      <c r="T10" s="129">
        <v>1410551</v>
      </c>
      <c r="U10" s="38">
        <f t="shared" si="8"/>
        <v>608.52070750647113</v>
      </c>
      <c r="V10" s="39">
        <f t="shared" si="9"/>
        <v>48806517</v>
      </c>
      <c r="W10" s="38">
        <f t="shared" si="10"/>
        <v>21055.443054357205</v>
      </c>
    </row>
    <row r="11" spans="1:23" s="34" customFormat="1" x14ac:dyDescent="0.2">
      <c r="A11" s="41">
        <v>8</v>
      </c>
      <c r="B11" s="97" t="s">
        <v>28</v>
      </c>
      <c r="C11" s="66">
        <v>21085</v>
      </c>
      <c r="D11" s="75">
        <v>119111623</v>
      </c>
      <c r="E11" s="38">
        <f t="shared" si="0"/>
        <v>5649.1165757647614</v>
      </c>
      <c r="F11" s="47">
        <v>63341725</v>
      </c>
      <c r="G11" s="38">
        <f t="shared" si="1"/>
        <v>3004.1131135878586</v>
      </c>
      <c r="H11" s="84">
        <v>3903434</v>
      </c>
      <c r="I11" s="38">
        <f t="shared" si="2"/>
        <v>185.12847996205832</v>
      </c>
      <c r="J11" s="92">
        <v>6541092</v>
      </c>
      <c r="K11" s="38">
        <f t="shared" si="3"/>
        <v>310.22489921745318</v>
      </c>
      <c r="L11" s="47">
        <v>2349075</v>
      </c>
      <c r="M11" s="38">
        <f t="shared" si="4"/>
        <v>111.40976997865782</v>
      </c>
      <c r="N11" s="121">
        <v>15829140</v>
      </c>
      <c r="O11" s="38">
        <f t="shared" si="5"/>
        <v>750.72990277448423</v>
      </c>
      <c r="P11" s="121">
        <v>2557349</v>
      </c>
      <c r="Q11" s="38">
        <f t="shared" si="6"/>
        <v>121.28759781835429</v>
      </c>
      <c r="R11" s="129">
        <v>7658620</v>
      </c>
      <c r="S11" s="38">
        <f t="shared" si="7"/>
        <v>363.22599004031304</v>
      </c>
      <c r="T11" s="129">
        <v>86482095</v>
      </c>
      <c r="U11" s="38">
        <f t="shared" si="8"/>
        <v>4101.5933127815979</v>
      </c>
      <c r="V11" s="39">
        <f t="shared" si="9"/>
        <v>307774153</v>
      </c>
      <c r="W11" s="38">
        <f t="shared" si="10"/>
        <v>14596.82964192554</v>
      </c>
    </row>
    <row r="12" spans="1:23" s="34" customFormat="1" x14ac:dyDescent="0.2">
      <c r="A12" s="41">
        <v>9</v>
      </c>
      <c r="B12" s="97" t="s">
        <v>87</v>
      </c>
      <c r="C12" s="66">
        <v>41667</v>
      </c>
      <c r="D12" s="75">
        <v>261165257</v>
      </c>
      <c r="E12" s="38">
        <f t="shared" si="0"/>
        <v>6267.9160246718029</v>
      </c>
      <c r="F12" s="47">
        <v>134275097</v>
      </c>
      <c r="G12" s="38">
        <f t="shared" si="1"/>
        <v>3222.5765473876208</v>
      </c>
      <c r="H12" s="84">
        <v>17461736</v>
      </c>
      <c r="I12" s="38">
        <f t="shared" si="2"/>
        <v>419.078311373509</v>
      </c>
      <c r="J12" s="92">
        <v>29468455</v>
      </c>
      <c r="K12" s="38">
        <f t="shared" si="3"/>
        <v>707.23726210190318</v>
      </c>
      <c r="L12" s="47">
        <v>4271199</v>
      </c>
      <c r="M12" s="38">
        <f t="shared" si="4"/>
        <v>102.5079559363525</v>
      </c>
      <c r="N12" s="121">
        <v>42240510</v>
      </c>
      <c r="O12" s="38">
        <f t="shared" si="5"/>
        <v>1013.7641298869609</v>
      </c>
      <c r="P12" s="121">
        <v>6405987</v>
      </c>
      <c r="Q12" s="38">
        <f t="shared" si="6"/>
        <v>153.74245806033551</v>
      </c>
      <c r="R12" s="129">
        <v>13592651</v>
      </c>
      <c r="S12" s="38">
        <f t="shared" si="7"/>
        <v>326.22101423188616</v>
      </c>
      <c r="T12" s="129">
        <v>10350274</v>
      </c>
      <c r="U12" s="38">
        <f t="shared" si="8"/>
        <v>248.40458876328989</v>
      </c>
      <c r="V12" s="39">
        <f t="shared" si="9"/>
        <v>519231166</v>
      </c>
      <c r="W12" s="38">
        <f t="shared" si="10"/>
        <v>12461.448292413661</v>
      </c>
    </row>
    <row r="13" spans="1:23" x14ac:dyDescent="0.2">
      <c r="A13" s="17">
        <v>10</v>
      </c>
      <c r="B13" s="100" t="s">
        <v>88</v>
      </c>
      <c r="C13" s="65">
        <v>32612</v>
      </c>
      <c r="D13" s="74">
        <v>187009364</v>
      </c>
      <c r="E13" s="35">
        <f t="shared" si="0"/>
        <v>5734.3727462283823</v>
      </c>
      <c r="F13" s="48">
        <v>75956983</v>
      </c>
      <c r="G13" s="35">
        <f t="shared" si="1"/>
        <v>2329.1114620385133</v>
      </c>
      <c r="H13" s="83">
        <v>6751195</v>
      </c>
      <c r="I13" s="35">
        <f t="shared" si="2"/>
        <v>207.01566907886667</v>
      </c>
      <c r="J13" s="91">
        <v>20412266</v>
      </c>
      <c r="K13" s="35">
        <f t="shared" si="3"/>
        <v>625.91273150987365</v>
      </c>
      <c r="L13" s="48">
        <v>7824592</v>
      </c>
      <c r="M13" s="35">
        <f t="shared" si="4"/>
        <v>239.92984177603336</v>
      </c>
      <c r="N13" s="120">
        <v>29285154</v>
      </c>
      <c r="O13" s="35">
        <f t="shared" si="5"/>
        <v>897.98705997792229</v>
      </c>
      <c r="P13" s="120">
        <v>3382769</v>
      </c>
      <c r="Q13" s="35">
        <f t="shared" si="6"/>
        <v>103.72773825585674</v>
      </c>
      <c r="R13" s="128">
        <v>29423911</v>
      </c>
      <c r="S13" s="35">
        <f t="shared" si="7"/>
        <v>902.24184349319273</v>
      </c>
      <c r="T13" s="128">
        <v>35455957</v>
      </c>
      <c r="U13" s="35">
        <f t="shared" si="8"/>
        <v>1087.2058444744266</v>
      </c>
      <c r="V13" s="36">
        <f t="shared" si="9"/>
        <v>395502191</v>
      </c>
      <c r="W13" s="35">
        <f t="shared" si="10"/>
        <v>12127.504936833067</v>
      </c>
    </row>
    <row r="14" spans="1:23" x14ac:dyDescent="0.2">
      <c r="A14" s="51">
        <v>11</v>
      </c>
      <c r="B14" s="99" t="s">
        <v>29</v>
      </c>
      <c r="C14" s="66">
        <v>1630</v>
      </c>
      <c r="D14" s="76">
        <v>10503818</v>
      </c>
      <c r="E14" s="52">
        <f t="shared" si="0"/>
        <v>6444.0601226993867</v>
      </c>
      <c r="F14" s="77">
        <v>4984839</v>
      </c>
      <c r="G14" s="52">
        <f t="shared" si="1"/>
        <v>3058.1834355828223</v>
      </c>
      <c r="H14" s="85">
        <v>601700</v>
      </c>
      <c r="I14" s="52">
        <f t="shared" si="2"/>
        <v>369.14110429447851</v>
      </c>
      <c r="J14" s="93">
        <v>2093616</v>
      </c>
      <c r="K14" s="52">
        <f t="shared" si="3"/>
        <v>1284.4269938650307</v>
      </c>
      <c r="L14" s="77">
        <v>313582</v>
      </c>
      <c r="M14" s="52">
        <f t="shared" si="4"/>
        <v>192.38159509202453</v>
      </c>
      <c r="N14" s="122">
        <v>1979380</v>
      </c>
      <c r="O14" s="52">
        <f t="shared" si="5"/>
        <v>1214.3435582822085</v>
      </c>
      <c r="P14" s="122">
        <v>496861</v>
      </c>
      <c r="Q14" s="52">
        <f t="shared" si="6"/>
        <v>304.82269938650307</v>
      </c>
      <c r="R14" s="130">
        <v>1211622</v>
      </c>
      <c r="S14" s="52">
        <f t="shared" si="7"/>
        <v>743.32638036809817</v>
      </c>
      <c r="T14" s="130">
        <v>108959</v>
      </c>
      <c r="U14" s="52">
        <f t="shared" si="8"/>
        <v>66.846012269938655</v>
      </c>
      <c r="V14" s="53">
        <f t="shared" si="9"/>
        <v>22294377</v>
      </c>
      <c r="W14" s="52">
        <f t="shared" si="10"/>
        <v>13677.531901840492</v>
      </c>
    </row>
    <row r="15" spans="1:23" s="34" customFormat="1" x14ac:dyDescent="0.2">
      <c r="A15" s="41">
        <v>12</v>
      </c>
      <c r="B15" s="97" t="s">
        <v>89</v>
      </c>
      <c r="C15" s="66">
        <v>1313</v>
      </c>
      <c r="D15" s="75">
        <v>13677413</v>
      </c>
      <c r="E15" s="38">
        <f t="shared" si="0"/>
        <v>10416.917745620716</v>
      </c>
      <c r="F15" s="47">
        <v>6445104</v>
      </c>
      <c r="G15" s="38">
        <f t="shared" si="1"/>
        <v>4908.6854531607005</v>
      </c>
      <c r="H15" s="84">
        <v>3507522</v>
      </c>
      <c r="I15" s="38">
        <f t="shared" si="2"/>
        <v>2671.3800456968775</v>
      </c>
      <c r="J15" s="92">
        <v>9304288</v>
      </c>
      <c r="K15" s="38">
        <f t="shared" si="3"/>
        <v>7086.2817974105101</v>
      </c>
      <c r="L15" s="47">
        <v>1792083</v>
      </c>
      <c r="M15" s="38">
        <f t="shared" si="4"/>
        <v>1364.8766184310739</v>
      </c>
      <c r="N15" s="121">
        <v>1858099</v>
      </c>
      <c r="O15" s="38">
        <f t="shared" si="5"/>
        <v>1415.1553693830922</v>
      </c>
      <c r="P15" s="121">
        <v>97148</v>
      </c>
      <c r="Q15" s="38">
        <f t="shared" si="6"/>
        <v>73.989337395277985</v>
      </c>
      <c r="R15" s="129">
        <v>1286738</v>
      </c>
      <c r="S15" s="38">
        <f t="shared" si="7"/>
        <v>979.998476770754</v>
      </c>
      <c r="T15" s="129">
        <v>22452</v>
      </c>
      <c r="U15" s="38">
        <f t="shared" si="8"/>
        <v>17.099771515613099</v>
      </c>
      <c r="V15" s="39">
        <f t="shared" si="9"/>
        <v>37990847</v>
      </c>
      <c r="W15" s="38">
        <f t="shared" si="10"/>
        <v>28934.384615384617</v>
      </c>
    </row>
    <row r="16" spans="1:23" s="34" customFormat="1" x14ac:dyDescent="0.2">
      <c r="A16" s="41">
        <v>13</v>
      </c>
      <c r="B16" s="97" t="s">
        <v>30</v>
      </c>
      <c r="C16" s="66">
        <v>1555</v>
      </c>
      <c r="D16" s="75">
        <v>9452595</v>
      </c>
      <c r="E16" s="38">
        <f t="shared" si="0"/>
        <v>6078.8392282958202</v>
      </c>
      <c r="F16" s="47">
        <v>5197678</v>
      </c>
      <c r="G16" s="38">
        <f t="shared" si="1"/>
        <v>3342.5581993569131</v>
      </c>
      <c r="H16" s="84">
        <v>513364</v>
      </c>
      <c r="I16" s="38">
        <f t="shared" si="2"/>
        <v>330.13762057877813</v>
      </c>
      <c r="J16" s="92">
        <v>741386</v>
      </c>
      <c r="K16" s="38">
        <f t="shared" si="3"/>
        <v>476.77556270096466</v>
      </c>
      <c r="L16" s="47">
        <v>696295</v>
      </c>
      <c r="M16" s="38">
        <f t="shared" si="4"/>
        <v>447.77813504823149</v>
      </c>
      <c r="N16" s="121">
        <v>1655455</v>
      </c>
      <c r="O16" s="38">
        <f t="shared" si="5"/>
        <v>1064.6012861736335</v>
      </c>
      <c r="P16" s="121">
        <v>22295</v>
      </c>
      <c r="Q16" s="38">
        <f t="shared" si="6"/>
        <v>14.337620578778136</v>
      </c>
      <c r="R16" s="129">
        <v>311087</v>
      </c>
      <c r="S16" s="38">
        <f t="shared" si="7"/>
        <v>200.05594855305466</v>
      </c>
      <c r="T16" s="129">
        <v>302227</v>
      </c>
      <c r="U16" s="38">
        <f t="shared" si="8"/>
        <v>194.35819935691319</v>
      </c>
      <c r="V16" s="39">
        <f t="shared" si="9"/>
        <v>18892382</v>
      </c>
      <c r="W16" s="38">
        <f t="shared" si="10"/>
        <v>12149.441800643086</v>
      </c>
    </row>
    <row r="17" spans="1:23" s="34" customFormat="1" x14ac:dyDescent="0.2">
      <c r="A17" s="41">
        <v>14</v>
      </c>
      <c r="B17" s="97" t="s">
        <v>31</v>
      </c>
      <c r="C17" s="66">
        <v>2047</v>
      </c>
      <c r="D17" s="75">
        <v>11852139</v>
      </c>
      <c r="E17" s="38">
        <f t="shared" si="0"/>
        <v>5790.0043966780659</v>
      </c>
      <c r="F17" s="47">
        <v>5737666</v>
      </c>
      <c r="G17" s="38">
        <f t="shared" si="1"/>
        <v>2802.9633610161213</v>
      </c>
      <c r="H17" s="84">
        <v>501802</v>
      </c>
      <c r="I17" s="38">
        <f t="shared" si="2"/>
        <v>245.14020517830971</v>
      </c>
      <c r="J17" s="92">
        <v>231871</v>
      </c>
      <c r="K17" s="38">
        <f t="shared" si="3"/>
        <v>113.27357107962872</v>
      </c>
      <c r="L17" s="47">
        <v>425847</v>
      </c>
      <c r="M17" s="38">
        <f t="shared" si="4"/>
        <v>208.03468490473864</v>
      </c>
      <c r="N17" s="121">
        <v>2574217</v>
      </c>
      <c r="O17" s="38">
        <f t="shared" si="5"/>
        <v>1257.5559355153885</v>
      </c>
      <c r="P17" s="121">
        <v>187446</v>
      </c>
      <c r="Q17" s="38">
        <f t="shared" si="6"/>
        <v>91.571079628724959</v>
      </c>
      <c r="R17" s="129">
        <v>1442824</v>
      </c>
      <c r="S17" s="38">
        <f t="shared" si="7"/>
        <v>704.848070346849</v>
      </c>
      <c r="T17" s="129">
        <v>1599474</v>
      </c>
      <c r="U17" s="38">
        <f t="shared" si="8"/>
        <v>781.37469467513438</v>
      </c>
      <c r="V17" s="39">
        <f t="shared" si="9"/>
        <v>24553286</v>
      </c>
      <c r="W17" s="38">
        <f t="shared" si="10"/>
        <v>11994.76599902296</v>
      </c>
    </row>
    <row r="18" spans="1:23" x14ac:dyDescent="0.2">
      <c r="A18" s="17">
        <v>15</v>
      </c>
      <c r="B18" s="100" t="s">
        <v>32</v>
      </c>
      <c r="C18" s="65">
        <v>3834</v>
      </c>
      <c r="D18" s="74">
        <v>20899378</v>
      </c>
      <c r="E18" s="35">
        <f t="shared" si="0"/>
        <v>5451.0636411058949</v>
      </c>
      <c r="F18" s="48">
        <v>10522689</v>
      </c>
      <c r="G18" s="35">
        <f t="shared" si="1"/>
        <v>2744.5719874804381</v>
      </c>
      <c r="H18" s="83">
        <v>1002898</v>
      </c>
      <c r="I18" s="35">
        <f t="shared" si="2"/>
        <v>261.58007303077727</v>
      </c>
      <c r="J18" s="91">
        <v>1261149</v>
      </c>
      <c r="K18" s="35">
        <f t="shared" si="3"/>
        <v>328.93818466353679</v>
      </c>
      <c r="L18" s="48">
        <v>1600198</v>
      </c>
      <c r="M18" s="35">
        <f t="shared" si="4"/>
        <v>417.37037037037038</v>
      </c>
      <c r="N18" s="120">
        <v>2842180</v>
      </c>
      <c r="O18" s="35">
        <f t="shared" si="5"/>
        <v>741.30933750652059</v>
      </c>
      <c r="P18" s="120">
        <v>118182</v>
      </c>
      <c r="Q18" s="35">
        <f t="shared" si="6"/>
        <v>30.824726134585291</v>
      </c>
      <c r="R18" s="128">
        <v>686415</v>
      </c>
      <c r="S18" s="35">
        <f t="shared" si="7"/>
        <v>179.03364632237873</v>
      </c>
      <c r="T18" s="128">
        <v>6695278</v>
      </c>
      <c r="U18" s="35">
        <f t="shared" si="8"/>
        <v>1746.2905581637976</v>
      </c>
      <c r="V18" s="36">
        <f t="shared" si="9"/>
        <v>45628367</v>
      </c>
      <c r="W18" s="35">
        <f t="shared" si="10"/>
        <v>11900.982524778299</v>
      </c>
    </row>
    <row r="19" spans="1:23" x14ac:dyDescent="0.2">
      <c r="A19" s="51">
        <v>16</v>
      </c>
      <c r="B19" s="99" t="s">
        <v>33</v>
      </c>
      <c r="C19" s="66">
        <v>5040</v>
      </c>
      <c r="D19" s="76">
        <v>52508329</v>
      </c>
      <c r="E19" s="52">
        <f t="shared" si="0"/>
        <v>10418.319246031746</v>
      </c>
      <c r="F19" s="77">
        <v>27376786</v>
      </c>
      <c r="G19" s="52">
        <f t="shared" si="1"/>
        <v>5431.9019841269837</v>
      </c>
      <c r="H19" s="85">
        <v>3045013</v>
      </c>
      <c r="I19" s="52">
        <f t="shared" si="2"/>
        <v>604.16924603174607</v>
      </c>
      <c r="J19" s="93">
        <v>11087072</v>
      </c>
      <c r="K19" s="52">
        <f t="shared" si="3"/>
        <v>2199.815873015873</v>
      </c>
      <c r="L19" s="77">
        <v>1642667</v>
      </c>
      <c r="M19" s="52">
        <f t="shared" si="4"/>
        <v>325.92599206349206</v>
      </c>
      <c r="N19" s="122">
        <v>7993181</v>
      </c>
      <c r="O19" s="52">
        <f t="shared" si="5"/>
        <v>1585.9486111111112</v>
      </c>
      <c r="P19" s="122">
        <v>4376323</v>
      </c>
      <c r="Q19" s="52">
        <f t="shared" si="6"/>
        <v>868.31805555555559</v>
      </c>
      <c r="R19" s="130">
        <v>3545377</v>
      </c>
      <c r="S19" s="52">
        <f t="shared" si="7"/>
        <v>703.44781746031742</v>
      </c>
      <c r="T19" s="130">
        <v>2721301</v>
      </c>
      <c r="U19" s="52">
        <f t="shared" si="8"/>
        <v>539.94067460317456</v>
      </c>
      <c r="V19" s="53">
        <f t="shared" si="9"/>
        <v>114296049</v>
      </c>
      <c r="W19" s="52">
        <f t="shared" si="10"/>
        <v>22677.787499999999</v>
      </c>
    </row>
    <row r="20" spans="1:23" s="34" customFormat="1" x14ac:dyDescent="0.2">
      <c r="A20" s="41">
        <v>17</v>
      </c>
      <c r="B20" s="97" t="s">
        <v>90</v>
      </c>
      <c r="C20" s="66">
        <v>42889</v>
      </c>
      <c r="D20" s="75">
        <v>282011303</v>
      </c>
      <c r="E20" s="38">
        <f t="shared" si="0"/>
        <v>6575.376040476579</v>
      </c>
      <c r="F20" s="47">
        <v>134799230</v>
      </c>
      <c r="G20" s="38">
        <f t="shared" si="1"/>
        <v>3142.9790855464107</v>
      </c>
      <c r="H20" s="84">
        <v>27941745</v>
      </c>
      <c r="I20" s="38">
        <f t="shared" si="2"/>
        <v>651.48977593322297</v>
      </c>
      <c r="J20" s="92">
        <v>92869333</v>
      </c>
      <c r="K20" s="38">
        <f t="shared" si="3"/>
        <v>2165.3415327939565</v>
      </c>
      <c r="L20" s="47">
        <v>10457668</v>
      </c>
      <c r="M20" s="38">
        <f t="shared" si="4"/>
        <v>243.83100561915643</v>
      </c>
      <c r="N20" s="121">
        <v>38901955</v>
      </c>
      <c r="O20" s="38">
        <f t="shared" si="5"/>
        <v>907.03805171489194</v>
      </c>
      <c r="P20" s="121">
        <v>7314621</v>
      </c>
      <c r="Q20" s="38">
        <f t="shared" si="6"/>
        <v>170.54771619762644</v>
      </c>
      <c r="R20" s="129">
        <v>4579991</v>
      </c>
      <c r="S20" s="38">
        <f t="shared" si="7"/>
        <v>106.78707827181795</v>
      </c>
      <c r="T20" s="129">
        <v>22497633</v>
      </c>
      <c r="U20" s="38">
        <f t="shared" si="8"/>
        <v>524.55485089416868</v>
      </c>
      <c r="V20" s="39">
        <f t="shared" si="9"/>
        <v>621373479</v>
      </c>
      <c r="W20" s="38">
        <f t="shared" si="10"/>
        <v>14487.94513744783</v>
      </c>
    </row>
    <row r="21" spans="1:23" s="34" customFormat="1" x14ac:dyDescent="0.2">
      <c r="A21" s="41">
        <v>18</v>
      </c>
      <c r="B21" s="97" t="s">
        <v>34</v>
      </c>
      <c r="C21" s="66">
        <v>1204</v>
      </c>
      <c r="D21" s="75">
        <v>7202284</v>
      </c>
      <c r="E21" s="38">
        <f t="shared" si="0"/>
        <v>5981.9634551495019</v>
      </c>
      <c r="F21" s="47">
        <v>3207736</v>
      </c>
      <c r="G21" s="38">
        <f t="shared" si="1"/>
        <v>2664.2325581395348</v>
      </c>
      <c r="H21" s="84">
        <v>1422296</v>
      </c>
      <c r="I21" s="38">
        <f t="shared" si="2"/>
        <v>1181.3089700996677</v>
      </c>
      <c r="J21" s="92">
        <v>813481</v>
      </c>
      <c r="K21" s="38">
        <f t="shared" si="3"/>
        <v>675.64867109634554</v>
      </c>
      <c r="L21" s="47">
        <v>715163</v>
      </c>
      <c r="M21" s="38">
        <f t="shared" si="4"/>
        <v>593.98920265780725</v>
      </c>
      <c r="N21" s="121">
        <v>1432266</v>
      </c>
      <c r="O21" s="38">
        <f t="shared" si="5"/>
        <v>1189.5897009966777</v>
      </c>
      <c r="P21" s="121">
        <v>19844</v>
      </c>
      <c r="Q21" s="38">
        <f t="shared" si="6"/>
        <v>16.481727574750831</v>
      </c>
      <c r="R21" s="129">
        <v>61953</v>
      </c>
      <c r="S21" s="38">
        <f t="shared" si="7"/>
        <v>51.455980066445186</v>
      </c>
      <c r="T21" s="129">
        <v>3270036</v>
      </c>
      <c r="U21" s="38">
        <f t="shared" si="8"/>
        <v>2715.9767441860463</v>
      </c>
      <c r="V21" s="39">
        <f t="shared" si="9"/>
        <v>18145059</v>
      </c>
      <c r="W21" s="38">
        <f t="shared" si="10"/>
        <v>15070.647009966777</v>
      </c>
    </row>
    <row r="22" spans="1:23" s="34" customFormat="1" x14ac:dyDescent="0.2">
      <c r="A22" s="41">
        <v>19</v>
      </c>
      <c r="B22" s="97" t="s">
        <v>35</v>
      </c>
      <c r="C22" s="66">
        <v>2062</v>
      </c>
      <c r="D22" s="75">
        <v>12887904</v>
      </c>
      <c r="E22" s="38">
        <f t="shared" si="0"/>
        <v>6250.1959262851597</v>
      </c>
      <c r="F22" s="47">
        <v>5595489</v>
      </c>
      <c r="G22" s="38">
        <f t="shared" si="1"/>
        <v>2713.6222114451989</v>
      </c>
      <c r="H22" s="84">
        <v>964934</v>
      </c>
      <c r="I22" s="38">
        <f t="shared" si="2"/>
        <v>467.96023278370512</v>
      </c>
      <c r="J22" s="92">
        <v>899970</v>
      </c>
      <c r="K22" s="38">
        <f t="shared" si="3"/>
        <v>436.45489815712898</v>
      </c>
      <c r="L22" s="47">
        <v>536606</v>
      </c>
      <c r="M22" s="38">
        <f t="shared" si="4"/>
        <v>260.23569350145488</v>
      </c>
      <c r="N22" s="121">
        <v>1965995</v>
      </c>
      <c r="O22" s="38">
        <f t="shared" si="5"/>
        <v>953.44083414161014</v>
      </c>
      <c r="P22" s="121">
        <v>106312</v>
      </c>
      <c r="Q22" s="38">
        <f t="shared" si="6"/>
        <v>51.557710960232782</v>
      </c>
      <c r="R22" s="129">
        <v>42643</v>
      </c>
      <c r="S22" s="38">
        <f t="shared" si="7"/>
        <v>20.680407371483994</v>
      </c>
      <c r="T22" s="129">
        <v>2051375</v>
      </c>
      <c r="U22" s="38">
        <f t="shared" si="8"/>
        <v>994.84723569350149</v>
      </c>
      <c r="V22" s="39">
        <f t="shared" si="9"/>
        <v>25051228</v>
      </c>
      <c r="W22" s="38">
        <f t="shared" si="10"/>
        <v>12148.995150339477</v>
      </c>
    </row>
    <row r="23" spans="1:23" x14ac:dyDescent="0.2">
      <c r="A23" s="17">
        <v>20</v>
      </c>
      <c r="B23" s="100" t="s">
        <v>36</v>
      </c>
      <c r="C23" s="65">
        <v>6035</v>
      </c>
      <c r="D23" s="74">
        <v>30770364</v>
      </c>
      <c r="E23" s="35">
        <f t="shared" si="0"/>
        <v>5098.6518641259318</v>
      </c>
      <c r="F23" s="48">
        <v>15501477</v>
      </c>
      <c r="G23" s="35">
        <f t="shared" si="1"/>
        <v>2568.5960231980116</v>
      </c>
      <c r="H23" s="83">
        <v>1125983</v>
      </c>
      <c r="I23" s="35">
        <f t="shared" si="2"/>
        <v>186.57547638773821</v>
      </c>
      <c r="J23" s="91">
        <v>4939097</v>
      </c>
      <c r="K23" s="35">
        <f t="shared" si="3"/>
        <v>818.40878210439109</v>
      </c>
      <c r="L23" s="48">
        <v>1059183</v>
      </c>
      <c r="M23" s="35">
        <f t="shared" si="4"/>
        <v>175.50671085335543</v>
      </c>
      <c r="N23" s="120">
        <v>4675642</v>
      </c>
      <c r="O23" s="35">
        <f t="shared" si="5"/>
        <v>774.75426677713335</v>
      </c>
      <c r="P23" s="120">
        <v>86839</v>
      </c>
      <c r="Q23" s="35">
        <f t="shared" si="6"/>
        <v>14.389229494614748</v>
      </c>
      <c r="R23" s="128">
        <v>1265785</v>
      </c>
      <c r="S23" s="35">
        <f t="shared" si="7"/>
        <v>209.74067937033968</v>
      </c>
      <c r="T23" s="128">
        <v>5529602</v>
      </c>
      <c r="U23" s="35">
        <f t="shared" si="8"/>
        <v>916.25550952775473</v>
      </c>
      <c r="V23" s="36">
        <f t="shared" si="9"/>
        <v>64953972</v>
      </c>
      <c r="W23" s="35">
        <f t="shared" si="10"/>
        <v>10762.878541839271</v>
      </c>
    </row>
    <row r="24" spans="1:23" x14ac:dyDescent="0.2">
      <c r="A24" s="51">
        <v>21</v>
      </c>
      <c r="B24" s="99" t="s">
        <v>37</v>
      </c>
      <c r="C24" s="66">
        <v>3184</v>
      </c>
      <c r="D24" s="76">
        <v>16101117</v>
      </c>
      <c r="E24" s="52">
        <f t="shared" si="0"/>
        <v>5056.8834798994976</v>
      </c>
      <c r="F24" s="77">
        <v>8619067</v>
      </c>
      <c r="G24" s="52">
        <f t="shared" si="1"/>
        <v>2706.9934045226132</v>
      </c>
      <c r="H24" s="85">
        <v>981439</v>
      </c>
      <c r="I24" s="52">
        <f t="shared" si="2"/>
        <v>308.240891959799</v>
      </c>
      <c r="J24" s="93">
        <v>768904</v>
      </c>
      <c r="K24" s="52">
        <f t="shared" si="3"/>
        <v>241.48994974874373</v>
      </c>
      <c r="L24" s="77">
        <v>771694</v>
      </c>
      <c r="M24" s="52">
        <f t="shared" si="4"/>
        <v>242.36620603015075</v>
      </c>
      <c r="N24" s="122">
        <v>3037854</v>
      </c>
      <c r="O24" s="52">
        <f t="shared" si="5"/>
        <v>954.0998743718593</v>
      </c>
      <c r="P24" s="122">
        <v>4111</v>
      </c>
      <c r="Q24" s="52">
        <f t="shared" si="6"/>
        <v>1.2911432160804019</v>
      </c>
      <c r="R24" s="130">
        <v>1628739</v>
      </c>
      <c r="S24" s="52">
        <f t="shared" si="7"/>
        <v>511.53863065326635</v>
      </c>
      <c r="T24" s="130">
        <v>2138254</v>
      </c>
      <c r="U24" s="52">
        <f t="shared" si="8"/>
        <v>671.56218592964819</v>
      </c>
      <c r="V24" s="53">
        <f t="shared" si="9"/>
        <v>34051179</v>
      </c>
      <c r="W24" s="52">
        <f t="shared" si="10"/>
        <v>10694.465766331658</v>
      </c>
    </row>
    <row r="25" spans="1:23" s="34" customFormat="1" x14ac:dyDescent="0.2">
      <c r="A25" s="41">
        <v>22</v>
      </c>
      <c r="B25" s="97" t="s">
        <v>38</v>
      </c>
      <c r="C25" s="66">
        <v>3313</v>
      </c>
      <c r="D25" s="75">
        <v>16301431</v>
      </c>
      <c r="E25" s="38">
        <f t="shared" si="0"/>
        <v>4920.4440084515545</v>
      </c>
      <c r="F25" s="47">
        <v>8136962</v>
      </c>
      <c r="G25" s="38">
        <f t="shared" si="1"/>
        <v>2456.070630848174</v>
      </c>
      <c r="H25" s="84">
        <v>1061969</v>
      </c>
      <c r="I25" s="38">
        <f t="shared" si="2"/>
        <v>320.54603078780559</v>
      </c>
      <c r="J25" s="92">
        <v>2510349</v>
      </c>
      <c r="K25" s="38">
        <f t="shared" si="3"/>
        <v>757.72683368548144</v>
      </c>
      <c r="L25" s="47">
        <v>623029</v>
      </c>
      <c r="M25" s="38">
        <f t="shared" si="4"/>
        <v>188.05584062782975</v>
      </c>
      <c r="N25" s="121">
        <v>3918186</v>
      </c>
      <c r="O25" s="38">
        <f t="shared" si="5"/>
        <v>1182.670087533957</v>
      </c>
      <c r="P25" s="121">
        <v>146183</v>
      </c>
      <c r="Q25" s="38">
        <f t="shared" si="6"/>
        <v>44.124056746151524</v>
      </c>
      <c r="R25" s="129">
        <v>1780745</v>
      </c>
      <c r="S25" s="38">
        <f t="shared" si="7"/>
        <v>537.5022638092363</v>
      </c>
      <c r="T25" s="129">
        <v>3343455</v>
      </c>
      <c r="U25" s="38">
        <f t="shared" si="8"/>
        <v>1009.1925747057048</v>
      </c>
      <c r="V25" s="39">
        <f t="shared" si="9"/>
        <v>37822309</v>
      </c>
      <c r="W25" s="38">
        <f t="shared" si="10"/>
        <v>11416.332327195894</v>
      </c>
    </row>
    <row r="26" spans="1:23" s="34" customFormat="1" x14ac:dyDescent="0.2">
      <c r="A26" s="41">
        <v>23</v>
      </c>
      <c r="B26" s="97" t="s">
        <v>39</v>
      </c>
      <c r="C26" s="66">
        <v>13704</v>
      </c>
      <c r="D26" s="75">
        <v>76037711</v>
      </c>
      <c r="E26" s="38">
        <f t="shared" si="0"/>
        <v>5548.5778604786919</v>
      </c>
      <c r="F26" s="47">
        <v>28307946</v>
      </c>
      <c r="G26" s="38">
        <f t="shared" si="1"/>
        <v>2065.6703152364275</v>
      </c>
      <c r="H26" s="84">
        <v>2760169</v>
      </c>
      <c r="I26" s="38">
        <f t="shared" si="2"/>
        <v>201.41338295388209</v>
      </c>
      <c r="J26" s="92">
        <v>30274576</v>
      </c>
      <c r="K26" s="38">
        <f t="shared" si="3"/>
        <v>2209.1780502043198</v>
      </c>
      <c r="L26" s="47">
        <v>4056587</v>
      </c>
      <c r="M26" s="38">
        <f t="shared" si="4"/>
        <v>296.01481319322824</v>
      </c>
      <c r="N26" s="121">
        <v>10442481</v>
      </c>
      <c r="O26" s="38">
        <f t="shared" si="5"/>
        <v>762.00240805604199</v>
      </c>
      <c r="P26" s="121">
        <v>762431</v>
      </c>
      <c r="Q26" s="38">
        <f t="shared" si="6"/>
        <v>55.635653823701112</v>
      </c>
      <c r="R26" s="129">
        <v>12038666</v>
      </c>
      <c r="S26" s="38">
        <f t="shared" si="7"/>
        <v>878.47825452422649</v>
      </c>
      <c r="T26" s="129">
        <v>455181</v>
      </c>
      <c r="U26" s="38">
        <f t="shared" si="8"/>
        <v>33.215192644483359</v>
      </c>
      <c r="V26" s="39">
        <f t="shared" si="9"/>
        <v>165135748</v>
      </c>
      <c r="W26" s="38">
        <f t="shared" si="10"/>
        <v>12050.185931115004</v>
      </c>
    </row>
    <row r="27" spans="1:23" s="34" customFormat="1" x14ac:dyDescent="0.2">
      <c r="A27" s="41">
        <v>24</v>
      </c>
      <c r="B27" s="97" t="s">
        <v>40</v>
      </c>
      <c r="C27" s="66">
        <v>4569</v>
      </c>
      <c r="D27" s="75">
        <v>31815411</v>
      </c>
      <c r="E27" s="38">
        <f t="shared" si="0"/>
        <v>6963.3204202232437</v>
      </c>
      <c r="F27" s="47">
        <v>14385929</v>
      </c>
      <c r="G27" s="38">
        <f t="shared" si="1"/>
        <v>3148.594659662946</v>
      </c>
      <c r="H27" s="84">
        <v>3086089</v>
      </c>
      <c r="I27" s="38">
        <f t="shared" si="2"/>
        <v>675.44079667323263</v>
      </c>
      <c r="J27" s="92">
        <v>12194558</v>
      </c>
      <c r="K27" s="38">
        <f t="shared" si="3"/>
        <v>2668.9774567739109</v>
      </c>
      <c r="L27" s="47">
        <v>2544620</v>
      </c>
      <c r="M27" s="38">
        <f t="shared" si="4"/>
        <v>556.93149485664264</v>
      </c>
      <c r="N27" s="121">
        <v>7441490</v>
      </c>
      <c r="O27" s="38">
        <f t="shared" si="5"/>
        <v>1628.69117968921</v>
      </c>
      <c r="P27" s="121">
        <v>1817524</v>
      </c>
      <c r="Q27" s="38">
        <f t="shared" si="6"/>
        <v>397.79470343620051</v>
      </c>
      <c r="R27" s="129">
        <v>4479154</v>
      </c>
      <c r="S27" s="38">
        <f t="shared" si="7"/>
        <v>980.33574086233307</v>
      </c>
      <c r="T27" s="129">
        <v>14322609</v>
      </c>
      <c r="U27" s="38">
        <f>T27/$C27</f>
        <v>3134.7360472751147</v>
      </c>
      <c r="V27" s="39">
        <f t="shared" si="9"/>
        <v>92087384</v>
      </c>
      <c r="W27" s="38">
        <f t="shared" si="10"/>
        <v>20154.822499452835</v>
      </c>
    </row>
    <row r="28" spans="1:23" x14ac:dyDescent="0.2">
      <c r="A28" s="17">
        <v>25</v>
      </c>
      <c r="B28" s="100" t="s">
        <v>41</v>
      </c>
      <c r="C28" s="65">
        <v>2265</v>
      </c>
      <c r="D28" s="74">
        <v>13264077</v>
      </c>
      <c r="E28" s="35">
        <f t="shared" si="0"/>
        <v>5856.1046357615896</v>
      </c>
      <c r="F28" s="48">
        <v>6033453</v>
      </c>
      <c r="G28" s="35">
        <f t="shared" si="1"/>
        <v>2663.7761589403972</v>
      </c>
      <c r="H28" s="83">
        <v>814078</v>
      </c>
      <c r="I28" s="35">
        <f t="shared" si="2"/>
        <v>359.41633554083887</v>
      </c>
      <c r="J28" s="91">
        <v>3216420</v>
      </c>
      <c r="K28" s="35">
        <f t="shared" si="3"/>
        <v>1420.0529801324503</v>
      </c>
      <c r="L28" s="48">
        <v>364266</v>
      </c>
      <c r="M28" s="35">
        <f t="shared" si="4"/>
        <v>160.82384105960264</v>
      </c>
      <c r="N28" s="120">
        <v>2424316</v>
      </c>
      <c r="O28" s="35">
        <f t="shared" si="5"/>
        <v>1070.3381898454745</v>
      </c>
      <c r="P28" s="120">
        <v>756625</v>
      </c>
      <c r="Q28" s="35">
        <f t="shared" si="6"/>
        <v>334.05077262693158</v>
      </c>
      <c r="R28" s="128">
        <v>1003827</v>
      </c>
      <c r="S28" s="35">
        <f t="shared" si="7"/>
        <v>443.19072847682116</v>
      </c>
      <c r="T28" s="128">
        <v>1770903</v>
      </c>
      <c r="U28" s="35">
        <f>T28/$C28</f>
        <v>781.8556291390729</v>
      </c>
      <c r="V28" s="36">
        <f t="shared" si="9"/>
        <v>29647965</v>
      </c>
      <c r="W28" s="35">
        <f t="shared" si="10"/>
        <v>13089.609271523179</v>
      </c>
    </row>
    <row r="29" spans="1:23" x14ac:dyDescent="0.2">
      <c r="A29" s="51">
        <v>26</v>
      </c>
      <c r="B29" s="99" t="s">
        <v>91</v>
      </c>
      <c r="C29" s="66">
        <v>45704</v>
      </c>
      <c r="D29" s="76">
        <v>271308146</v>
      </c>
      <c r="E29" s="52">
        <f t="shared" si="0"/>
        <v>5936.2013390512866</v>
      </c>
      <c r="F29" s="77">
        <v>132690349</v>
      </c>
      <c r="G29" s="52">
        <f t="shared" si="1"/>
        <v>2903.2546166637494</v>
      </c>
      <c r="H29" s="85">
        <v>36522230</v>
      </c>
      <c r="I29" s="52">
        <f t="shared" si="2"/>
        <v>799.10357955539996</v>
      </c>
      <c r="J29" s="93">
        <v>55268751</v>
      </c>
      <c r="K29" s="52">
        <f t="shared" si="3"/>
        <v>1209.2760152284263</v>
      </c>
      <c r="L29" s="77">
        <v>18742598</v>
      </c>
      <c r="M29" s="52">
        <f t="shared" si="4"/>
        <v>410.0866007351654</v>
      </c>
      <c r="N29" s="122">
        <v>42917700</v>
      </c>
      <c r="O29" s="52">
        <f t="shared" si="5"/>
        <v>939.03597059338347</v>
      </c>
      <c r="P29" s="122">
        <v>1370136</v>
      </c>
      <c r="Q29" s="52">
        <f t="shared" si="6"/>
        <v>29.97847015578505</v>
      </c>
      <c r="R29" s="130">
        <v>22144162</v>
      </c>
      <c r="S29" s="52">
        <f t="shared" si="7"/>
        <v>484.51255907579207</v>
      </c>
      <c r="T29" s="130">
        <v>67692760</v>
      </c>
      <c r="U29" s="52">
        <f>T29/$C29</f>
        <v>1481.1123752844389</v>
      </c>
      <c r="V29" s="53">
        <f t="shared" si="9"/>
        <v>648656832</v>
      </c>
      <c r="W29" s="52">
        <f t="shared" si="10"/>
        <v>14192.561526343427</v>
      </c>
    </row>
    <row r="30" spans="1:23" s="34" customFormat="1" x14ac:dyDescent="0.2">
      <c r="A30" s="41">
        <v>27</v>
      </c>
      <c r="B30" s="97" t="s">
        <v>92</v>
      </c>
      <c r="C30" s="66">
        <v>5822</v>
      </c>
      <c r="D30" s="75">
        <v>34280219</v>
      </c>
      <c r="E30" s="38">
        <f t="shared" si="0"/>
        <v>5888.048608725524</v>
      </c>
      <c r="F30" s="47">
        <v>16676646</v>
      </c>
      <c r="G30" s="38">
        <f t="shared" si="1"/>
        <v>2864.4187564410854</v>
      </c>
      <c r="H30" s="84">
        <v>1303718</v>
      </c>
      <c r="I30" s="38">
        <f t="shared" si="2"/>
        <v>223.92957746478874</v>
      </c>
      <c r="J30" s="92">
        <v>1726986</v>
      </c>
      <c r="K30" s="38">
        <f t="shared" si="3"/>
        <v>296.63105462040534</v>
      </c>
      <c r="L30" s="47">
        <v>1241535</v>
      </c>
      <c r="M30" s="38">
        <f t="shared" si="4"/>
        <v>213.24888354517347</v>
      </c>
      <c r="N30" s="121">
        <v>5049948</v>
      </c>
      <c r="O30" s="38">
        <f t="shared" si="5"/>
        <v>867.39058742700104</v>
      </c>
      <c r="P30" s="121">
        <v>554509</v>
      </c>
      <c r="Q30" s="38">
        <f t="shared" si="6"/>
        <v>95.243730676743382</v>
      </c>
      <c r="R30" s="129">
        <v>2980874</v>
      </c>
      <c r="S30" s="38">
        <f t="shared" si="7"/>
        <v>512.00171762281002</v>
      </c>
      <c r="T30" s="129">
        <v>370314</v>
      </c>
      <c r="U30" s="38">
        <f t="shared" si="8"/>
        <v>63.605977327378909</v>
      </c>
      <c r="V30" s="39">
        <f t="shared" si="9"/>
        <v>64184749</v>
      </c>
      <c r="W30" s="38">
        <f t="shared" si="10"/>
        <v>11024.518893850911</v>
      </c>
    </row>
    <row r="31" spans="1:23" s="34" customFormat="1" x14ac:dyDescent="0.2">
      <c r="A31" s="41">
        <v>28</v>
      </c>
      <c r="B31" s="97" t="s">
        <v>42</v>
      </c>
      <c r="C31" s="66">
        <v>30451</v>
      </c>
      <c r="D31" s="75">
        <v>180415645</v>
      </c>
      <c r="E31" s="38">
        <f t="shared" si="0"/>
        <v>5924.7855571245609</v>
      </c>
      <c r="F31" s="47">
        <v>74293323</v>
      </c>
      <c r="G31" s="38">
        <f t="shared" si="1"/>
        <v>2439.7662802535219</v>
      </c>
      <c r="H31" s="84">
        <v>7069575</v>
      </c>
      <c r="I31" s="38">
        <f t="shared" si="2"/>
        <v>232.16232636038225</v>
      </c>
      <c r="J31" s="92">
        <v>14490959</v>
      </c>
      <c r="K31" s="38">
        <f t="shared" si="3"/>
        <v>475.87793504318415</v>
      </c>
      <c r="L31" s="47">
        <v>8762847</v>
      </c>
      <c r="M31" s="38">
        <f t="shared" si="4"/>
        <v>287.76877606646747</v>
      </c>
      <c r="N31" s="121">
        <v>29944642</v>
      </c>
      <c r="O31" s="38">
        <f t="shared" si="5"/>
        <v>983.37138353420244</v>
      </c>
      <c r="P31" s="121">
        <v>1397272</v>
      </c>
      <c r="Q31" s="38">
        <f t="shared" si="6"/>
        <v>45.885915076680568</v>
      </c>
      <c r="R31" s="129">
        <v>9582014</v>
      </c>
      <c r="S31" s="38">
        <f t="shared" si="7"/>
        <v>314.6699287379725</v>
      </c>
      <c r="T31" s="129">
        <v>9235360</v>
      </c>
      <c r="U31" s="38">
        <f t="shared" si="8"/>
        <v>303.28593478046696</v>
      </c>
      <c r="V31" s="39">
        <f t="shared" si="9"/>
        <v>335191637</v>
      </c>
      <c r="W31" s="38">
        <f t="shared" si="10"/>
        <v>11007.574036977439</v>
      </c>
    </row>
    <row r="32" spans="1:23" s="34" customFormat="1" x14ac:dyDescent="0.2">
      <c r="A32" s="41">
        <v>29</v>
      </c>
      <c r="B32" s="97" t="s">
        <v>110</v>
      </c>
      <c r="C32" s="66">
        <v>14356</v>
      </c>
      <c r="D32" s="75">
        <v>83836486</v>
      </c>
      <c r="E32" s="38">
        <f t="shared" si="0"/>
        <v>5839.8220952911679</v>
      </c>
      <c r="F32" s="47">
        <v>33968070</v>
      </c>
      <c r="G32" s="38">
        <f t="shared" si="1"/>
        <v>2366.1235720256341</v>
      </c>
      <c r="H32" s="84">
        <v>6122153</v>
      </c>
      <c r="I32" s="38">
        <f t="shared" si="2"/>
        <v>426.45256338813039</v>
      </c>
      <c r="J32" s="92">
        <v>8162506</v>
      </c>
      <c r="K32" s="38">
        <f t="shared" si="3"/>
        <v>568.57801616049039</v>
      </c>
      <c r="L32" s="47">
        <v>4418659</v>
      </c>
      <c r="M32" s="38">
        <f t="shared" si="4"/>
        <v>307.79179437169125</v>
      </c>
      <c r="N32" s="121">
        <v>13100543</v>
      </c>
      <c r="O32" s="38">
        <f t="shared" si="5"/>
        <v>912.54827249930338</v>
      </c>
      <c r="P32" s="121">
        <v>1852220</v>
      </c>
      <c r="Q32" s="38">
        <f t="shared" si="6"/>
        <v>129.02061855670104</v>
      </c>
      <c r="R32" s="129">
        <v>12811389</v>
      </c>
      <c r="S32" s="38">
        <f t="shared" si="7"/>
        <v>892.40658957926996</v>
      </c>
      <c r="T32" s="129">
        <v>34869825</v>
      </c>
      <c r="U32" s="38">
        <f t="shared" si="8"/>
        <v>2428.9373780997494</v>
      </c>
      <c r="V32" s="39">
        <f t="shared" si="9"/>
        <v>199141851</v>
      </c>
      <c r="W32" s="38">
        <f t="shared" si="10"/>
        <v>13871.680899972138</v>
      </c>
    </row>
    <row r="33" spans="1:23" x14ac:dyDescent="0.2">
      <c r="A33" s="17">
        <v>30</v>
      </c>
      <c r="B33" s="100" t="s">
        <v>43</v>
      </c>
      <c r="C33" s="65">
        <v>2649</v>
      </c>
      <c r="D33" s="74">
        <v>14273580</v>
      </c>
      <c r="E33" s="35">
        <f t="shared" si="0"/>
        <v>5388.289920724802</v>
      </c>
      <c r="F33" s="48">
        <v>7472683</v>
      </c>
      <c r="G33" s="35">
        <f t="shared" si="1"/>
        <v>2820.9448848622123</v>
      </c>
      <c r="H33" s="83">
        <v>1002730</v>
      </c>
      <c r="I33" s="35">
        <f t="shared" si="2"/>
        <v>378.53152132880331</v>
      </c>
      <c r="J33" s="91">
        <v>2513472</v>
      </c>
      <c r="K33" s="35">
        <f t="shared" si="3"/>
        <v>948.83805209513025</v>
      </c>
      <c r="L33" s="48">
        <v>624193</v>
      </c>
      <c r="M33" s="35">
        <f t="shared" si="4"/>
        <v>235.63344658361646</v>
      </c>
      <c r="N33" s="120">
        <v>2762489</v>
      </c>
      <c r="O33" s="35">
        <f t="shared" si="5"/>
        <v>1042.8422046055116</v>
      </c>
      <c r="P33" s="120">
        <v>29856</v>
      </c>
      <c r="Q33" s="35">
        <f t="shared" si="6"/>
        <v>11.270668176670442</v>
      </c>
      <c r="R33" s="128">
        <v>1294228</v>
      </c>
      <c r="S33" s="35">
        <f t="shared" si="7"/>
        <v>488.57229143072857</v>
      </c>
      <c r="T33" s="128">
        <v>1657004</v>
      </c>
      <c r="U33" s="35">
        <f t="shared" si="8"/>
        <v>625.52057380143447</v>
      </c>
      <c r="V33" s="36">
        <f t="shared" si="9"/>
        <v>31630235</v>
      </c>
      <c r="W33" s="35">
        <f t="shared" si="10"/>
        <v>11940.443563608909</v>
      </c>
    </row>
    <row r="34" spans="1:23" x14ac:dyDescent="0.2">
      <c r="A34" s="51">
        <v>31</v>
      </c>
      <c r="B34" s="99" t="s">
        <v>93</v>
      </c>
      <c r="C34" s="66">
        <v>6620</v>
      </c>
      <c r="D34" s="76">
        <v>38876260</v>
      </c>
      <c r="E34" s="52">
        <f t="shared" si="0"/>
        <v>5872.546827794562</v>
      </c>
      <c r="F34" s="77">
        <v>17549849</v>
      </c>
      <c r="G34" s="52">
        <f t="shared" si="1"/>
        <v>2651.0345921450153</v>
      </c>
      <c r="H34" s="85">
        <v>2379914</v>
      </c>
      <c r="I34" s="52">
        <f t="shared" si="2"/>
        <v>359.50362537764352</v>
      </c>
      <c r="J34" s="93">
        <v>6982916</v>
      </c>
      <c r="K34" s="52">
        <f t="shared" si="3"/>
        <v>1054.8211480362538</v>
      </c>
      <c r="L34" s="77">
        <v>1010722</v>
      </c>
      <c r="M34" s="52">
        <f t="shared" si="4"/>
        <v>152.67703927492448</v>
      </c>
      <c r="N34" s="122">
        <v>6058595</v>
      </c>
      <c r="O34" s="52">
        <f t="shared" si="5"/>
        <v>915.19561933534749</v>
      </c>
      <c r="P34" s="122">
        <v>478941</v>
      </c>
      <c r="Q34" s="52">
        <f t="shared" si="6"/>
        <v>72.347583081571003</v>
      </c>
      <c r="R34" s="130">
        <v>4404245</v>
      </c>
      <c r="S34" s="52">
        <f t="shared" si="7"/>
        <v>665.2938066465257</v>
      </c>
      <c r="T34" s="130">
        <v>1966025</v>
      </c>
      <c r="U34" s="52">
        <f t="shared" si="8"/>
        <v>296.98262839879152</v>
      </c>
      <c r="V34" s="53">
        <f t="shared" si="9"/>
        <v>79707467</v>
      </c>
      <c r="W34" s="52">
        <f t="shared" si="10"/>
        <v>12040.402870090635</v>
      </c>
    </row>
    <row r="35" spans="1:23" s="34" customFormat="1" x14ac:dyDescent="0.2">
      <c r="A35" s="41">
        <v>32</v>
      </c>
      <c r="B35" s="97" t="s">
        <v>44</v>
      </c>
      <c r="C35" s="66">
        <v>24773</v>
      </c>
      <c r="D35" s="75">
        <v>123751164</v>
      </c>
      <c r="E35" s="38">
        <f t="shared" si="0"/>
        <v>4995.4048359100634</v>
      </c>
      <c r="F35" s="47">
        <v>54465725</v>
      </c>
      <c r="G35" s="38">
        <f t="shared" si="1"/>
        <v>2198.592217333387</v>
      </c>
      <c r="H35" s="84">
        <v>2459790</v>
      </c>
      <c r="I35" s="38">
        <f t="shared" si="2"/>
        <v>99.293182093408149</v>
      </c>
      <c r="J35" s="92">
        <v>10832141</v>
      </c>
      <c r="K35" s="38">
        <f t="shared" si="3"/>
        <v>437.25592378799502</v>
      </c>
      <c r="L35" s="47">
        <v>2953227</v>
      </c>
      <c r="M35" s="38">
        <f t="shared" si="4"/>
        <v>119.21152060711258</v>
      </c>
      <c r="N35" s="121">
        <v>18637813</v>
      </c>
      <c r="O35" s="38">
        <f t="shared" si="5"/>
        <v>752.34380171961413</v>
      </c>
      <c r="P35" s="121">
        <v>14391547</v>
      </c>
      <c r="Q35" s="38">
        <f t="shared" si="6"/>
        <v>580.93678601703471</v>
      </c>
      <c r="R35" s="129">
        <v>17263584</v>
      </c>
      <c r="S35" s="38">
        <f t="shared" si="7"/>
        <v>696.87094820974448</v>
      </c>
      <c r="T35" s="129">
        <v>10636139</v>
      </c>
      <c r="U35" s="38">
        <f t="shared" si="8"/>
        <v>429.34400355225449</v>
      </c>
      <c r="V35" s="39">
        <f t="shared" si="9"/>
        <v>255391130</v>
      </c>
      <c r="W35" s="38">
        <f t="shared" si="10"/>
        <v>10309.253219230613</v>
      </c>
    </row>
    <row r="36" spans="1:23" s="34" customFormat="1" x14ac:dyDescent="0.2">
      <c r="A36" s="41">
        <v>33</v>
      </c>
      <c r="B36" s="97" t="s">
        <v>45</v>
      </c>
      <c r="C36" s="66">
        <v>1938</v>
      </c>
      <c r="D36" s="75">
        <v>10723111</v>
      </c>
      <c r="E36" s="38">
        <f t="shared" si="0"/>
        <v>5533.0810113519092</v>
      </c>
      <c r="F36" s="47">
        <v>4724904</v>
      </c>
      <c r="G36" s="38">
        <f t="shared" si="1"/>
        <v>2438.0309597523219</v>
      </c>
      <c r="H36" s="84">
        <v>842712</v>
      </c>
      <c r="I36" s="38">
        <f t="shared" si="2"/>
        <v>434.83591331269349</v>
      </c>
      <c r="J36" s="92">
        <v>352151</v>
      </c>
      <c r="K36" s="38">
        <f t="shared" si="3"/>
        <v>181.70846233230134</v>
      </c>
      <c r="L36" s="47">
        <v>475985</v>
      </c>
      <c r="M36" s="38">
        <f t="shared" si="4"/>
        <v>245.60629514963881</v>
      </c>
      <c r="N36" s="121">
        <v>2497372</v>
      </c>
      <c r="O36" s="38">
        <f t="shared" si="5"/>
        <v>1288.6336429308565</v>
      </c>
      <c r="P36" s="121">
        <v>272643</v>
      </c>
      <c r="Q36" s="38">
        <f t="shared" si="6"/>
        <v>140.6826625386997</v>
      </c>
      <c r="R36" s="129">
        <v>2361782</v>
      </c>
      <c r="S36" s="38">
        <f t="shared" si="7"/>
        <v>1218.6697626418988</v>
      </c>
      <c r="T36" s="129">
        <v>334145</v>
      </c>
      <c r="U36" s="38">
        <f t="shared" si="8"/>
        <v>172.41744066047471</v>
      </c>
      <c r="V36" s="39">
        <f t="shared" si="9"/>
        <v>22584805</v>
      </c>
      <c r="W36" s="38">
        <f t="shared" si="10"/>
        <v>11653.666150670795</v>
      </c>
    </row>
    <row r="37" spans="1:23" s="34" customFormat="1" x14ac:dyDescent="0.2">
      <c r="A37" s="41">
        <v>34</v>
      </c>
      <c r="B37" s="97" t="s">
        <v>46</v>
      </c>
      <c r="C37" s="66">
        <v>4399</v>
      </c>
      <c r="D37" s="75">
        <v>27308385</v>
      </c>
      <c r="E37" s="38">
        <f t="shared" si="0"/>
        <v>6207.8620140941121</v>
      </c>
      <c r="F37" s="47">
        <v>14044429</v>
      </c>
      <c r="G37" s="38">
        <f t="shared" si="1"/>
        <v>3192.6412821095705</v>
      </c>
      <c r="H37" s="84">
        <v>2265611</v>
      </c>
      <c r="I37" s="38">
        <f t="shared" si="2"/>
        <v>515.02864287338036</v>
      </c>
      <c r="J37" s="92">
        <v>1196505</v>
      </c>
      <c r="K37" s="38">
        <f t="shared" si="3"/>
        <v>271.99477153898613</v>
      </c>
      <c r="L37" s="47">
        <v>956801</v>
      </c>
      <c r="M37" s="38">
        <f t="shared" si="4"/>
        <v>217.50420550125028</v>
      </c>
      <c r="N37" s="121">
        <v>5099295</v>
      </c>
      <c r="O37" s="38">
        <f t="shared" si="5"/>
        <v>1159.1941350306888</v>
      </c>
      <c r="P37" s="121">
        <v>77153</v>
      </c>
      <c r="Q37" s="38">
        <f t="shared" si="6"/>
        <v>17.538758808820187</v>
      </c>
      <c r="R37" s="129">
        <v>1730479</v>
      </c>
      <c r="S37" s="38">
        <f t="shared" si="7"/>
        <v>393.38008638326892</v>
      </c>
      <c r="T37" s="129">
        <v>793900</v>
      </c>
      <c r="U37" s="38">
        <f t="shared" si="8"/>
        <v>180.47283473516708</v>
      </c>
      <c r="V37" s="39">
        <f t="shared" si="9"/>
        <v>53472558</v>
      </c>
      <c r="W37" s="38">
        <f t="shared" si="10"/>
        <v>12155.616731075244</v>
      </c>
    </row>
    <row r="38" spans="1:23" x14ac:dyDescent="0.2">
      <c r="A38" s="17">
        <v>35</v>
      </c>
      <c r="B38" s="100" t="s">
        <v>47</v>
      </c>
      <c r="C38" s="65">
        <v>6802</v>
      </c>
      <c r="D38" s="74">
        <v>37320226</v>
      </c>
      <c r="E38" s="35">
        <f t="shared" si="0"/>
        <v>5486.6548074095854</v>
      </c>
      <c r="F38" s="48">
        <v>16988851</v>
      </c>
      <c r="G38" s="35">
        <f t="shared" si="1"/>
        <v>2497.6258453396058</v>
      </c>
      <c r="H38" s="83">
        <v>2579403</v>
      </c>
      <c r="I38" s="35">
        <f t="shared" si="2"/>
        <v>379.21243751837693</v>
      </c>
      <c r="J38" s="91">
        <v>3864721</v>
      </c>
      <c r="K38" s="35">
        <f t="shared" si="3"/>
        <v>568.17421346662741</v>
      </c>
      <c r="L38" s="48">
        <v>1775993</v>
      </c>
      <c r="M38" s="35">
        <f t="shared" si="4"/>
        <v>261.09864745663043</v>
      </c>
      <c r="N38" s="120">
        <v>6595671</v>
      </c>
      <c r="O38" s="35">
        <f t="shared" si="5"/>
        <v>969.6664216406939</v>
      </c>
      <c r="P38" s="120">
        <v>102065</v>
      </c>
      <c r="Q38" s="35">
        <f t="shared" si="6"/>
        <v>15.005145545427816</v>
      </c>
      <c r="R38" s="128">
        <v>3655087</v>
      </c>
      <c r="S38" s="35">
        <f t="shared" si="7"/>
        <v>537.35474860335194</v>
      </c>
      <c r="T38" s="128">
        <v>2417055</v>
      </c>
      <c r="U38" s="35">
        <f t="shared" si="8"/>
        <v>355.34475154366362</v>
      </c>
      <c r="V38" s="36">
        <f t="shared" si="9"/>
        <v>75299072</v>
      </c>
      <c r="W38" s="35">
        <f t="shared" si="10"/>
        <v>11070.137018523963</v>
      </c>
    </row>
    <row r="39" spans="1:23" x14ac:dyDescent="0.2">
      <c r="A39" s="51">
        <v>36</v>
      </c>
      <c r="B39" s="99" t="s">
        <v>94</v>
      </c>
      <c r="C39" s="66">
        <v>10881</v>
      </c>
      <c r="D39" s="76">
        <v>68868115</v>
      </c>
      <c r="E39" s="52">
        <f t="shared" si="0"/>
        <v>6329.2082529179306</v>
      </c>
      <c r="F39" s="77">
        <v>25126559</v>
      </c>
      <c r="G39" s="52">
        <f t="shared" si="1"/>
        <v>2309.2141347302636</v>
      </c>
      <c r="H39" s="85">
        <v>29079062</v>
      </c>
      <c r="I39" s="52">
        <f t="shared" si="2"/>
        <v>2672.4622736880801</v>
      </c>
      <c r="J39" s="93">
        <v>30011031</v>
      </c>
      <c r="K39" s="52">
        <f t="shared" si="3"/>
        <v>2758.113316790736</v>
      </c>
      <c r="L39" s="77">
        <v>13088128</v>
      </c>
      <c r="M39" s="52">
        <f t="shared" si="4"/>
        <v>1202.8423858101278</v>
      </c>
      <c r="N39" s="122">
        <v>11822512</v>
      </c>
      <c r="O39" s="52">
        <f t="shared" si="5"/>
        <v>1086.5280764635604</v>
      </c>
      <c r="P39" s="122">
        <v>9994030</v>
      </c>
      <c r="Q39" s="52">
        <f t="shared" si="6"/>
        <v>918.48451429096588</v>
      </c>
      <c r="R39" s="130">
        <v>122439434</v>
      </c>
      <c r="S39" s="52">
        <f t="shared" si="7"/>
        <v>11252.590203106332</v>
      </c>
      <c r="T39" s="130">
        <v>238077650</v>
      </c>
      <c r="U39" s="52">
        <f t="shared" si="8"/>
        <v>21880.125907545262</v>
      </c>
      <c r="V39" s="53">
        <f t="shared" si="9"/>
        <v>548506521</v>
      </c>
      <c r="W39" s="52">
        <f t="shared" si="10"/>
        <v>50409.569065343261</v>
      </c>
    </row>
    <row r="40" spans="1:23" s="34" customFormat="1" x14ac:dyDescent="0.2">
      <c r="A40" s="41">
        <v>37</v>
      </c>
      <c r="B40" s="97" t="s">
        <v>95</v>
      </c>
      <c r="C40" s="66">
        <v>19718</v>
      </c>
      <c r="D40" s="75">
        <v>120396675</v>
      </c>
      <c r="E40" s="38">
        <f t="shared" si="0"/>
        <v>6105.9273252865405</v>
      </c>
      <c r="F40" s="47">
        <v>49724300</v>
      </c>
      <c r="G40" s="38">
        <f t="shared" si="1"/>
        <v>2521.7719849883356</v>
      </c>
      <c r="H40" s="84">
        <v>3786559</v>
      </c>
      <c r="I40" s="38">
        <f t="shared" si="2"/>
        <v>192.0356527031139</v>
      </c>
      <c r="J40" s="92">
        <v>11075163</v>
      </c>
      <c r="K40" s="38">
        <f t="shared" si="3"/>
        <v>561.67780707982558</v>
      </c>
      <c r="L40" s="47">
        <v>3330774</v>
      </c>
      <c r="M40" s="38">
        <f t="shared" si="4"/>
        <v>168.92047875038037</v>
      </c>
      <c r="N40" s="121">
        <v>20562180</v>
      </c>
      <c r="O40" s="38">
        <f t="shared" si="5"/>
        <v>1042.8126584846334</v>
      </c>
      <c r="P40" s="121">
        <v>1671929</v>
      </c>
      <c r="Q40" s="38">
        <f t="shared" si="6"/>
        <v>84.792017445988435</v>
      </c>
      <c r="R40" s="129">
        <v>14286293</v>
      </c>
      <c r="S40" s="38">
        <f t="shared" si="7"/>
        <v>724.53053047976471</v>
      </c>
      <c r="T40" s="129">
        <v>11284028</v>
      </c>
      <c r="U40" s="38">
        <f t="shared" si="8"/>
        <v>572.27041282077289</v>
      </c>
      <c r="V40" s="39">
        <f t="shared" si="9"/>
        <v>236117901</v>
      </c>
      <c r="W40" s="38">
        <f t="shared" si="10"/>
        <v>11974.738868039354</v>
      </c>
    </row>
    <row r="41" spans="1:23" s="34" customFormat="1" x14ac:dyDescent="0.2">
      <c r="A41" s="41">
        <v>38</v>
      </c>
      <c r="B41" s="97" t="s">
        <v>111</v>
      </c>
      <c r="C41" s="66">
        <v>3879</v>
      </c>
      <c r="D41" s="75">
        <v>31859945</v>
      </c>
      <c r="E41" s="38">
        <f t="shared" si="0"/>
        <v>8213.4428976540348</v>
      </c>
      <c r="F41" s="47">
        <v>13123528</v>
      </c>
      <c r="G41" s="38">
        <f t="shared" si="1"/>
        <v>3383.2245424078369</v>
      </c>
      <c r="H41" s="84">
        <v>1858136</v>
      </c>
      <c r="I41" s="38">
        <f t="shared" si="2"/>
        <v>479.02449084815674</v>
      </c>
      <c r="J41" s="92">
        <v>925530</v>
      </c>
      <c r="K41" s="38">
        <f t="shared" si="3"/>
        <v>238.600154679041</v>
      </c>
      <c r="L41" s="47">
        <v>2759191</v>
      </c>
      <c r="M41" s="38">
        <f t="shared" si="4"/>
        <v>711.31502964681624</v>
      </c>
      <c r="N41" s="121">
        <v>4548728</v>
      </c>
      <c r="O41" s="38">
        <f t="shared" si="5"/>
        <v>1172.6548079401907</v>
      </c>
      <c r="P41" s="121">
        <v>357012</v>
      </c>
      <c r="Q41" s="38">
        <f t="shared" si="6"/>
        <v>92.037122969837583</v>
      </c>
      <c r="R41" s="129">
        <v>1850775</v>
      </c>
      <c r="S41" s="38">
        <f t="shared" si="7"/>
        <v>477.12683681361176</v>
      </c>
      <c r="T41" s="129">
        <v>2134133</v>
      </c>
      <c r="U41" s="38">
        <f t="shared" si="8"/>
        <v>550.17607630832686</v>
      </c>
      <c r="V41" s="39">
        <f t="shared" si="9"/>
        <v>59416978</v>
      </c>
      <c r="W41" s="38">
        <f t="shared" si="10"/>
        <v>15317.601959267853</v>
      </c>
    </row>
    <row r="42" spans="1:23" s="34" customFormat="1" x14ac:dyDescent="0.2">
      <c r="A42" s="41">
        <v>39</v>
      </c>
      <c r="B42" s="97" t="s">
        <v>96</v>
      </c>
      <c r="C42" s="66">
        <v>2884</v>
      </c>
      <c r="D42" s="75">
        <v>15359071</v>
      </c>
      <c r="E42" s="38">
        <f t="shared" si="0"/>
        <v>5325.6140776699031</v>
      </c>
      <c r="F42" s="47">
        <v>7619282</v>
      </c>
      <c r="G42" s="38">
        <f t="shared" si="1"/>
        <v>2641.9147018030512</v>
      </c>
      <c r="H42" s="84">
        <v>1383304</v>
      </c>
      <c r="I42" s="38">
        <f t="shared" si="2"/>
        <v>479.64771151178917</v>
      </c>
      <c r="J42" s="92">
        <v>446431</v>
      </c>
      <c r="K42" s="38">
        <f t="shared" si="3"/>
        <v>154.79576976421637</v>
      </c>
      <c r="L42" s="47">
        <v>2765651</v>
      </c>
      <c r="M42" s="38">
        <f t="shared" si="4"/>
        <v>958.96359223300976</v>
      </c>
      <c r="N42" s="121">
        <v>3052528</v>
      </c>
      <c r="O42" s="38">
        <f t="shared" si="5"/>
        <v>1058.4355062413315</v>
      </c>
      <c r="P42" s="121">
        <v>36166</v>
      </c>
      <c r="Q42" s="38">
        <f t="shared" si="6"/>
        <v>12.540221914008322</v>
      </c>
      <c r="R42" s="129">
        <v>622796</v>
      </c>
      <c r="S42" s="38">
        <f t="shared" si="7"/>
        <v>215.94868238557558</v>
      </c>
      <c r="T42" s="129">
        <v>1601914</v>
      </c>
      <c r="U42" s="38">
        <f t="shared" si="8"/>
        <v>555.44868238557558</v>
      </c>
      <c r="V42" s="39">
        <f t="shared" si="9"/>
        <v>32887143</v>
      </c>
      <c r="W42" s="38">
        <f t="shared" si="10"/>
        <v>11403.30894590846</v>
      </c>
    </row>
    <row r="43" spans="1:23" x14ac:dyDescent="0.2">
      <c r="A43" s="17">
        <v>40</v>
      </c>
      <c r="B43" s="100" t="s">
        <v>48</v>
      </c>
      <c r="C43" s="65">
        <v>24061</v>
      </c>
      <c r="D43" s="74">
        <v>123415578</v>
      </c>
      <c r="E43" s="35">
        <f t="shared" si="0"/>
        <v>5129.2788329662108</v>
      </c>
      <c r="F43" s="48">
        <v>61562329</v>
      </c>
      <c r="G43" s="35">
        <f t="shared" si="1"/>
        <v>2558.5939487136861</v>
      </c>
      <c r="H43" s="83">
        <v>3547753</v>
      </c>
      <c r="I43" s="35">
        <f t="shared" si="2"/>
        <v>147.44827729520802</v>
      </c>
      <c r="J43" s="91">
        <v>7365191</v>
      </c>
      <c r="K43" s="35">
        <f t="shared" si="3"/>
        <v>306.10494160674949</v>
      </c>
      <c r="L43" s="48">
        <v>3549764</v>
      </c>
      <c r="M43" s="35">
        <f t="shared" si="4"/>
        <v>147.53185653131624</v>
      </c>
      <c r="N43" s="120">
        <v>20276621</v>
      </c>
      <c r="O43" s="35">
        <f t="shared" si="5"/>
        <v>842.71730185777812</v>
      </c>
      <c r="P43" s="120">
        <v>14276857</v>
      </c>
      <c r="Q43" s="35">
        <f t="shared" si="6"/>
        <v>593.36091600515351</v>
      </c>
      <c r="R43" s="128">
        <v>11272614</v>
      </c>
      <c r="S43" s="35">
        <f t="shared" si="7"/>
        <v>468.50147541664933</v>
      </c>
      <c r="T43" s="128">
        <v>46396721</v>
      </c>
      <c r="U43" s="35">
        <f t="shared" si="8"/>
        <v>1928.2956236232908</v>
      </c>
      <c r="V43" s="36">
        <f t="shared" si="9"/>
        <v>291663428</v>
      </c>
      <c r="W43" s="35">
        <f t="shared" si="10"/>
        <v>12121.833174016043</v>
      </c>
    </row>
    <row r="44" spans="1:23" x14ac:dyDescent="0.2">
      <c r="A44" s="51">
        <v>41</v>
      </c>
      <c r="B44" s="99" t="s">
        <v>49</v>
      </c>
      <c r="C44" s="66">
        <v>1497</v>
      </c>
      <c r="D44" s="76">
        <v>16326337</v>
      </c>
      <c r="E44" s="52">
        <f t="shared" si="0"/>
        <v>10906.036740146961</v>
      </c>
      <c r="F44" s="77">
        <v>5514100</v>
      </c>
      <c r="G44" s="52">
        <f t="shared" si="1"/>
        <v>3683.4335337341349</v>
      </c>
      <c r="H44" s="85">
        <v>809150</v>
      </c>
      <c r="I44" s="52">
        <f t="shared" si="2"/>
        <v>540.51436205744824</v>
      </c>
      <c r="J44" s="93">
        <v>393167</v>
      </c>
      <c r="K44" s="52">
        <f t="shared" si="3"/>
        <v>262.63660654642621</v>
      </c>
      <c r="L44" s="77">
        <v>615005</v>
      </c>
      <c r="M44" s="52">
        <f t="shared" si="4"/>
        <v>410.82498329993319</v>
      </c>
      <c r="N44" s="122">
        <v>2224597</v>
      </c>
      <c r="O44" s="52">
        <f t="shared" si="5"/>
        <v>1486.0367401469605</v>
      </c>
      <c r="P44" s="122">
        <v>1273301</v>
      </c>
      <c r="Q44" s="52">
        <f t="shared" si="6"/>
        <v>850.56847027388108</v>
      </c>
      <c r="R44" s="130">
        <v>939493</v>
      </c>
      <c r="S44" s="52">
        <f t="shared" si="7"/>
        <v>627.58383433533731</v>
      </c>
      <c r="T44" s="130">
        <v>391922</v>
      </c>
      <c r="U44" s="52">
        <f t="shared" si="8"/>
        <v>261.80494321977289</v>
      </c>
      <c r="V44" s="53">
        <f t="shared" si="9"/>
        <v>28487072</v>
      </c>
      <c r="W44" s="52">
        <f t="shared" si="10"/>
        <v>19029.440213760856</v>
      </c>
    </row>
    <row r="45" spans="1:23" s="34" customFormat="1" x14ac:dyDescent="0.2">
      <c r="A45" s="41">
        <v>42</v>
      </c>
      <c r="B45" s="97" t="s">
        <v>50</v>
      </c>
      <c r="C45" s="66">
        <v>3428</v>
      </c>
      <c r="D45" s="75">
        <v>20180476</v>
      </c>
      <c r="E45" s="38">
        <f t="shared" si="0"/>
        <v>5886.9533255542592</v>
      </c>
      <c r="F45" s="47">
        <v>9588054</v>
      </c>
      <c r="G45" s="38">
        <f t="shared" si="1"/>
        <v>2796.9819136522756</v>
      </c>
      <c r="H45" s="84">
        <v>929742</v>
      </c>
      <c r="I45" s="38">
        <f t="shared" si="2"/>
        <v>271.21995332555429</v>
      </c>
      <c r="J45" s="92">
        <v>874505</v>
      </c>
      <c r="K45" s="38">
        <f t="shared" si="3"/>
        <v>255.10647607934655</v>
      </c>
      <c r="L45" s="47">
        <v>793602</v>
      </c>
      <c r="M45" s="38">
        <f t="shared" si="4"/>
        <v>231.50583430571763</v>
      </c>
      <c r="N45" s="121">
        <v>4040048</v>
      </c>
      <c r="O45" s="38">
        <f t="shared" si="5"/>
        <v>1178.5437572928822</v>
      </c>
      <c r="P45" s="121">
        <v>640130</v>
      </c>
      <c r="Q45" s="38">
        <f t="shared" si="6"/>
        <v>186.73570595099184</v>
      </c>
      <c r="R45" s="129">
        <v>2290380</v>
      </c>
      <c r="S45" s="38">
        <f t="shared" si="7"/>
        <v>668.13885647607935</v>
      </c>
      <c r="T45" s="129">
        <v>5935323</v>
      </c>
      <c r="U45" s="38">
        <f t="shared" si="8"/>
        <v>1731.4244457409568</v>
      </c>
      <c r="V45" s="39">
        <f t="shared" si="9"/>
        <v>45272260</v>
      </c>
      <c r="W45" s="38">
        <f t="shared" si="10"/>
        <v>13206.610268378063</v>
      </c>
    </row>
    <row r="46" spans="1:23" s="34" customFormat="1" x14ac:dyDescent="0.2">
      <c r="A46" s="41">
        <v>43</v>
      </c>
      <c r="B46" s="97" t="s">
        <v>51</v>
      </c>
      <c r="C46" s="66">
        <v>4271</v>
      </c>
      <c r="D46" s="75">
        <v>31009181</v>
      </c>
      <c r="E46" s="38">
        <f t="shared" si="0"/>
        <v>7260.402950128775</v>
      </c>
      <c r="F46" s="47">
        <v>13196344</v>
      </c>
      <c r="G46" s="38">
        <f t="shared" si="1"/>
        <v>3089.7550924841958</v>
      </c>
      <c r="H46" s="84">
        <v>1093918</v>
      </c>
      <c r="I46" s="38">
        <f t="shared" si="2"/>
        <v>256.12690236478579</v>
      </c>
      <c r="J46" s="92">
        <v>3591373</v>
      </c>
      <c r="K46" s="38">
        <f t="shared" si="3"/>
        <v>840.87403418403187</v>
      </c>
      <c r="L46" s="47">
        <v>1722525</v>
      </c>
      <c r="M46" s="38">
        <f t="shared" si="4"/>
        <v>403.30718801217512</v>
      </c>
      <c r="N46" s="121">
        <v>4359434</v>
      </c>
      <c r="O46" s="38">
        <f t="shared" si="5"/>
        <v>1020.705689534067</v>
      </c>
      <c r="P46" s="121">
        <v>1055517</v>
      </c>
      <c r="Q46" s="38">
        <f t="shared" si="6"/>
        <v>247.13579957855302</v>
      </c>
      <c r="R46" s="129">
        <v>2374071</v>
      </c>
      <c r="S46" s="38">
        <f t="shared" si="7"/>
        <v>555.85834699133693</v>
      </c>
      <c r="T46" s="129">
        <v>14723136</v>
      </c>
      <c r="U46" s="38">
        <f t="shared" si="8"/>
        <v>3447.2339030671974</v>
      </c>
      <c r="V46" s="39">
        <f t="shared" si="9"/>
        <v>73125499</v>
      </c>
      <c r="W46" s="38">
        <f t="shared" si="10"/>
        <v>17121.399906345119</v>
      </c>
    </row>
    <row r="47" spans="1:23" s="34" customFormat="1" x14ac:dyDescent="0.2">
      <c r="A47" s="41">
        <v>44</v>
      </c>
      <c r="B47" s="97" t="s">
        <v>112</v>
      </c>
      <c r="C47" s="66">
        <v>6285</v>
      </c>
      <c r="D47" s="75">
        <v>37618522</v>
      </c>
      <c r="E47" s="38">
        <f t="shared" si="0"/>
        <v>5985.4450278440736</v>
      </c>
      <c r="F47" s="47">
        <v>21404361</v>
      </c>
      <c r="G47" s="38">
        <f t="shared" si="1"/>
        <v>3405.6262529832934</v>
      </c>
      <c r="H47" s="84">
        <v>4325807</v>
      </c>
      <c r="I47" s="38">
        <f t="shared" si="2"/>
        <v>688.27478122513924</v>
      </c>
      <c r="J47" s="92">
        <v>1374932</v>
      </c>
      <c r="K47" s="38">
        <f t="shared" si="3"/>
        <v>218.7640413683373</v>
      </c>
      <c r="L47" s="47">
        <v>2793902</v>
      </c>
      <c r="M47" s="38">
        <f t="shared" si="4"/>
        <v>444.53492442322994</v>
      </c>
      <c r="N47" s="121">
        <v>7818988</v>
      </c>
      <c r="O47" s="38">
        <f t="shared" si="5"/>
        <v>1244.0712808273668</v>
      </c>
      <c r="P47" s="121">
        <v>689383</v>
      </c>
      <c r="Q47" s="38">
        <f t="shared" si="6"/>
        <v>109.68703261734288</v>
      </c>
      <c r="R47" s="129">
        <v>2469561</v>
      </c>
      <c r="S47" s="38">
        <f t="shared" si="7"/>
        <v>392.92935560859189</v>
      </c>
      <c r="T47" s="129">
        <v>874124</v>
      </c>
      <c r="U47" s="38">
        <f t="shared" si="8"/>
        <v>139.08098647573587</v>
      </c>
      <c r="V47" s="39">
        <f t="shared" si="9"/>
        <v>79369580</v>
      </c>
      <c r="W47" s="38">
        <f t="shared" si="10"/>
        <v>12628.41368337311</v>
      </c>
    </row>
    <row r="48" spans="1:23" x14ac:dyDescent="0.2">
      <c r="A48" s="17">
        <v>45</v>
      </c>
      <c r="B48" s="100" t="s">
        <v>97</v>
      </c>
      <c r="C48" s="65">
        <v>9743</v>
      </c>
      <c r="D48" s="74">
        <v>81457876</v>
      </c>
      <c r="E48" s="35">
        <f t="shared" si="0"/>
        <v>8360.6564713127373</v>
      </c>
      <c r="F48" s="48">
        <v>37631924</v>
      </c>
      <c r="G48" s="35">
        <f t="shared" si="1"/>
        <v>3862.4575592733245</v>
      </c>
      <c r="H48" s="83">
        <v>4502172</v>
      </c>
      <c r="I48" s="35">
        <f t="shared" si="2"/>
        <v>462.09298983885867</v>
      </c>
      <c r="J48" s="91">
        <v>15062346</v>
      </c>
      <c r="K48" s="35">
        <f t="shared" si="3"/>
        <v>1545.96592425331</v>
      </c>
      <c r="L48" s="48">
        <v>4046265</v>
      </c>
      <c r="M48" s="35">
        <f t="shared" si="4"/>
        <v>415.29970235040543</v>
      </c>
      <c r="N48" s="120">
        <v>11192419</v>
      </c>
      <c r="O48" s="35">
        <f t="shared" si="5"/>
        <v>1148.765164733655</v>
      </c>
      <c r="P48" s="120">
        <v>5882218</v>
      </c>
      <c r="Q48" s="35">
        <f t="shared" si="6"/>
        <v>603.73786308118645</v>
      </c>
      <c r="R48" s="128">
        <v>10723293</v>
      </c>
      <c r="S48" s="35">
        <f t="shared" si="7"/>
        <v>1100.6151082828696</v>
      </c>
      <c r="T48" s="128">
        <v>3130942</v>
      </c>
      <c r="U48" s="35">
        <f t="shared" si="8"/>
        <v>321.35297136405626</v>
      </c>
      <c r="V48" s="36">
        <f t="shared" si="9"/>
        <v>173629455</v>
      </c>
      <c r="W48" s="35">
        <f t="shared" si="10"/>
        <v>17820.943754490403</v>
      </c>
    </row>
    <row r="49" spans="1:23" x14ac:dyDescent="0.2">
      <c r="A49" s="51">
        <v>46</v>
      </c>
      <c r="B49" s="99" t="s">
        <v>52</v>
      </c>
      <c r="C49" s="66">
        <v>803</v>
      </c>
      <c r="D49" s="76">
        <v>4555134</v>
      </c>
      <c r="E49" s="52">
        <f t="shared" si="0"/>
        <v>5672.6450809464504</v>
      </c>
      <c r="F49" s="77">
        <v>2327425</v>
      </c>
      <c r="G49" s="52">
        <f t="shared" si="1"/>
        <v>2898.4122042341219</v>
      </c>
      <c r="H49" s="85">
        <v>1270619</v>
      </c>
      <c r="I49" s="52">
        <f t="shared" si="2"/>
        <v>1582.3399750933997</v>
      </c>
      <c r="J49" s="93">
        <v>215954</v>
      </c>
      <c r="K49" s="52">
        <f t="shared" si="3"/>
        <v>268.93399750933997</v>
      </c>
      <c r="L49" s="77">
        <v>328043</v>
      </c>
      <c r="M49" s="52">
        <f t="shared" si="4"/>
        <v>408.52179327521793</v>
      </c>
      <c r="N49" s="122">
        <v>784949</v>
      </c>
      <c r="O49" s="52">
        <f t="shared" si="5"/>
        <v>977.52054794520552</v>
      </c>
      <c r="P49" s="122">
        <v>67830</v>
      </c>
      <c r="Q49" s="52">
        <f t="shared" si="6"/>
        <v>84.470734744707343</v>
      </c>
      <c r="R49" s="130">
        <v>79640</v>
      </c>
      <c r="S49" s="52">
        <f t="shared" si="7"/>
        <v>99.178082191780817</v>
      </c>
      <c r="T49" s="130">
        <v>908220</v>
      </c>
      <c r="U49" s="52">
        <f t="shared" si="8"/>
        <v>1131.0336239103362</v>
      </c>
      <c r="V49" s="53">
        <f t="shared" si="9"/>
        <v>10537814</v>
      </c>
      <c r="W49" s="52">
        <f t="shared" si="10"/>
        <v>13123.05603985056</v>
      </c>
    </row>
    <row r="50" spans="1:23" s="34" customFormat="1" x14ac:dyDescent="0.2">
      <c r="A50" s="41">
        <v>47</v>
      </c>
      <c r="B50" s="97" t="s">
        <v>53</v>
      </c>
      <c r="C50" s="66">
        <v>3803</v>
      </c>
      <c r="D50" s="75">
        <v>28722677</v>
      </c>
      <c r="E50" s="38">
        <f t="shared" si="0"/>
        <v>7552.6366026820933</v>
      </c>
      <c r="F50" s="47">
        <v>12558493</v>
      </c>
      <c r="G50" s="38">
        <f t="shared" si="1"/>
        <v>3302.2595319484617</v>
      </c>
      <c r="H50" s="84">
        <v>3924165</v>
      </c>
      <c r="I50" s="38">
        <f t="shared" si="2"/>
        <v>1031.8603733894295</v>
      </c>
      <c r="J50" s="92">
        <v>9484537</v>
      </c>
      <c r="K50" s="38">
        <f t="shared" si="3"/>
        <v>2493.9618722061532</v>
      </c>
      <c r="L50" s="47">
        <v>1264866</v>
      </c>
      <c r="M50" s="38">
        <f t="shared" si="4"/>
        <v>332.59689718643176</v>
      </c>
      <c r="N50" s="121">
        <v>4199828</v>
      </c>
      <c r="O50" s="38">
        <f t="shared" si="5"/>
        <v>1104.346042597949</v>
      </c>
      <c r="P50" s="121">
        <v>4953160</v>
      </c>
      <c r="Q50" s="38">
        <f t="shared" si="6"/>
        <v>1302.4349198001578</v>
      </c>
      <c r="R50" s="129">
        <v>3848014</v>
      </c>
      <c r="S50" s="38">
        <f t="shared" si="7"/>
        <v>1011.8364449119116</v>
      </c>
      <c r="T50" s="129">
        <v>190179</v>
      </c>
      <c r="U50" s="38">
        <f t="shared" si="8"/>
        <v>50.007625558769391</v>
      </c>
      <c r="V50" s="39">
        <f t="shared" si="9"/>
        <v>69145919</v>
      </c>
      <c r="W50" s="38">
        <f t="shared" si="10"/>
        <v>18181.940310281356</v>
      </c>
    </row>
    <row r="51" spans="1:23" s="34" customFormat="1" x14ac:dyDescent="0.2">
      <c r="A51" s="41">
        <v>48</v>
      </c>
      <c r="B51" s="97" t="s">
        <v>54</v>
      </c>
      <c r="C51" s="66">
        <v>6423</v>
      </c>
      <c r="D51" s="75">
        <v>41758648</v>
      </c>
      <c r="E51" s="38">
        <f t="shared" si="0"/>
        <v>6501.4242565779232</v>
      </c>
      <c r="F51" s="47">
        <v>18731626</v>
      </c>
      <c r="G51" s="38">
        <f t="shared" si="1"/>
        <v>2916.3359800716175</v>
      </c>
      <c r="H51" s="84">
        <v>1947473</v>
      </c>
      <c r="I51" s="38">
        <f t="shared" si="2"/>
        <v>303.20302039545385</v>
      </c>
      <c r="J51" s="92">
        <v>793734</v>
      </c>
      <c r="K51" s="38">
        <f t="shared" si="3"/>
        <v>123.57683325548808</v>
      </c>
      <c r="L51" s="47">
        <v>1947368</v>
      </c>
      <c r="M51" s="38">
        <f t="shared" si="4"/>
        <v>303.18667289428618</v>
      </c>
      <c r="N51" s="121">
        <v>7093473</v>
      </c>
      <c r="O51" s="38">
        <f t="shared" si="5"/>
        <v>1104.3862680990192</v>
      </c>
      <c r="P51" s="121">
        <v>12287748</v>
      </c>
      <c r="Q51" s="38">
        <f t="shared" si="6"/>
        <v>1913.0854740775339</v>
      </c>
      <c r="R51" s="129">
        <v>5100243</v>
      </c>
      <c r="S51" s="38">
        <f t="shared" si="7"/>
        <v>794.0593180756656</v>
      </c>
      <c r="T51" s="129">
        <v>3459040</v>
      </c>
      <c r="U51" s="38">
        <f t="shared" si="8"/>
        <v>538.53962322902066</v>
      </c>
      <c r="V51" s="39">
        <f>D51+F51+H51+J51+L51+N51+P51+R51+T51</f>
        <v>93119353</v>
      </c>
      <c r="W51" s="38">
        <f t="shared" si="10"/>
        <v>14497.797446676008</v>
      </c>
    </row>
    <row r="52" spans="1:23" s="34" customFormat="1" x14ac:dyDescent="0.2">
      <c r="A52" s="41">
        <v>49</v>
      </c>
      <c r="B52" s="97" t="s">
        <v>55</v>
      </c>
      <c r="C52" s="66">
        <v>14922</v>
      </c>
      <c r="D52" s="75">
        <v>80363900</v>
      </c>
      <c r="E52" s="38">
        <f t="shared" si="0"/>
        <v>5385.5984452486264</v>
      </c>
      <c r="F52" s="47">
        <v>41448173</v>
      </c>
      <c r="G52" s="38">
        <f t="shared" si="1"/>
        <v>2777.6553411070904</v>
      </c>
      <c r="H52" s="84">
        <v>1749910</v>
      </c>
      <c r="I52" s="38">
        <f t="shared" si="2"/>
        <v>117.27047312692669</v>
      </c>
      <c r="J52" s="92">
        <v>3653445</v>
      </c>
      <c r="K52" s="38">
        <f t="shared" si="3"/>
        <v>244.8361479694411</v>
      </c>
      <c r="L52" s="47">
        <v>3252443</v>
      </c>
      <c r="M52" s="38">
        <f t="shared" si="4"/>
        <v>217.96294062458117</v>
      </c>
      <c r="N52" s="121">
        <v>9049464</v>
      </c>
      <c r="O52" s="38">
        <f t="shared" si="5"/>
        <v>606.45114595898679</v>
      </c>
      <c r="P52" s="121">
        <v>1060501</v>
      </c>
      <c r="Q52" s="38">
        <f t="shared" si="6"/>
        <v>71.069628736094359</v>
      </c>
      <c r="R52" s="129">
        <v>2487844</v>
      </c>
      <c r="S52" s="38">
        <f t="shared" si="7"/>
        <v>166.72322744940357</v>
      </c>
      <c r="T52" s="129">
        <v>13074871</v>
      </c>
      <c r="U52" s="38">
        <f t="shared" si="8"/>
        <v>876.21438145020772</v>
      </c>
      <c r="V52" s="39">
        <f t="shared" si="9"/>
        <v>156140551</v>
      </c>
      <c r="W52" s="38">
        <f t="shared" si="10"/>
        <v>10463.781731671357</v>
      </c>
    </row>
    <row r="53" spans="1:23" x14ac:dyDescent="0.2">
      <c r="A53" s="17">
        <v>50</v>
      </c>
      <c r="B53" s="100" t="s">
        <v>56</v>
      </c>
      <c r="C53" s="65">
        <v>8413</v>
      </c>
      <c r="D53" s="74">
        <v>44531503</v>
      </c>
      <c r="E53" s="35">
        <f t="shared" si="0"/>
        <v>5293.1775823130865</v>
      </c>
      <c r="F53" s="48">
        <v>17474415</v>
      </c>
      <c r="G53" s="35">
        <f t="shared" si="1"/>
        <v>2077.072982289314</v>
      </c>
      <c r="H53" s="83">
        <v>3025281</v>
      </c>
      <c r="I53" s="35">
        <f t="shared" si="2"/>
        <v>359.5959824081778</v>
      </c>
      <c r="J53" s="91">
        <v>4823403</v>
      </c>
      <c r="K53" s="35">
        <f t="shared" si="3"/>
        <v>573.32735052894327</v>
      </c>
      <c r="L53" s="48">
        <v>1569568</v>
      </c>
      <c r="M53" s="35">
        <f t="shared" si="4"/>
        <v>186.56460240104599</v>
      </c>
      <c r="N53" s="120">
        <v>6311673</v>
      </c>
      <c r="O53" s="35">
        <f t="shared" si="5"/>
        <v>750.22857482467612</v>
      </c>
      <c r="P53" s="120">
        <v>1574708</v>
      </c>
      <c r="Q53" s="35">
        <f t="shared" si="6"/>
        <v>187.17556163080945</v>
      </c>
      <c r="R53" s="128">
        <v>10613155</v>
      </c>
      <c r="S53" s="35">
        <f t="shared" si="7"/>
        <v>1261.5184832996554</v>
      </c>
      <c r="T53" s="128">
        <v>17284711</v>
      </c>
      <c r="U53" s="35">
        <f t="shared" si="8"/>
        <v>2054.5240698918342</v>
      </c>
      <c r="V53" s="36">
        <f t="shared" si="9"/>
        <v>107208417</v>
      </c>
      <c r="W53" s="35">
        <f t="shared" si="10"/>
        <v>12743.185189587542</v>
      </c>
    </row>
    <row r="54" spans="1:23" x14ac:dyDescent="0.2">
      <c r="A54" s="51">
        <v>51</v>
      </c>
      <c r="B54" s="99" t="s">
        <v>57</v>
      </c>
      <c r="C54" s="66">
        <v>9439</v>
      </c>
      <c r="D54" s="76">
        <v>59297154</v>
      </c>
      <c r="E54" s="52">
        <f t="shared" si="0"/>
        <v>6282.1436592859409</v>
      </c>
      <c r="F54" s="77">
        <v>21719048</v>
      </c>
      <c r="G54" s="52">
        <f t="shared" si="1"/>
        <v>2300.9903591482148</v>
      </c>
      <c r="H54" s="85">
        <v>2548449</v>
      </c>
      <c r="I54" s="52">
        <f t="shared" si="2"/>
        <v>269.99141858247697</v>
      </c>
      <c r="J54" s="93">
        <v>3415635</v>
      </c>
      <c r="K54" s="52">
        <f t="shared" si="3"/>
        <v>361.86407458417204</v>
      </c>
      <c r="L54" s="77">
        <v>3801539</v>
      </c>
      <c r="M54" s="52">
        <f t="shared" si="4"/>
        <v>402.74806653247168</v>
      </c>
      <c r="N54" s="122">
        <v>10386333</v>
      </c>
      <c r="O54" s="52">
        <f t="shared" si="5"/>
        <v>1100.3637037821802</v>
      </c>
      <c r="P54" s="122">
        <v>983405</v>
      </c>
      <c r="Q54" s="52">
        <f t="shared" si="6"/>
        <v>104.185295052442</v>
      </c>
      <c r="R54" s="130">
        <v>2183913</v>
      </c>
      <c r="S54" s="52">
        <f t="shared" si="7"/>
        <v>231.37122576544127</v>
      </c>
      <c r="T54" s="130">
        <v>4155221</v>
      </c>
      <c r="U54" s="52">
        <f t="shared" si="8"/>
        <v>440.21834940141963</v>
      </c>
      <c r="V54" s="53">
        <f t="shared" si="9"/>
        <v>108490697</v>
      </c>
      <c r="W54" s="52">
        <f t="shared" si="10"/>
        <v>11493.876152134761</v>
      </c>
    </row>
    <row r="55" spans="1:23" s="34" customFormat="1" x14ac:dyDescent="0.2">
      <c r="A55" s="41">
        <v>52</v>
      </c>
      <c r="B55" s="97" t="s">
        <v>113</v>
      </c>
      <c r="C55" s="66">
        <v>37058</v>
      </c>
      <c r="D55" s="75">
        <v>246990313</v>
      </c>
      <c r="E55" s="38">
        <f t="shared" si="0"/>
        <v>6664.9660801986074</v>
      </c>
      <c r="F55" s="47">
        <v>127904987</v>
      </c>
      <c r="G55" s="38">
        <f t="shared" si="1"/>
        <v>3451.4811106913485</v>
      </c>
      <c r="H55" s="84">
        <v>7583820</v>
      </c>
      <c r="I55" s="38">
        <f t="shared" si="2"/>
        <v>204.64730962275351</v>
      </c>
      <c r="J55" s="92">
        <v>26772514</v>
      </c>
      <c r="K55" s="38">
        <f t="shared" si="3"/>
        <v>722.44897188191487</v>
      </c>
      <c r="L55" s="47">
        <v>15120322</v>
      </c>
      <c r="M55" s="38">
        <f t="shared" si="4"/>
        <v>408.0177559501322</v>
      </c>
      <c r="N55" s="121">
        <v>20334676</v>
      </c>
      <c r="O55" s="38">
        <f t="shared" si="5"/>
        <v>548.72567326892977</v>
      </c>
      <c r="P55" s="121">
        <v>1600234</v>
      </c>
      <c r="Q55" s="38">
        <f t="shared" si="6"/>
        <v>43.181877057585403</v>
      </c>
      <c r="R55" s="129">
        <v>49159507</v>
      </c>
      <c r="S55" s="38">
        <f t="shared" si="7"/>
        <v>1326.5558583841546</v>
      </c>
      <c r="T55" s="129">
        <v>27568236</v>
      </c>
      <c r="U55" s="38">
        <f t="shared" si="8"/>
        <v>743.92131253710397</v>
      </c>
      <c r="V55" s="39">
        <f t="shared" si="9"/>
        <v>523034609</v>
      </c>
      <c r="W55" s="38">
        <f t="shared" si="10"/>
        <v>14113.945949592531</v>
      </c>
    </row>
    <row r="56" spans="1:23" s="34" customFormat="1" x14ac:dyDescent="0.2">
      <c r="A56" s="41">
        <v>53</v>
      </c>
      <c r="B56" s="97" t="s">
        <v>58</v>
      </c>
      <c r="C56" s="66">
        <v>19511</v>
      </c>
      <c r="D56" s="75">
        <v>100010389</v>
      </c>
      <c r="E56" s="38">
        <f t="shared" si="0"/>
        <v>5125.8463943416536</v>
      </c>
      <c r="F56" s="47">
        <v>45398325</v>
      </c>
      <c r="G56" s="38">
        <f t="shared" si="1"/>
        <v>2326.806673158731</v>
      </c>
      <c r="H56" s="84">
        <v>4087688</v>
      </c>
      <c r="I56" s="38">
        <f t="shared" si="2"/>
        <v>209.50684229409052</v>
      </c>
      <c r="J56" s="92">
        <v>16282947</v>
      </c>
      <c r="K56" s="38">
        <f t="shared" si="3"/>
        <v>834.55215006919173</v>
      </c>
      <c r="L56" s="47">
        <v>4450788</v>
      </c>
      <c r="M56" s="38">
        <f t="shared" si="4"/>
        <v>228.1168571575009</v>
      </c>
      <c r="N56" s="121">
        <v>14805260</v>
      </c>
      <c r="O56" s="38">
        <f t="shared" si="5"/>
        <v>758.81605248321455</v>
      </c>
      <c r="P56" s="121">
        <v>1568931</v>
      </c>
      <c r="Q56" s="38">
        <f t="shared" si="6"/>
        <v>80.412639024140233</v>
      </c>
      <c r="R56" s="129">
        <v>3374256</v>
      </c>
      <c r="S56" s="38">
        <f t="shared" si="7"/>
        <v>172.94121264927477</v>
      </c>
      <c r="T56" s="129">
        <v>3684694</v>
      </c>
      <c r="U56" s="38">
        <f t="shared" si="8"/>
        <v>188.85213469324995</v>
      </c>
      <c r="V56" s="39">
        <f t="shared" si="9"/>
        <v>193663278</v>
      </c>
      <c r="W56" s="38">
        <f t="shared" si="10"/>
        <v>9925.8509558710466</v>
      </c>
    </row>
    <row r="57" spans="1:23" s="34" customFormat="1" x14ac:dyDescent="0.2">
      <c r="A57" s="41">
        <v>54</v>
      </c>
      <c r="B57" s="97" t="s">
        <v>59</v>
      </c>
      <c r="C57" s="66">
        <v>707</v>
      </c>
      <c r="D57" s="75">
        <v>4753090</v>
      </c>
      <c r="E57" s="38">
        <f t="shared" si="0"/>
        <v>6722.8995756718532</v>
      </c>
      <c r="F57" s="47">
        <v>2383698</v>
      </c>
      <c r="G57" s="38">
        <f t="shared" si="1"/>
        <v>3371.5671852899577</v>
      </c>
      <c r="H57" s="84">
        <v>571688</v>
      </c>
      <c r="I57" s="38">
        <f t="shared" si="2"/>
        <v>808.61103253182466</v>
      </c>
      <c r="J57" s="92">
        <v>223795</v>
      </c>
      <c r="K57" s="38">
        <f t="shared" si="3"/>
        <v>316.54172560113153</v>
      </c>
      <c r="L57" s="47">
        <v>274480</v>
      </c>
      <c r="M57" s="38">
        <f t="shared" si="4"/>
        <v>388.23196605374824</v>
      </c>
      <c r="N57" s="121">
        <v>930029</v>
      </c>
      <c r="O57" s="38">
        <f t="shared" si="5"/>
        <v>1315.4582743988685</v>
      </c>
      <c r="P57" s="121">
        <v>2058</v>
      </c>
      <c r="Q57" s="38">
        <f t="shared" si="6"/>
        <v>2.9108910891089108</v>
      </c>
      <c r="R57" s="129">
        <v>169034</v>
      </c>
      <c r="S57" s="38">
        <f t="shared" si="7"/>
        <v>239.0862800565771</v>
      </c>
      <c r="T57" s="129">
        <v>215887</v>
      </c>
      <c r="U57" s="38">
        <f t="shared" si="8"/>
        <v>305.35643564356434</v>
      </c>
      <c r="V57" s="39">
        <f t="shared" si="9"/>
        <v>9523759</v>
      </c>
      <c r="W57" s="38">
        <f t="shared" si="10"/>
        <v>13470.663366336634</v>
      </c>
    </row>
    <row r="58" spans="1:23" x14ac:dyDescent="0.2">
      <c r="A58" s="17">
        <v>55</v>
      </c>
      <c r="B58" s="100" t="s">
        <v>98</v>
      </c>
      <c r="C58" s="65">
        <v>18589</v>
      </c>
      <c r="D58" s="74">
        <v>94284036</v>
      </c>
      <c r="E58" s="35">
        <f t="shared" si="0"/>
        <v>5072.0337834203019</v>
      </c>
      <c r="F58" s="48">
        <v>50211744</v>
      </c>
      <c r="G58" s="35">
        <f t="shared" si="1"/>
        <v>2701.1535854537628</v>
      </c>
      <c r="H58" s="83">
        <v>3545546</v>
      </c>
      <c r="I58" s="35">
        <f t="shared" si="2"/>
        <v>190.73355210070471</v>
      </c>
      <c r="J58" s="91">
        <v>8631316</v>
      </c>
      <c r="K58" s="35">
        <f t="shared" si="3"/>
        <v>464.32384743665608</v>
      </c>
      <c r="L58" s="48">
        <v>2406201</v>
      </c>
      <c r="M58" s="35">
        <f t="shared" si="4"/>
        <v>129.44219699822474</v>
      </c>
      <c r="N58" s="120">
        <v>12542171</v>
      </c>
      <c r="O58" s="35">
        <f t="shared" si="5"/>
        <v>674.70929044058312</v>
      </c>
      <c r="P58" s="120">
        <v>680577</v>
      </c>
      <c r="Q58" s="35">
        <f t="shared" si="6"/>
        <v>36.61181343805476</v>
      </c>
      <c r="R58" s="128">
        <v>371450</v>
      </c>
      <c r="S58" s="35">
        <f t="shared" si="7"/>
        <v>19.982247565764698</v>
      </c>
      <c r="T58" s="128">
        <v>29953200</v>
      </c>
      <c r="U58" s="35">
        <f t="shared" si="8"/>
        <v>1611.3400398084889</v>
      </c>
      <c r="V58" s="36">
        <f t="shared" si="9"/>
        <v>202626241</v>
      </c>
      <c r="W58" s="35">
        <f t="shared" si="10"/>
        <v>10900.330356662542</v>
      </c>
    </row>
    <row r="59" spans="1:23" x14ac:dyDescent="0.2">
      <c r="A59" s="51">
        <v>56</v>
      </c>
      <c r="B59" s="99" t="s">
        <v>100</v>
      </c>
      <c r="C59" s="66">
        <v>2534</v>
      </c>
      <c r="D59" s="76">
        <v>15780274</v>
      </c>
      <c r="E59" s="52">
        <f t="shared" si="0"/>
        <v>6227.4167324388318</v>
      </c>
      <c r="F59" s="77">
        <v>7090809</v>
      </c>
      <c r="G59" s="52">
        <f t="shared" si="1"/>
        <v>2798.2671665351222</v>
      </c>
      <c r="H59" s="85">
        <v>799029</v>
      </c>
      <c r="I59" s="52">
        <f t="shared" si="2"/>
        <v>315.32320441988952</v>
      </c>
      <c r="J59" s="93">
        <v>988357</v>
      </c>
      <c r="K59" s="52">
        <f t="shared" si="3"/>
        <v>390.03827940015788</v>
      </c>
      <c r="L59" s="77">
        <v>487728</v>
      </c>
      <c r="M59" s="52">
        <f t="shared" si="4"/>
        <v>192.4735595895817</v>
      </c>
      <c r="N59" s="122">
        <v>2270962</v>
      </c>
      <c r="O59" s="52">
        <f t="shared" si="5"/>
        <v>896.19652722967635</v>
      </c>
      <c r="P59" s="122">
        <v>393110</v>
      </c>
      <c r="Q59" s="52">
        <f t="shared" si="6"/>
        <v>155.13417521704815</v>
      </c>
      <c r="R59" s="130">
        <v>102052</v>
      </c>
      <c r="S59" s="52">
        <f t="shared" si="7"/>
        <v>40.273086029992108</v>
      </c>
      <c r="T59" s="130">
        <v>2708804</v>
      </c>
      <c r="U59" s="52">
        <f t="shared" si="8"/>
        <v>1068.9834254143645</v>
      </c>
      <c r="V59" s="53">
        <f t="shared" si="9"/>
        <v>30621125</v>
      </c>
      <c r="W59" s="52">
        <f t="shared" si="10"/>
        <v>12084.106156274665</v>
      </c>
    </row>
    <row r="60" spans="1:23" s="34" customFormat="1" x14ac:dyDescent="0.2">
      <c r="A60" s="41">
        <v>57</v>
      </c>
      <c r="B60" s="97" t="s">
        <v>99</v>
      </c>
      <c r="C60" s="66">
        <v>9226</v>
      </c>
      <c r="D60" s="75">
        <v>53917026</v>
      </c>
      <c r="E60" s="38">
        <f t="shared" si="0"/>
        <v>5844.0305657923263</v>
      </c>
      <c r="F60" s="47">
        <v>20607727</v>
      </c>
      <c r="G60" s="38">
        <f t="shared" si="1"/>
        <v>2233.6578148710169</v>
      </c>
      <c r="H60" s="84">
        <v>2766931</v>
      </c>
      <c r="I60" s="38">
        <f t="shared" si="2"/>
        <v>299.90580966832863</v>
      </c>
      <c r="J60" s="92">
        <v>2919869</v>
      </c>
      <c r="K60" s="38">
        <f t="shared" si="3"/>
        <v>316.48265770648169</v>
      </c>
      <c r="L60" s="47">
        <v>2234002</v>
      </c>
      <c r="M60" s="38">
        <f t="shared" si="4"/>
        <v>242.14199002818123</v>
      </c>
      <c r="N60" s="121">
        <v>7933267</v>
      </c>
      <c r="O60" s="38">
        <f t="shared" si="5"/>
        <v>859.88153045740296</v>
      </c>
      <c r="P60" s="121">
        <v>688254</v>
      </c>
      <c r="Q60" s="38">
        <f t="shared" si="6"/>
        <v>74.599393019726861</v>
      </c>
      <c r="R60" s="129">
        <v>2345622</v>
      </c>
      <c r="S60" s="38">
        <f t="shared" si="7"/>
        <v>254.24040754389767</v>
      </c>
      <c r="T60" s="129">
        <v>11693904</v>
      </c>
      <c r="U60" s="38">
        <f t="shared" si="8"/>
        <v>1267.494472143941</v>
      </c>
      <c r="V60" s="39">
        <f t="shared" si="9"/>
        <v>105106602</v>
      </c>
      <c r="W60" s="38">
        <f t="shared" si="10"/>
        <v>11392.434641231303</v>
      </c>
    </row>
    <row r="61" spans="1:23" s="34" customFormat="1" x14ac:dyDescent="0.2">
      <c r="A61" s="41">
        <v>58</v>
      </c>
      <c r="B61" s="97" t="s">
        <v>60</v>
      </c>
      <c r="C61" s="66">
        <v>10139</v>
      </c>
      <c r="D61" s="75">
        <v>55484799</v>
      </c>
      <c r="E61" s="38">
        <f t="shared" si="0"/>
        <v>5472.4133543741982</v>
      </c>
      <c r="F61" s="47">
        <v>24775561</v>
      </c>
      <c r="G61" s="38">
        <f t="shared" si="1"/>
        <v>2443.5901962718217</v>
      </c>
      <c r="H61" s="84">
        <v>3010516</v>
      </c>
      <c r="I61" s="38">
        <f t="shared" si="2"/>
        <v>296.92435151395603</v>
      </c>
      <c r="J61" s="92">
        <v>9216536</v>
      </c>
      <c r="K61" s="38">
        <f t="shared" si="3"/>
        <v>909.0182463753822</v>
      </c>
      <c r="L61" s="47">
        <v>1798129</v>
      </c>
      <c r="M61" s="38">
        <f t="shared" si="4"/>
        <v>177.34776605187889</v>
      </c>
      <c r="N61" s="121">
        <v>10113376</v>
      </c>
      <c r="O61" s="38">
        <f t="shared" si="5"/>
        <v>997.47272906598289</v>
      </c>
      <c r="P61" s="121">
        <v>184718</v>
      </c>
      <c r="Q61" s="38">
        <f t="shared" si="6"/>
        <v>18.21856198836177</v>
      </c>
      <c r="R61" s="129">
        <v>3816836</v>
      </c>
      <c r="S61" s="38">
        <f t="shared" si="7"/>
        <v>376.45093204458033</v>
      </c>
      <c r="T61" s="129">
        <v>21879333</v>
      </c>
      <c r="U61" s="38">
        <f t="shared" si="8"/>
        <v>2157.9379623237005</v>
      </c>
      <c r="V61" s="39">
        <f t="shared" si="9"/>
        <v>130279804</v>
      </c>
      <c r="W61" s="38">
        <f t="shared" si="10"/>
        <v>12849.374100009863</v>
      </c>
    </row>
    <row r="62" spans="1:23" s="34" customFormat="1" x14ac:dyDescent="0.2">
      <c r="A62" s="41">
        <v>59</v>
      </c>
      <c r="B62" s="97" t="s">
        <v>61</v>
      </c>
      <c r="C62" s="66">
        <v>5463</v>
      </c>
      <c r="D62" s="75">
        <v>28843091</v>
      </c>
      <c r="E62" s="38">
        <f t="shared" si="0"/>
        <v>5279.7164561596192</v>
      </c>
      <c r="F62" s="47">
        <v>14644199</v>
      </c>
      <c r="G62" s="38">
        <f t="shared" si="1"/>
        <v>2680.6148636280432</v>
      </c>
      <c r="H62" s="84">
        <v>551576</v>
      </c>
      <c r="I62" s="38">
        <f t="shared" si="2"/>
        <v>100.96576972359509</v>
      </c>
      <c r="J62" s="92">
        <v>2583925</v>
      </c>
      <c r="K62" s="38">
        <f t="shared" si="3"/>
        <v>472.98645432912321</v>
      </c>
      <c r="L62" s="47">
        <v>3246231</v>
      </c>
      <c r="M62" s="38">
        <f t="shared" si="4"/>
        <v>594.22130697419004</v>
      </c>
      <c r="N62" s="121">
        <v>4673675</v>
      </c>
      <c r="O62" s="38">
        <f t="shared" si="5"/>
        <v>855.51436939410576</v>
      </c>
      <c r="P62" s="121">
        <v>351463</v>
      </c>
      <c r="Q62" s="38">
        <f t="shared" si="6"/>
        <v>64.335163829397771</v>
      </c>
      <c r="R62" s="129">
        <v>2496704</v>
      </c>
      <c r="S62" s="38">
        <f t="shared" si="7"/>
        <v>457.02068460552812</v>
      </c>
      <c r="T62" s="129">
        <v>658429</v>
      </c>
      <c r="U62" s="38">
        <f t="shared" si="8"/>
        <v>120.52516932088596</v>
      </c>
      <c r="V62" s="39">
        <f t="shared" si="9"/>
        <v>58049293</v>
      </c>
      <c r="W62" s="38">
        <f t="shared" si="10"/>
        <v>10625.900237964488</v>
      </c>
    </row>
    <row r="63" spans="1:23" x14ac:dyDescent="0.2">
      <c r="A63" s="17">
        <v>60</v>
      </c>
      <c r="B63" s="100" t="s">
        <v>62</v>
      </c>
      <c r="C63" s="65">
        <v>6715</v>
      </c>
      <c r="D63" s="74">
        <v>36954421</v>
      </c>
      <c r="E63" s="35">
        <f t="shared" si="0"/>
        <v>5503.2644825018615</v>
      </c>
      <c r="F63" s="48">
        <v>17370044</v>
      </c>
      <c r="G63" s="35">
        <f t="shared" si="1"/>
        <v>2586.7526433358153</v>
      </c>
      <c r="H63" s="83">
        <v>2941350</v>
      </c>
      <c r="I63" s="35">
        <f t="shared" si="2"/>
        <v>438.02680565897248</v>
      </c>
      <c r="J63" s="91">
        <v>6081630</v>
      </c>
      <c r="K63" s="35">
        <f t="shared" si="3"/>
        <v>905.67833209233061</v>
      </c>
      <c r="L63" s="48">
        <v>1192950</v>
      </c>
      <c r="M63" s="35">
        <f t="shared" si="4"/>
        <v>177.65450483991066</v>
      </c>
      <c r="N63" s="120">
        <v>5982166</v>
      </c>
      <c r="O63" s="35">
        <f t="shared" si="5"/>
        <v>890.86612062546533</v>
      </c>
      <c r="P63" s="120">
        <v>410955</v>
      </c>
      <c r="Q63" s="35">
        <f t="shared" si="6"/>
        <v>61.199553239017128</v>
      </c>
      <c r="R63" s="128">
        <v>7327340</v>
      </c>
      <c r="S63" s="35">
        <f t="shared" si="7"/>
        <v>1091.1898734177216</v>
      </c>
      <c r="T63" s="128">
        <v>3898663</v>
      </c>
      <c r="U63" s="35">
        <f t="shared" si="8"/>
        <v>580.59017125837681</v>
      </c>
      <c r="V63" s="36">
        <f t="shared" si="9"/>
        <v>82159519</v>
      </c>
      <c r="W63" s="35">
        <f t="shared" si="10"/>
        <v>12235.222486969471</v>
      </c>
    </row>
    <row r="64" spans="1:23" x14ac:dyDescent="0.2">
      <c r="A64" s="51">
        <v>61</v>
      </c>
      <c r="B64" s="99" t="s">
        <v>63</v>
      </c>
      <c r="C64" s="66">
        <v>3917</v>
      </c>
      <c r="D64" s="76">
        <v>23302007</v>
      </c>
      <c r="E64" s="52">
        <f t="shared" si="0"/>
        <v>5948.9423027827415</v>
      </c>
      <c r="F64" s="77">
        <v>10085184</v>
      </c>
      <c r="G64" s="52">
        <f t="shared" si="1"/>
        <v>2574.7214705131478</v>
      </c>
      <c r="H64" s="85">
        <v>1683263</v>
      </c>
      <c r="I64" s="52">
        <f t="shared" si="2"/>
        <v>429.73270359969365</v>
      </c>
      <c r="J64" s="93">
        <v>703118</v>
      </c>
      <c r="K64" s="52">
        <f t="shared" si="3"/>
        <v>179.50421240745467</v>
      </c>
      <c r="L64" s="77">
        <v>2856486</v>
      </c>
      <c r="M64" s="52">
        <f t="shared" si="4"/>
        <v>729.25351033954553</v>
      </c>
      <c r="N64" s="122">
        <v>3318023</v>
      </c>
      <c r="O64" s="52">
        <f t="shared" si="5"/>
        <v>847.0827163645647</v>
      </c>
      <c r="P64" s="122">
        <v>29190</v>
      </c>
      <c r="Q64" s="52">
        <f t="shared" si="6"/>
        <v>7.4521317334694919</v>
      </c>
      <c r="R64" s="130">
        <v>2005639</v>
      </c>
      <c r="S64" s="52">
        <f t="shared" si="7"/>
        <v>512.03446515190194</v>
      </c>
      <c r="T64" s="130">
        <v>3434901</v>
      </c>
      <c r="U64" s="52">
        <f t="shared" si="8"/>
        <v>876.92136839417924</v>
      </c>
      <c r="V64" s="53">
        <f t="shared" si="9"/>
        <v>47417811</v>
      </c>
      <c r="W64" s="52">
        <f t="shared" si="10"/>
        <v>12105.644881286698</v>
      </c>
    </row>
    <row r="65" spans="1:23" s="34" customFormat="1" x14ac:dyDescent="0.2">
      <c r="A65" s="41">
        <v>62</v>
      </c>
      <c r="B65" s="97" t="s">
        <v>64</v>
      </c>
      <c r="C65" s="66">
        <v>2179</v>
      </c>
      <c r="D65" s="75">
        <v>11489569</v>
      </c>
      <c r="E65" s="38">
        <f t="shared" si="0"/>
        <v>5272.8632400183569</v>
      </c>
      <c r="F65" s="47">
        <v>6079702</v>
      </c>
      <c r="G65" s="38">
        <f t="shared" si="1"/>
        <v>2790.1340064249657</v>
      </c>
      <c r="H65" s="84">
        <v>231001</v>
      </c>
      <c r="I65" s="38">
        <f t="shared" si="2"/>
        <v>106.01239100504819</v>
      </c>
      <c r="J65" s="92">
        <v>472764</v>
      </c>
      <c r="K65" s="38">
        <f t="shared" si="3"/>
        <v>216.96374483708124</v>
      </c>
      <c r="L65" s="47">
        <v>432309</v>
      </c>
      <c r="M65" s="38">
        <f t="shared" si="4"/>
        <v>198.39788893988069</v>
      </c>
      <c r="N65" s="121">
        <v>2197903</v>
      </c>
      <c r="O65" s="38">
        <f t="shared" si="5"/>
        <v>1008.6750803120698</v>
      </c>
      <c r="P65" s="121">
        <v>70566</v>
      </c>
      <c r="Q65" s="38">
        <f t="shared" si="6"/>
        <v>32.384580082606703</v>
      </c>
      <c r="R65" s="129">
        <v>96631</v>
      </c>
      <c r="S65" s="38">
        <f t="shared" si="7"/>
        <v>44.346489215236346</v>
      </c>
      <c r="T65" s="129">
        <v>425723</v>
      </c>
      <c r="U65" s="38">
        <f t="shared" si="8"/>
        <v>195.37540156034879</v>
      </c>
      <c r="V65" s="39">
        <f t="shared" si="9"/>
        <v>21496168</v>
      </c>
      <c r="W65" s="38">
        <f t="shared" si="10"/>
        <v>9865.1528223955938</v>
      </c>
    </row>
    <row r="66" spans="1:23" s="34" customFormat="1" x14ac:dyDescent="0.2">
      <c r="A66" s="41">
        <v>63</v>
      </c>
      <c r="B66" s="97" t="s">
        <v>65</v>
      </c>
      <c r="C66" s="66">
        <v>2163</v>
      </c>
      <c r="D66" s="75">
        <v>16986153</v>
      </c>
      <c r="E66" s="38">
        <f t="shared" si="0"/>
        <v>7853.0527045769768</v>
      </c>
      <c r="F66" s="47">
        <v>6239685</v>
      </c>
      <c r="G66" s="38">
        <f t="shared" si="1"/>
        <v>2884.7364771151179</v>
      </c>
      <c r="H66" s="84">
        <v>746230</v>
      </c>
      <c r="I66" s="38">
        <f t="shared" si="2"/>
        <v>344.99768839574665</v>
      </c>
      <c r="J66" s="92">
        <v>544708</v>
      </c>
      <c r="K66" s="38">
        <f t="shared" si="3"/>
        <v>251.82986592695332</v>
      </c>
      <c r="L66" s="47">
        <v>1052681</v>
      </c>
      <c r="M66" s="38">
        <f t="shared" si="4"/>
        <v>486.67637540453075</v>
      </c>
      <c r="N66" s="121">
        <v>2037077</v>
      </c>
      <c r="O66" s="38">
        <f t="shared" si="5"/>
        <v>941.78317152103557</v>
      </c>
      <c r="P66" s="121">
        <v>37758</v>
      </c>
      <c r="Q66" s="38">
        <f t="shared" si="6"/>
        <v>17.456310679611651</v>
      </c>
      <c r="R66" s="129">
        <v>4290088</v>
      </c>
      <c r="S66" s="38">
        <f t="shared" si="7"/>
        <v>1983.3971336107259</v>
      </c>
      <c r="T66" s="129">
        <v>742948</v>
      </c>
      <c r="U66" s="38">
        <f t="shared" si="8"/>
        <v>343.48035136384652</v>
      </c>
      <c r="V66" s="39">
        <f t="shared" si="9"/>
        <v>32677328</v>
      </c>
      <c r="W66" s="38">
        <f t="shared" si="10"/>
        <v>15107.410078594545</v>
      </c>
    </row>
    <row r="67" spans="1:23" s="34" customFormat="1" x14ac:dyDescent="0.2">
      <c r="A67" s="41">
        <v>64</v>
      </c>
      <c r="B67" s="97" t="s">
        <v>66</v>
      </c>
      <c r="C67" s="66">
        <v>2538</v>
      </c>
      <c r="D67" s="75">
        <v>13756577</v>
      </c>
      <c r="E67" s="38">
        <f t="shared" si="0"/>
        <v>5420.2431048069348</v>
      </c>
      <c r="F67" s="47">
        <v>7029896</v>
      </c>
      <c r="G67" s="38">
        <f t="shared" si="1"/>
        <v>2769.8565799842395</v>
      </c>
      <c r="H67" s="84">
        <v>423126</v>
      </c>
      <c r="I67" s="38">
        <f t="shared" si="2"/>
        <v>166.71631205673759</v>
      </c>
      <c r="J67" s="92">
        <v>495804</v>
      </c>
      <c r="K67" s="38">
        <f t="shared" si="3"/>
        <v>195.35224586288416</v>
      </c>
      <c r="L67" s="47">
        <v>784884</v>
      </c>
      <c r="M67" s="38">
        <f t="shared" si="4"/>
        <v>309.25295508274229</v>
      </c>
      <c r="N67" s="121">
        <v>2668004</v>
      </c>
      <c r="O67" s="38">
        <f t="shared" si="5"/>
        <v>1051.2230102442868</v>
      </c>
      <c r="P67" s="121">
        <v>219307</v>
      </c>
      <c r="Q67" s="38">
        <f t="shared" si="6"/>
        <v>86.409377462568955</v>
      </c>
      <c r="R67" s="129">
        <v>1394821</v>
      </c>
      <c r="S67" s="38">
        <f t="shared" si="7"/>
        <v>549.57486209613865</v>
      </c>
      <c r="T67" s="129">
        <v>253354</v>
      </c>
      <c r="U67" s="38">
        <f t="shared" si="8"/>
        <v>99.824271079590233</v>
      </c>
      <c r="V67" s="39">
        <f t="shared" si="9"/>
        <v>27025773</v>
      </c>
      <c r="W67" s="38">
        <f t="shared" si="10"/>
        <v>10648.452718676122</v>
      </c>
    </row>
    <row r="68" spans="1:23" x14ac:dyDescent="0.2">
      <c r="A68" s="17">
        <v>65</v>
      </c>
      <c r="B68" s="100" t="s">
        <v>67</v>
      </c>
      <c r="C68" s="65">
        <v>8802</v>
      </c>
      <c r="D68" s="74">
        <v>58548591</v>
      </c>
      <c r="E68" s="35">
        <f t="shared" si="0"/>
        <v>6651.7372188139061</v>
      </c>
      <c r="F68" s="48">
        <v>23906091</v>
      </c>
      <c r="G68" s="35">
        <f t="shared" si="1"/>
        <v>2715.9839809134287</v>
      </c>
      <c r="H68" s="83">
        <v>2417749</v>
      </c>
      <c r="I68" s="35">
        <f t="shared" si="2"/>
        <v>274.68177686889345</v>
      </c>
      <c r="J68" s="91">
        <v>4552598</v>
      </c>
      <c r="K68" s="35">
        <f t="shared" si="3"/>
        <v>517.22313110656671</v>
      </c>
      <c r="L68" s="48">
        <v>1652848</v>
      </c>
      <c r="M68" s="35">
        <f t="shared" si="4"/>
        <v>187.7809588729834</v>
      </c>
      <c r="N68" s="120">
        <v>9819349</v>
      </c>
      <c r="O68" s="35">
        <f t="shared" si="5"/>
        <v>1115.5815723699159</v>
      </c>
      <c r="P68" s="120">
        <v>1058135</v>
      </c>
      <c r="Q68" s="35">
        <f t="shared" si="6"/>
        <v>120.21529197909565</v>
      </c>
      <c r="R68" s="128">
        <v>8554519</v>
      </c>
      <c r="S68" s="35">
        <f t="shared" si="7"/>
        <v>971.88354919336518</v>
      </c>
      <c r="T68" s="128">
        <v>2945751</v>
      </c>
      <c r="U68" s="35">
        <f t="shared" si="8"/>
        <v>334.66837082481254</v>
      </c>
      <c r="V68" s="36">
        <f t="shared" si="9"/>
        <v>113455631</v>
      </c>
      <c r="W68" s="35">
        <f t="shared" si="10"/>
        <v>12889.755850942967</v>
      </c>
    </row>
    <row r="69" spans="1:23" x14ac:dyDescent="0.2">
      <c r="A69" s="51">
        <v>66</v>
      </c>
      <c r="B69" s="99" t="s">
        <v>101</v>
      </c>
      <c r="C69" s="66">
        <v>2157</v>
      </c>
      <c r="D69" s="76">
        <v>15508906</v>
      </c>
      <c r="E69" s="52">
        <f>D69/$C69</f>
        <v>7190.0352341214648</v>
      </c>
      <c r="F69" s="77">
        <v>7577031</v>
      </c>
      <c r="G69" s="52">
        <f>F69/$C69</f>
        <v>3512.7635605006953</v>
      </c>
      <c r="H69" s="85">
        <v>759380</v>
      </c>
      <c r="I69" s="52">
        <f>H69/$C69</f>
        <v>352.05377839592023</v>
      </c>
      <c r="J69" s="93">
        <v>489860</v>
      </c>
      <c r="K69" s="52">
        <f>J69/$C69</f>
        <v>227.10245711636531</v>
      </c>
      <c r="L69" s="77">
        <v>1213720</v>
      </c>
      <c r="M69" s="52">
        <f>L69/$C69</f>
        <v>562.68891979601301</v>
      </c>
      <c r="N69" s="122">
        <v>2419104</v>
      </c>
      <c r="O69" s="52">
        <f>N69/$C69</f>
        <v>1121.5132127955494</v>
      </c>
      <c r="P69" s="122">
        <v>101141</v>
      </c>
      <c r="Q69" s="52">
        <f>P69/$C69</f>
        <v>46.889661566991194</v>
      </c>
      <c r="R69" s="130">
        <v>55111</v>
      </c>
      <c r="S69" s="52">
        <f>R69/$C69</f>
        <v>25.549837737598516</v>
      </c>
      <c r="T69" s="130">
        <v>1431741</v>
      </c>
      <c r="U69" s="52">
        <f>T69/$C69</f>
        <v>663.76495132127957</v>
      </c>
      <c r="V69" s="53">
        <f>D69+F69+H69+J69+L69+N69+P69+R69+T69</f>
        <v>29555994</v>
      </c>
      <c r="W69" s="52">
        <f>V69/$C69</f>
        <v>13702.361613351877</v>
      </c>
    </row>
    <row r="70" spans="1:23" s="34" customFormat="1" x14ac:dyDescent="0.2">
      <c r="A70" s="41">
        <v>67</v>
      </c>
      <c r="B70" s="97" t="s">
        <v>102</v>
      </c>
      <c r="C70" s="66">
        <v>5235</v>
      </c>
      <c r="D70" s="75">
        <v>29389298</v>
      </c>
      <c r="E70" s="38">
        <f t="shared" si="0"/>
        <v>5614.0015281757405</v>
      </c>
      <c r="F70" s="47">
        <v>10901145</v>
      </c>
      <c r="G70" s="38">
        <f t="shared" si="1"/>
        <v>2082.3581661891117</v>
      </c>
      <c r="H70" s="84">
        <v>6387244</v>
      </c>
      <c r="I70" s="38">
        <f t="shared" si="2"/>
        <v>1220.1039159503343</v>
      </c>
      <c r="J70" s="92">
        <v>19480211</v>
      </c>
      <c r="K70" s="38">
        <f t="shared" si="3"/>
        <v>3721.1482330468002</v>
      </c>
      <c r="L70" s="47">
        <v>1304110</v>
      </c>
      <c r="M70" s="38">
        <f t="shared" si="4"/>
        <v>249.11365807067813</v>
      </c>
      <c r="N70" s="121">
        <v>3530309</v>
      </c>
      <c r="O70" s="38">
        <f t="shared" si="5"/>
        <v>674.36657115568289</v>
      </c>
      <c r="P70" s="121">
        <v>592782</v>
      </c>
      <c r="Q70" s="38">
        <f t="shared" si="6"/>
        <v>113.23438395415472</v>
      </c>
      <c r="R70" s="129">
        <v>6544383</v>
      </c>
      <c r="S70" s="38">
        <f t="shared" si="7"/>
        <v>1250.1209169054441</v>
      </c>
      <c r="T70" s="129">
        <v>2400099</v>
      </c>
      <c r="U70" s="38">
        <f t="shared" si="8"/>
        <v>458.47163323782235</v>
      </c>
      <c r="V70" s="39">
        <f>D70+F70+H70+J70+L70+N70+P70+R70+T70</f>
        <v>80529581</v>
      </c>
      <c r="W70" s="38">
        <f t="shared" si="10"/>
        <v>15382.919006685768</v>
      </c>
    </row>
    <row r="71" spans="1:23" s="34" customFormat="1" x14ac:dyDescent="0.2">
      <c r="A71" s="41">
        <v>68</v>
      </c>
      <c r="B71" s="97" t="s">
        <v>103</v>
      </c>
      <c r="C71" s="66">
        <v>1789</v>
      </c>
      <c r="D71" s="75">
        <v>11756300</v>
      </c>
      <c r="E71" s="38">
        <f>D71/$C71</f>
        <v>6571.4365567356062</v>
      </c>
      <c r="F71" s="47">
        <v>4343139</v>
      </c>
      <c r="G71" s="38">
        <f>F71/$C71</f>
        <v>2427.6908887646732</v>
      </c>
      <c r="H71" s="84">
        <v>820685</v>
      </c>
      <c r="I71" s="38">
        <f>H71/$C71</f>
        <v>458.73951928451646</v>
      </c>
      <c r="J71" s="92">
        <v>1287639</v>
      </c>
      <c r="K71" s="38">
        <f>J71/$C71</f>
        <v>719.75349357182779</v>
      </c>
      <c r="L71" s="47">
        <v>389501</v>
      </c>
      <c r="M71" s="38">
        <f>L71/$C71</f>
        <v>217.71995528228061</v>
      </c>
      <c r="N71" s="121">
        <v>2163747</v>
      </c>
      <c r="O71" s="38">
        <f>N71/$C71</f>
        <v>1209.4728898826161</v>
      </c>
      <c r="P71" s="121">
        <v>85409</v>
      </c>
      <c r="Q71" s="38">
        <f>P71/$C71</f>
        <v>47.741196198993855</v>
      </c>
      <c r="R71" s="129">
        <v>61433</v>
      </c>
      <c r="S71" s="38">
        <f>R71/$C71</f>
        <v>34.33929569591951</v>
      </c>
      <c r="T71" s="129">
        <v>66616</v>
      </c>
      <c r="U71" s="38">
        <f>T71/$C71</f>
        <v>37.236444941307994</v>
      </c>
      <c r="V71" s="39">
        <f>D71+F71+H71+J71+L71+N71+P71+R71+T71</f>
        <v>20974469</v>
      </c>
      <c r="W71" s="38">
        <f>V71/$C71</f>
        <v>11724.130240357741</v>
      </c>
    </row>
    <row r="72" spans="1:23" s="34" customFormat="1" x14ac:dyDescent="0.2">
      <c r="A72" s="41">
        <v>69</v>
      </c>
      <c r="B72" s="97" t="s">
        <v>104</v>
      </c>
      <c r="C72" s="66">
        <v>4068</v>
      </c>
      <c r="D72" s="75">
        <v>20302943</v>
      </c>
      <c r="E72" s="38">
        <f>D72/$C72</f>
        <v>4990.8906096361852</v>
      </c>
      <c r="F72" s="47">
        <v>7581073</v>
      </c>
      <c r="G72" s="38">
        <f>F72/$C72</f>
        <v>1863.5872664700098</v>
      </c>
      <c r="H72" s="84">
        <v>5151886</v>
      </c>
      <c r="I72" s="38">
        <f>H72/$C72</f>
        <v>1266.4419862340217</v>
      </c>
      <c r="J72" s="92">
        <v>27333846</v>
      </c>
      <c r="K72" s="38">
        <f>J72/$C72</f>
        <v>6719.2345132743367</v>
      </c>
      <c r="L72" s="47">
        <v>1270255</v>
      </c>
      <c r="M72" s="38">
        <f>L72/$C72</f>
        <v>312.2554080629302</v>
      </c>
      <c r="N72" s="121">
        <v>4051913</v>
      </c>
      <c r="O72" s="38">
        <f>N72/$C72</f>
        <v>996.04547689282208</v>
      </c>
      <c r="P72" s="121">
        <v>942471</v>
      </c>
      <c r="Q72" s="38">
        <f>P72/$C72</f>
        <v>231.67920353982302</v>
      </c>
      <c r="R72" s="129">
        <v>4212228</v>
      </c>
      <c r="S72" s="38">
        <f>R72/$C72</f>
        <v>1035.4542772861357</v>
      </c>
      <c r="T72" s="129">
        <v>7232009</v>
      </c>
      <c r="U72" s="38">
        <f>T72/$C72</f>
        <v>1777.7799901671583</v>
      </c>
      <c r="V72" s="39">
        <f>D72+F72+H72+J72+L72+N72+P72+R72+T72</f>
        <v>78078624</v>
      </c>
      <c r="W72" s="38">
        <f>V72/$C72</f>
        <v>19193.368731563423</v>
      </c>
    </row>
    <row r="73" spans="1:23" ht="12.75" customHeight="1" x14ac:dyDescent="0.2">
      <c r="A73" s="72">
        <v>396</v>
      </c>
      <c r="B73" s="98" t="s">
        <v>122</v>
      </c>
      <c r="C73" s="65">
        <v>33299</v>
      </c>
      <c r="D73" s="94">
        <v>195926198</v>
      </c>
      <c r="E73" s="94">
        <f>D73/$C73</f>
        <v>5883.8463016907417</v>
      </c>
      <c r="F73" s="48">
        <v>52048741</v>
      </c>
      <c r="G73" s="94">
        <f>F73/$C73</f>
        <v>1563.0721943601909</v>
      </c>
      <c r="H73" s="94">
        <v>33497471.129999999</v>
      </c>
      <c r="I73" s="94">
        <f>H73/$C73</f>
        <v>1005.9602729811705</v>
      </c>
      <c r="J73" s="94">
        <v>17184940</v>
      </c>
      <c r="K73" s="94">
        <f>J73/$C73</f>
        <v>516.07976215501969</v>
      </c>
      <c r="L73" s="48">
        <v>52658593</v>
      </c>
      <c r="M73" s="94">
        <f>L73/$C73</f>
        <v>1581.3866182167633</v>
      </c>
      <c r="N73" s="120">
        <v>23858382</v>
      </c>
      <c r="O73" s="94">
        <f>N73/$C73</f>
        <v>716.48944412745129</v>
      </c>
      <c r="P73" s="123">
        <v>5169761</v>
      </c>
      <c r="Q73" s="94">
        <f>P73/$C73</f>
        <v>155.25274032253222</v>
      </c>
      <c r="R73" s="94">
        <v>7142773</v>
      </c>
      <c r="S73" s="94">
        <f>R73/$C73</f>
        <v>214.50412925313071</v>
      </c>
      <c r="T73" s="128">
        <v>210390093</v>
      </c>
      <c r="U73" s="94">
        <f>T73/$C73</f>
        <v>6318.210546863269</v>
      </c>
      <c r="V73" s="36">
        <f>D73+F73+H73+J73+L73+N73+P73+R73+T73</f>
        <v>597876952.13</v>
      </c>
      <c r="W73" s="94">
        <f>V73/$C73</f>
        <v>17954.80200997027</v>
      </c>
    </row>
    <row r="74" spans="1:23" x14ac:dyDescent="0.2">
      <c r="A74" s="54"/>
      <c r="B74" s="55" t="s">
        <v>21</v>
      </c>
      <c r="C74" s="56">
        <f>SUM(C4:C73)</f>
        <v>692710</v>
      </c>
      <c r="D74" s="110">
        <f>SUM(D4:D73)</f>
        <v>4131191275</v>
      </c>
      <c r="E74" s="57">
        <f>D74/$C74</f>
        <v>5963.8106494781368</v>
      </c>
      <c r="F74" s="57">
        <f>SUM(F4:F73)</f>
        <v>1887388685</v>
      </c>
      <c r="G74" s="57">
        <f>F74/$C74</f>
        <v>2724.644779200531</v>
      </c>
      <c r="H74" s="58">
        <f>SUM(H4:H73)</f>
        <v>300976119.13</v>
      </c>
      <c r="I74" s="59">
        <f>H74/$C74</f>
        <v>434.49079575868689</v>
      </c>
      <c r="J74" s="59">
        <f>SUM(J4:J73)</f>
        <v>624885596</v>
      </c>
      <c r="K74" s="59">
        <f>J74/$C74</f>
        <v>902.08831401307907</v>
      </c>
      <c r="L74" s="50">
        <f>SUM(L4:L73)</f>
        <v>238265416</v>
      </c>
      <c r="M74" s="59">
        <f>L74/$C74</f>
        <v>343.96127672474773</v>
      </c>
      <c r="N74" s="59">
        <f>SUM(N4:N73)</f>
        <v>622311233</v>
      </c>
      <c r="O74" s="59">
        <f>N74/$C74</f>
        <v>898.37194930057308</v>
      </c>
      <c r="P74" s="50">
        <f>SUM(P4:P73)</f>
        <v>126766544</v>
      </c>
      <c r="Q74" s="59">
        <f>P74/$C74</f>
        <v>183.00088637380722</v>
      </c>
      <c r="R74" s="59">
        <f>SUM(R4:R73)</f>
        <v>493370605</v>
      </c>
      <c r="S74" s="59">
        <f>R74/$C74</f>
        <v>712.2325431998961</v>
      </c>
      <c r="T74" s="50">
        <f>SUM(T4:T73)</f>
        <v>1041403443</v>
      </c>
      <c r="U74" s="59">
        <f>T74/$C74</f>
        <v>1503.3757892913341</v>
      </c>
      <c r="V74" s="60">
        <f>SUM(V4:V73)</f>
        <v>9466558916.1299992</v>
      </c>
      <c r="W74" s="59">
        <f>V74/$C74</f>
        <v>13665.97698334079</v>
      </c>
    </row>
    <row r="75" spans="1:23" x14ac:dyDescent="0.2">
      <c r="A75" s="30"/>
      <c r="B75" s="8"/>
      <c r="C75" s="42"/>
      <c r="D75" s="8"/>
      <c r="E75" s="8"/>
      <c r="F75" s="8"/>
      <c r="G75" s="20"/>
      <c r="H75" s="8"/>
      <c r="I75" s="8"/>
      <c r="J75" s="8"/>
      <c r="K75" s="20"/>
      <c r="L75" s="8"/>
      <c r="M75" s="20"/>
      <c r="N75" s="8"/>
      <c r="O75" s="20"/>
      <c r="P75" s="8"/>
      <c r="Q75" s="8"/>
      <c r="R75" s="8"/>
      <c r="S75" s="20"/>
      <c r="T75" s="8"/>
      <c r="U75" s="8"/>
      <c r="V75" s="8"/>
      <c r="W75" s="20"/>
    </row>
    <row r="76" spans="1:23" s="34" customFormat="1" x14ac:dyDescent="0.2">
      <c r="A76" s="16">
        <v>318</v>
      </c>
      <c r="B76" s="37" t="s">
        <v>68</v>
      </c>
      <c r="C76" s="66">
        <v>1359</v>
      </c>
      <c r="D76" s="75">
        <v>7606629</v>
      </c>
      <c r="E76" s="38">
        <f>D76/$C76</f>
        <v>5597.2251655629143</v>
      </c>
      <c r="F76" s="77">
        <v>2537267</v>
      </c>
      <c r="G76" s="38">
        <f>F76/$C76</f>
        <v>1867.0103016924209</v>
      </c>
      <c r="H76" s="82">
        <v>106906</v>
      </c>
      <c r="I76" s="38">
        <f>H76/$C76</f>
        <v>78.665194996320821</v>
      </c>
      <c r="J76" s="90">
        <v>1418840</v>
      </c>
      <c r="K76" s="38">
        <f>J76/$C76</f>
        <v>1044.0323767476086</v>
      </c>
      <c r="L76" s="47">
        <v>112205</v>
      </c>
      <c r="M76" s="38">
        <f>L76/$C76</f>
        <v>82.564385577630617</v>
      </c>
      <c r="N76" s="121">
        <v>744939</v>
      </c>
      <c r="O76" s="38">
        <f>N76/$C76</f>
        <v>548.15231788079473</v>
      </c>
      <c r="P76" s="124">
        <v>80689</v>
      </c>
      <c r="Q76" s="38">
        <f>P76/$C76</f>
        <v>59.373804267844001</v>
      </c>
      <c r="R76" s="130">
        <v>904994</v>
      </c>
      <c r="S76" s="38">
        <f>R76/$C76</f>
        <v>665.92641648270785</v>
      </c>
      <c r="T76" s="130">
        <v>0</v>
      </c>
      <c r="U76" s="38">
        <f>T76/$C76</f>
        <v>0</v>
      </c>
      <c r="V76" s="39">
        <f>D76+F76+H76+J76+L76+N76+P76+R76+T76</f>
        <v>13512469</v>
      </c>
      <c r="W76" s="38">
        <f>V76/$C76</f>
        <v>9942.9499632082407</v>
      </c>
    </row>
    <row r="77" spans="1:23" x14ac:dyDescent="0.2">
      <c r="A77" s="13">
        <v>319</v>
      </c>
      <c r="B77" s="25" t="s">
        <v>69</v>
      </c>
      <c r="C77" s="65">
        <v>303</v>
      </c>
      <c r="D77" s="74">
        <v>1946054</v>
      </c>
      <c r="E77" s="35">
        <f>D77/$C77</f>
        <v>6422.6204620462049</v>
      </c>
      <c r="F77" s="48">
        <v>694756</v>
      </c>
      <c r="G77" s="35">
        <f>F77/$C77</f>
        <v>2292.924092409241</v>
      </c>
      <c r="H77" s="81">
        <v>1152</v>
      </c>
      <c r="I77" s="35">
        <f>H77/$C77</f>
        <v>3.8019801980198018</v>
      </c>
      <c r="J77" s="89">
        <v>3675</v>
      </c>
      <c r="K77" s="35">
        <f>J77/$C77</f>
        <v>12.128712871287128</v>
      </c>
      <c r="L77" s="48">
        <v>54039</v>
      </c>
      <c r="M77" s="35">
        <f>L77/$C77</f>
        <v>178.34653465346534</v>
      </c>
      <c r="N77" s="120">
        <v>159409</v>
      </c>
      <c r="O77" s="35">
        <f>N77/$C77</f>
        <v>526.10231023102313</v>
      </c>
      <c r="P77" s="123">
        <v>34979</v>
      </c>
      <c r="Q77" s="35">
        <f>P77/$C77</f>
        <v>115.44224422442244</v>
      </c>
      <c r="R77" s="128">
        <v>25330</v>
      </c>
      <c r="S77" s="35">
        <f>R77/$C77</f>
        <v>83.597359735973598</v>
      </c>
      <c r="T77" s="128">
        <v>8383</v>
      </c>
      <c r="U77" s="128">
        <f>T77/$C77</f>
        <v>27.666666666666668</v>
      </c>
      <c r="V77" s="36">
        <f>D77+F77+H77+J77+L77+N77+P77+R77+T77</f>
        <v>2927777</v>
      </c>
      <c r="W77" s="35">
        <f>V77/$C77</f>
        <v>9662.6303630363036</v>
      </c>
    </row>
    <row r="78" spans="1:23" x14ac:dyDescent="0.2">
      <c r="A78" s="14"/>
      <c r="B78" s="15" t="s">
        <v>70</v>
      </c>
      <c r="C78" s="44">
        <f>SUM(C76:C77)</f>
        <v>1662</v>
      </c>
      <c r="D78" s="10">
        <f>SUM(D76:D77)</f>
        <v>9552683</v>
      </c>
      <c r="E78" s="10">
        <f>D78/$C78</f>
        <v>5747.7033694344163</v>
      </c>
      <c r="F78" s="10">
        <f>SUM(F76:F77)</f>
        <v>3232023</v>
      </c>
      <c r="G78" s="10">
        <f>F78/$C78</f>
        <v>1944.658844765343</v>
      </c>
      <c r="H78" s="46">
        <f>SUM(H76:H77)</f>
        <v>108058</v>
      </c>
      <c r="I78" s="10">
        <f>H78/$C78</f>
        <v>65.016847172081825</v>
      </c>
      <c r="J78" s="10">
        <f>SUM(J76:J77)</f>
        <v>1422515</v>
      </c>
      <c r="K78" s="10">
        <f>J78/$C78</f>
        <v>855.9055354993983</v>
      </c>
      <c r="L78" s="46">
        <f>SUM(L76:L77)</f>
        <v>166244</v>
      </c>
      <c r="M78" s="10">
        <f>L78/$C78</f>
        <v>100.02647412755717</v>
      </c>
      <c r="N78" s="10">
        <f>SUM(N76:N77)</f>
        <v>904348</v>
      </c>
      <c r="O78" s="10">
        <f>N78/$C78</f>
        <v>544.13237063778581</v>
      </c>
      <c r="P78" s="46">
        <f>SUM(P76:P77)</f>
        <v>115668</v>
      </c>
      <c r="Q78" s="10">
        <f>P78/$C78</f>
        <v>69.595667870036095</v>
      </c>
      <c r="R78" s="10">
        <f>SUM(R76:R77)</f>
        <v>930324</v>
      </c>
      <c r="S78" s="50">
        <f>R78/$C78</f>
        <v>559.76173285198558</v>
      </c>
      <c r="T78" s="46">
        <f>SUM(T76:T77)</f>
        <v>8383</v>
      </c>
      <c r="U78" s="29">
        <f>T78/$C78</f>
        <v>5.0439229843561977</v>
      </c>
      <c r="V78" s="27">
        <f>SUM(V76:V77)</f>
        <v>16440246</v>
      </c>
      <c r="W78" s="10">
        <f>V78/$C78</f>
        <v>9891.8447653429612</v>
      </c>
    </row>
    <row r="79" spans="1:23" x14ac:dyDescent="0.2">
      <c r="A79" s="11"/>
      <c r="B79" s="12"/>
      <c r="C79" s="42"/>
      <c r="D79" s="12"/>
      <c r="E79" s="12"/>
      <c r="F79" s="12"/>
      <c r="G79" s="40"/>
      <c r="H79" s="12"/>
      <c r="I79" s="12"/>
      <c r="J79" s="12"/>
      <c r="K79" s="40"/>
      <c r="L79" s="12"/>
      <c r="M79" s="40"/>
      <c r="N79" s="12"/>
      <c r="O79" s="40"/>
      <c r="P79" s="12"/>
      <c r="Q79" s="12"/>
      <c r="R79" s="12"/>
      <c r="S79" s="40"/>
      <c r="T79" s="12"/>
      <c r="U79" s="12"/>
      <c r="V79" s="12"/>
      <c r="W79" s="40"/>
    </row>
    <row r="80" spans="1:23" x14ac:dyDescent="0.2">
      <c r="A80" s="111">
        <v>321001</v>
      </c>
      <c r="B80" s="112" t="s">
        <v>71</v>
      </c>
      <c r="C80" s="66">
        <v>379</v>
      </c>
      <c r="D80" s="73">
        <v>2127481</v>
      </c>
      <c r="E80" s="52">
        <f t="shared" ref="E80:E96" si="11">D80/$C80</f>
        <v>5613.4063324538256</v>
      </c>
      <c r="F80" s="77">
        <v>611872</v>
      </c>
      <c r="G80" s="52">
        <f t="shared" ref="G80:G96" si="12">F80/$C80</f>
        <v>1614.4379947229552</v>
      </c>
      <c r="H80" s="80">
        <v>75571</v>
      </c>
      <c r="I80" s="52">
        <f t="shared" ref="I80:I96" si="13">H80/$C80</f>
        <v>199.3957783641161</v>
      </c>
      <c r="J80" s="88">
        <v>421230</v>
      </c>
      <c r="K80" s="52">
        <f t="shared" ref="K80:K96" si="14">J80/$C80</f>
        <v>1111.4248021108178</v>
      </c>
      <c r="L80" s="77">
        <v>73602</v>
      </c>
      <c r="M80" s="52">
        <f t="shared" ref="M80:M96" si="15">L80/$C80</f>
        <v>194.20052770448549</v>
      </c>
      <c r="N80" s="122">
        <v>411494</v>
      </c>
      <c r="O80" s="52">
        <f t="shared" ref="O80:O96" si="16">N80/$C80</f>
        <v>1085.736147757256</v>
      </c>
      <c r="P80" s="125">
        <v>0</v>
      </c>
      <c r="Q80" s="52">
        <f t="shared" ref="Q80:Q96" si="17">P80/$C80</f>
        <v>0</v>
      </c>
      <c r="R80" s="130">
        <v>14977</v>
      </c>
      <c r="S80" s="52">
        <f t="shared" ref="S80:S96" si="18">R80/$C80</f>
        <v>39.517150395778366</v>
      </c>
      <c r="T80" s="130">
        <v>0</v>
      </c>
      <c r="U80" s="127">
        <f>T80/$C80</f>
        <v>0</v>
      </c>
      <c r="V80" s="53">
        <f t="shared" ref="V80:V85" si="19">D80+F80+H80+J80+L80+N80+P80+R80+T80</f>
        <v>3736227</v>
      </c>
      <c r="W80" s="52">
        <f t="shared" ref="W80:W96" si="20">V80/$C80</f>
        <v>9858.1187335092345</v>
      </c>
    </row>
    <row r="81" spans="1:23" s="34" customFormat="1" x14ac:dyDescent="0.2">
      <c r="A81" s="113">
        <v>329001</v>
      </c>
      <c r="B81" s="114" t="s">
        <v>72</v>
      </c>
      <c r="C81" s="66">
        <v>367</v>
      </c>
      <c r="D81" s="75">
        <v>1976139</v>
      </c>
      <c r="E81" s="38">
        <f t="shared" si="11"/>
        <v>5384.574931880109</v>
      </c>
      <c r="F81" s="47">
        <v>696420</v>
      </c>
      <c r="G81" s="38">
        <f t="shared" si="12"/>
        <v>1897.6021798365123</v>
      </c>
      <c r="H81" s="79">
        <v>80961</v>
      </c>
      <c r="I81" s="38">
        <f t="shared" si="13"/>
        <v>220.60217983651225</v>
      </c>
      <c r="J81" s="87">
        <v>137071</v>
      </c>
      <c r="K81" s="38">
        <f t="shared" si="14"/>
        <v>373.49046321525884</v>
      </c>
      <c r="L81" s="47">
        <v>83327</v>
      </c>
      <c r="M81" s="38">
        <f t="shared" si="15"/>
        <v>227.04904632152588</v>
      </c>
      <c r="N81" s="121">
        <v>345768</v>
      </c>
      <c r="O81" s="38">
        <f t="shared" si="16"/>
        <v>942.14713896457761</v>
      </c>
      <c r="P81" s="124">
        <v>76730</v>
      </c>
      <c r="Q81" s="38">
        <f t="shared" si="17"/>
        <v>209.07356948228883</v>
      </c>
      <c r="R81" s="129">
        <v>368175</v>
      </c>
      <c r="S81" s="38">
        <f t="shared" si="18"/>
        <v>1003.2016348773842</v>
      </c>
      <c r="T81" s="129">
        <v>0</v>
      </c>
      <c r="U81" s="129">
        <f t="shared" ref="U81:U94" si="21">T81/$C81</f>
        <v>0</v>
      </c>
      <c r="V81" s="39">
        <f t="shared" si="19"/>
        <v>3764591</v>
      </c>
      <c r="W81" s="38">
        <f t="shared" si="20"/>
        <v>10257.741144414169</v>
      </c>
    </row>
    <row r="82" spans="1:23" s="34" customFormat="1" x14ac:dyDescent="0.2">
      <c r="A82" s="113">
        <v>331001</v>
      </c>
      <c r="B82" s="114" t="s">
        <v>73</v>
      </c>
      <c r="C82" s="66">
        <v>627</v>
      </c>
      <c r="D82" s="75">
        <v>4162875</v>
      </c>
      <c r="E82" s="38">
        <f t="shared" si="11"/>
        <v>6639.3540669856457</v>
      </c>
      <c r="F82" s="47">
        <v>835356</v>
      </c>
      <c r="G82" s="38">
        <f t="shared" si="12"/>
        <v>1332.3062200956938</v>
      </c>
      <c r="H82" s="79">
        <v>405597</v>
      </c>
      <c r="I82" s="38">
        <f t="shared" si="13"/>
        <v>646.88516746411483</v>
      </c>
      <c r="J82" s="87">
        <v>348198</v>
      </c>
      <c r="K82" s="38">
        <f t="shared" si="14"/>
        <v>555.33971291866033</v>
      </c>
      <c r="L82" s="47">
        <v>292913</v>
      </c>
      <c r="M82" s="38">
        <f t="shared" si="15"/>
        <v>467.1658692185008</v>
      </c>
      <c r="N82" s="121">
        <v>755250</v>
      </c>
      <c r="O82" s="38">
        <f t="shared" si="16"/>
        <v>1204.5454545454545</v>
      </c>
      <c r="P82" s="124">
        <v>69633</v>
      </c>
      <c r="Q82" s="38">
        <f t="shared" si="17"/>
        <v>111.05741626794259</v>
      </c>
      <c r="R82" s="129">
        <v>127447</v>
      </c>
      <c r="S82" s="38">
        <f t="shared" si="18"/>
        <v>203.26475279106859</v>
      </c>
      <c r="T82" s="129">
        <v>35003</v>
      </c>
      <c r="U82" s="129">
        <f t="shared" si="21"/>
        <v>55.826156299840513</v>
      </c>
      <c r="V82" s="39">
        <f t="shared" si="19"/>
        <v>7032272</v>
      </c>
      <c r="W82" s="38">
        <f t="shared" si="20"/>
        <v>11215.744816586923</v>
      </c>
    </row>
    <row r="83" spans="1:23" s="34" customFormat="1" x14ac:dyDescent="0.2">
      <c r="A83" s="113">
        <v>333001</v>
      </c>
      <c r="B83" s="114" t="s">
        <v>74</v>
      </c>
      <c r="C83" s="66">
        <v>697</v>
      </c>
      <c r="D83" s="75">
        <v>2467394</v>
      </c>
      <c r="E83" s="38">
        <f t="shared" si="11"/>
        <v>3540.0200860832138</v>
      </c>
      <c r="F83" s="47">
        <v>1045069</v>
      </c>
      <c r="G83" s="38">
        <f t="shared" si="12"/>
        <v>1499.3816355810618</v>
      </c>
      <c r="H83" s="79">
        <v>251340</v>
      </c>
      <c r="I83" s="38">
        <f t="shared" si="13"/>
        <v>360.60258249641322</v>
      </c>
      <c r="J83" s="87">
        <v>147935</v>
      </c>
      <c r="K83" s="38">
        <f t="shared" si="14"/>
        <v>212.24533715925395</v>
      </c>
      <c r="L83" s="47">
        <v>384250</v>
      </c>
      <c r="M83" s="38">
        <f t="shared" si="15"/>
        <v>551.29124820659968</v>
      </c>
      <c r="N83" s="121">
        <v>381602</v>
      </c>
      <c r="O83" s="38">
        <f t="shared" si="16"/>
        <v>547.49210903873745</v>
      </c>
      <c r="P83" s="124">
        <v>87818</v>
      </c>
      <c r="Q83" s="38">
        <f t="shared" si="17"/>
        <v>125.99426111908178</v>
      </c>
      <c r="R83" s="129">
        <v>778548</v>
      </c>
      <c r="S83" s="38">
        <f t="shared" si="18"/>
        <v>1116.9985652797704</v>
      </c>
      <c r="T83" s="129">
        <v>4310</v>
      </c>
      <c r="U83" s="129">
        <f t="shared" si="21"/>
        <v>6.1836441893830703</v>
      </c>
      <c r="V83" s="39">
        <f t="shared" si="19"/>
        <v>5548266</v>
      </c>
      <c r="W83" s="38">
        <f t="shared" si="20"/>
        <v>7960.2094691535149</v>
      </c>
    </row>
    <row r="84" spans="1:23" x14ac:dyDescent="0.2">
      <c r="A84" s="115">
        <v>336001</v>
      </c>
      <c r="B84" s="116" t="s">
        <v>75</v>
      </c>
      <c r="C84" s="65">
        <v>653</v>
      </c>
      <c r="D84" s="74">
        <v>3296601</v>
      </c>
      <c r="E84" s="35">
        <f t="shared" si="11"/>
        <v>5048.3935681470139</v>
      </c>
      <c r="F84" s="48">
        <v>1086915</v>
      </c>
      <c r="G84" s="35">
        <f t="shared" si="12"/>
        <v>1664.4946401225116</v>
      </c>
      <c r="H84" s="78">
        <v>176475</v>
      </c>
      <c r="I84" s="35">
        <f t="shared" si="13"/>
        <v>270.25267993874428</v>
      </c>
      <c r="J84" s="86">
        <v>115299</v>
      </c>
      <c r="K84" s="35">
        <f t="shared" si="14"/>
        <v>176.56814701378255</v>
      </c>
      <c r="L84" s="48">
        <v>159032</v>
      </c>
      <c r="M84" s="35">
        <f t="shared" si="15"/>
        <v>243.54058192955588</v>
      </c>
      <c r="N84" s="120">
        <v>1186967</v>
      </c>
      <c r="O84" s="35">
        <f t="shared" si="16"/>
        <v>1817.7136294027564</v>
      </c>
      <c r="P84" s="128">
        <v>3216</v>
      </c>
      <c r="Q84" s="35">
        <f t="shared" si="17"/>
        <v>4.9249617151607961</v>
      </c>
      <c r="R84" s="128">
        <v>144408</v>
      </c>
      <c r="S84" s="35">
        <f t="shared" si="18"/>
        <v>221.14548238897396</v>
      </c>
      <c r="T84" s="128">
        <v>26448</v>
      </c>
      <c r="U84" s="128">
        <f t="shared" si="21"/>
        <v>40.502297090352222</v>
      </c>
      <c r="V84" s="36">
        <f t="shared" si="19"/>
        <v>6195361</v>
      </c>
      <c r="W84" s="35">
        <f t="shared" si="20"/>
        <v>9487.5359877488518</v>
      </c>
    </row>
    <row r="85" spans="1:23" s="67" customFormat="1" x14ac:dyDescent="0.2">
      <c r="A85" s="117">
        <v>337001</v>
      </c>
      <c r="B85" s="118" t="s">
        <v>76</v>
      </c>
      <c r="C85" s="66">
        <v>942</v>
      </c>
      <c r="D85" s="73">
        <v>8686415</v>
      </c>
      <c r="E85" s="69">
        <f t="shared" si="11"/>
        <v>9221.2473460721867</v>
      </c>
      <c r="F85" s="77">
        <v>1308533</v>
      </c>
      <c r="G85" s="69">
        <f t="shared" si="12"/>
        <v>1389.1008492569001</v>
      </c>
      <c r="H85" s="80">
        <v>1051314</v>
      </c>
      <c r="I85" s="69">
        <f t="shared" si="13"/>
        <v>1116.0445859872611</v>
      </c>
      <c r="J85" s="88">
        <v>377589</v>
      </c>
      <c r="K85" s="69">
        <f t="shared" si="14"/>
        <v>400.83757961783442</v>
      </c>
      <c r="L85" s="77">
        <v>281244</v>
      </c>
      <c r="M85" s="69">
        <f t="shared" si="15"/>
        <v>298.56050955414014</v>
      </c>
      <c r="N85" s="122">
        <v>1415093</v>
      </c>
      <c r="O85" s="69">
        <f t="shared" si="16"/>
        <v>1502.2218683651804</v>
      </c>
      <c r="P85" s="130">
        <v>215541</v>
      </c>
      <c r="Q85" s="69">
        <f t="shared" si="17"/>
        <v>228.81210191082803</v>
      </c>
      <c r="R85" s="130">
        <v>1959204</v>
      </c>
      <c r="S85" s="69">
        <f t="shared" si="18"/>
        <v>2079.8343949044588</v>
      </c>
      <c r="T85" s="130">
        <v>0</v>
      </c>
      <c r="U85" s="129">
        <f t="shared" si="21"/>
        <v>0</v>
      </c>
      <c r="V85" s="53">
        <f t="shared" si="19"/>
        <v>15294933</v>
      </c>
      <c r="W85" s="69">
        <f t="shared" si="20"/>
        <v>16236.659235668791</v>
      </c>
    </row>
    <row r="86" spans="1:23" s="70" customFormat="1" x14ac:dyDescent="0.2">
      <c r="A86" s="113">
        <v>339001</v>
      </c>
      <c r="B86" s="114" t="s">
        <v>77</v>
      </c>
      <c r="C86" s="66">
        <v>395</v>
      </c>
      <c r="D86" s="75">
        <v>2004087</v>
      </c>
      <c r="E86" s="71">
        <f t="shared" si="11"/>
        <v>5073.6379746835446</v>
      </c>
      <c r="F86" s="47">
        <v>383005</v>
      </c>
      <c r="G86" s="71">
        <f t="shared" si="12"/>
        <v>969.63291139240505</v>
      </c>
      <c r="H86" s="79">
        <v>622664</v>
      </c>
      <c r="I86" s="71">
        <f t="shared" si="13"/>
        <v>1576.3645569620253</v>
      </c>
      <c r="J86" s="87">
        <v>485926</v>
      </c>
      <c r="K86" s="71">
        <f t="shared" si="14"/>
        <v>1230.1924050632911</v>
      </c>
      <c r="L86" s="47">
        <v>122869</v>
      </c>
      <c r="M86" s="71">
        <f t="shared" si="15"/>
        <v>311.0607594936709</v>
      </c>
      <c r="N86" s="121">
        <v>475558</v>
      </c>
      <c r="O86" s="71">
        <f t="shared" si="16"/>
        <v>1203.9443037974684</v>
      </c>
      <c r="P86" s="129">
        <v>10118</v>
      </c>
      <c r="Q86" s="71">
        <f t="shared" si="17"/>
        <v>25.615189873417723</v>
      </c>
      <c r="R86" s="129">
        <v>88951</v>
      </c>
      <c r="S86" s="71">
        <f t="shared" si="18"/>
        <v>225.19240506329115</v>
      </c>
      <c r="T86" s="129">
        <v>18687</v>
      </c>
      <c r="U86" s="129">
        <f t="shared" si="21"/>
        <v>47.308860759493669</v>
      </c>
      <c r="V86" s="39">
        <f>D86+F86+H86+J86+L86+N86+P86+R86+T86</f>
        <v>4211865</v>
      </c>
      <c r="W86" s="71">
        <f t="shared" si="20"/>
        <v>10662.949367088608</v>
      </c>
    </row>
    <row r="87" spans="1:23" s="70" customFormat="1" x14ac:dyDescent="0.2">
      <c r="A87" s="113">
        <v>340001</v>
      </c>
      <c r="B87" s="114" t="s">
        <v>81</v>
      </c>
      <c r="C87" s="66">
        <v>103</v>
      </c>
      <c r="D87" s="75">
        <v>648249</v>
      </c>
      <c r="E87" s="71">
        <f t="shared" ref="E87" si="22">D87/$C87</f>
        <v>6293.6796116504856</v>
      </c>
      <c r="F87" s="47">
        <v>221391</v>
      </c>
      <c r="G87" s="71">
        <f t="shared" ref="G87" si="23">F87/$C87</f>
        <v>2149.4271844660193</v>
      </c>
      <c r="H87" s="79">
        <v>146117</v>
      </c>
      <c r="I87" s="71">
        <f t="shared" ref="I87" si="24">H87/$C87</f>
        <v>1418.6116504854369</v>
      </c>
      <c r="J87" s="87">
        <v>12122</v>
      </c>
      <c r="K87" s="71">
        <f t="shared" ref="K87" si="25">J87/$C87</f>
        <v>117.68932038834951</v>
      </c>
      <c r="L87" s="47">
        <v>28519</v>
      </c>
      <c r="M87" s="71">
        <f t="shared" ref="M87" si="26">L87/$C87</f>
        <v>276.88349514563106</v>
      </c>
      <c r="N87" s="121">
        <v>51640</v>
      </c>
      <c r="O87" s="71">
        <f t="shared" ref="O87" si="27">N87/$C87</f>
        <v>501.35922330097088</v>
      </c>
      <c r="P87" s="129">
        <v>86075</v>
      </c>
      <c r="Q87" s="71">
        <f t="shared" ref="Q87" si="28">P87/$C87</f>
        <v>835.67961165048541</v>
      </c>
      <c r="R87" s="129">
        <v>5775</v>
      </c>
      <c r="S87" s="71">
        <f t="shared" ref="S87" si="29">R87/$C87</f>
        <v>56.067961165048544</v>
      </c>
      <c r="T87" s="129">
        <v>1030663</v>
      </c>
      <c r="U87" s="129">
        <f t="shared" si="21"/>
        <v>10006.436893203883</v>
      </c>
      <c r="V87" s="39">
        <f t="shared" ref="V87" si="30">D87+F87+H87+J87+L87+N87+P87+R87+T87</f>
        <v>2230551</v>
      </c>
      <c r="W87" s="71">
        <f t="shared" ref="W87" si="31">V87/$C87</f>
        <v>21655.834951456312</v>
      </c>
    </row>
    <row r="88" spans="1:23" s="70" customFormat="1" x14ac:dyDescent="0.2">
      <c r="A88" s="113">
        <v>341001</v>
      </c>
      <c r="B88" s="114" t="s">
        <v>83</v>
      </c>
      <c r="C88" s="66">
        <v>364</v>
      </c>
      <c r="D88" s="75">
        <v>1724302</v>
      </c>
      <c r="E88" s="71">
        <f t="shared" ref="E88:E95" si="32">D88/$C88</f>
        <v>4737.0934065934061</v>
      </c>
      <c r="F88" s="47">
        <v>666563</v>
      </c>
      <c r="G88" s="71">
        <f t="shared" ref="G88:G95" si="33">F88/$C88</f>
        <v>1831.217032967033</v>
      </c>
      <c r="H88" s="79">
        <v>378156</v>
      </c>
      <c r="I88" s="71">
        <f t="shared" ref="I88:I95" si="34">H88/$C88</f>
        <v>1038.8901098901099</v>
      </c>
      <c r="J88" s="87">
        <v>213121</v>
      </c>
      <c r="K88" s="71">
        <f t="shared" ref="K88:K95" si="35">J88/$C88</f>
        <v>585.49725274725279</v>
      </c>
      <c r="L88" s="47">
        <v>441233</v>
      </c>
      <c r="M88" s="71">
        <f t="shared" ref="M88:M95" si="36">L88/$C88</f>
        <v>1212.1785714285713</v>
      </c>
      <c r="N88" s="121">
        <v>274073</v>
      </c>
      <c r="O88" s="71">
        <f t="shared" ref="O88:O95" si="37">N88/$C88</f>
        <v>752.94780219780216</v>
      </c>
      <c r="P88" s="129">
        <v>623288</v>
      </c>
      <c r="Q88" s="71">
        <f t="shared" ref="Q88:Q95" si="38">P88/$C88</f>
        <v>1712.3296703296703</v>
      </c>
      <c r="R88" s="129">
        <v>69742</v>
      </c>
      <c r="S88" s="71">
        <f t="shared" ref="S88:S95" si="39">R88/$C88</f>
        <v>191.59890109890111</v>
      </c>
      <c r="T88" s="129">
        <v>0</v>
      </c>
      <c r="U88" s="129">
        <f t="shared" si="21"/>
        <v>0</v>
      </c>
      <c r="V88" s="39">
        <f t="shared" ref="V88:V95" si="40">D88+F88+H88+J88+L88+N88+P88+R88+T88</f>
        <v>4390478</v>
      </c>
      <c r="W88" s="71">
        <f t="shared" ref="W88:W95" si="41">V88/$C88</f>
        <v>12061.752747252747</v>
      </c>
    </row>
    <row r="89" spans="1:23" s="67" customFormat="1" x14ac:dyDescent="0.2">
      <c r="A89" s="113">
        <v>343001</v>
      </c>
      <c r="B89" s="116" t="s">
        <v>84</v>
      </c>
      <c r="C89" s="65">
        <v>208</v>
      </c>
      <c r="D89" s="74">
        <v>1265476</v>
      </c>
      <c r="E89" s="68">
        <f t="shared" si="32"/>
        <v>6084.0192307692305</v>
      </c>
      <c r="F89" s="48">
        <v>429243</v>
      </c>
      <c r="G89" s="68">
        <f t="shared" si="33"/>
        <v>2063.6682692307691</v>
      </c>
      <c r="H89" s="78">
        <v>89346</v>
      </c>
      <c r="I89" s="68">
        <f t="shared" si="34"/>
        <v>429.54807692307691</v>
      </c>
      <c r="J89" s="86">
        <v>23587</v>
      </c>
      <c r="K89" s="68">
        <f t="shared" si="35"/>
        <v>113.39903846153847</v>
      </c>
      <c r="L89" s="119">
        <v>194343</v>
      </c>
      <c r="M89" s="68">
        <f t="shared" si="36"/>
        <v>934.34134615384619</v>
      </c>
      <c r="N89" s="120">
        <v>252230</v>
      </c>
      <c r="O89" s="68">
        <f t="shared" si="37"/>
        <v>1212.6442307692307</v>
      </c>
      <c r="P89" s="128">
        <v>81309</v>
      </c>
      <c r="Q89" s="68">
        <f t="shared" si="38"/>
        <v>390.90865384615387</v>
      </c>
      <c r="R89" s="128">
        <v>127305</v>
      </c>
      <c r="S89" s="68">
        <f t="shared" si="39"/>
        <v>612.04326923076928</v>
      </c>
      <c r="T89" s="128">
        <v>0</v>
      </c>
      <c r="U89" s="128">
        <f t="shared" si="21"/>
        <v>0</v>
      </c>
      <c r="V89" s="36">
        <f t="shared" si="40"/>
        <v>2462839</v>
      </c>
      <c r="W89" s="68">
        <f t="shared" si="41"/>
        <v>11840.572115384615</v>
      </c>
    </row>
    <row r="90" spans="1:23" s="70" customFormat="1" x14ac:dyDescent="0.2">
      <c r="A90" s="117">
        <v>343002</v>
      </c>
      <c r="B90" s="118" t="s">
        <v>115</v>
      </c>
      <c r="C90" s="66">
        <v>1246</v>
      </c>
      <c r="D90" s="95">
        <v>1056155</v>
      </c>
      <c r="E90" s="95">
        <f t="shared" si="32"/>
        <v>847.63643659711079</v>
      </c>
      <c r="F90" s="47">
        <v>176783</v>
      </c>
      <c r="G90" s="95">
        <f t="shared" si="33"/>
        <v>141.88041733547351</v>
      </c>
      <c r="H90" s="95">
        <v>3113731</v>
      </c>
      <c r="I90" s="95">
        <f t="shared" si="34"/>
        <v>2498.981540930979</v>
      </c>
      <c r="J90" s="95">
        <v>133914</v>
      </c>
      <c r="K90" s="95">
        <f t="shared" si="35"/>
        <v>107.47512038523274</v>
      </c>
      <c r="L90" s="47">
        <v>570880</v>
      </c>
      <c r="M90" s="95">
        <f t="shared" si="36"/>
        <v>458.17014446227927</v>
      </c>
      <c r="N90" s="121">
        <v>1670627</v>
      </c>
      <c r="O90" s="95">
        <f t="shared" si="37"/>
        <v>1340.7921348314608</v>
      </c>
      <c r="P90" s="129">
        <v>67812</v>
      </c>
      <c r="Q90" s="95">
        <f t="shared" si="38"/>
        <v>54.423756019261639</v>
      </c>
      <c r="R90" s="129">
        <v>37026</v>
      </c>
      <c r="S90" s="95">
        <f t="shared" si="39"/>
        <v>29.71589085072231</v>
      </c>
      <c r="T90" s="129">
        <v>0</v>
      </c>
      <c r="U90" s="129">
        <f t="shared" si="21"/>
        <v>0</v>
      </c>
      <c r="V90" s="39">
        <f>D90+F90+H90+J90+L90+N90+P90+R90+T90</f>
        <v>6826928</v>
      </c>
      <c r="W90" s="95">
        <f t="shared" si="41"/>
        <v>5479.0754414125204</v>
      </c>
    </row>
    <row r="91" spans="1:23" s="70" customFormat="1" x14ac:dyDescent="0.2">
      <c r="A91" s="107">
        <v>344001</v>
      </c>
      <c r="B91" s="108" t="s">
        <v>85</v>
      </c>
      <c r="C91" s="66">
        <v>296</v>
      </c>
      <c r="D91" s="95">
        <v>1508474</v>
      </c>
      <c r="E91" s="95">
        <f t="shared" si="32"/>
        <v>5096.1959459459458</v>
      </c>
      <c r="F91" s="47">
        <v>221154</v>
      </c>
      <c r="G91" s="95">
        <f t="shared" si="33"/>
        <v>747.14189189189187</v>
      </c>
      <c r="H91" s="95">
        <v>216251</v>
      </c>
      <c r="I91" s="95">
        <f t="shared" si="34"/>
        <v>730.57770270270271</v>
      </c>
      <c r="J91" s="95">
        <v>256314</v>
      </c>
      <c r="K91" s="95">
        <f t="shared" si="35"/>
        <v>865.92567567567562</v>
      </c>
      <c r="L91" s="47">
        <v>382327</v>
      </c>
      <c r="M91" s="95">
        <f t="shared" si="36"/>
        <v>1291.6452702702702</v>
      </c>
      <c r="N91" s="121">
        <v>417187</v>
      </c>
      <c r="O91" s="95">
        <f t="shared" si="37"/>
        <v>1409.4155405405406</v>
      </c>
      <c r="P91" s="129">
        <v>0</v>
      </c>
      <c r="Q91" s="95">
        <f t="shared" si="38"/>
        <v>0</v>
      </c>
      <c r="R91" s="129">
        <v>71685</v>
      </c>
      <c r="S91" s="95">
        <f t="shared" si="39"/>
        <v>242.17905405405406</v>
      </c>
      <c r="T91" s="129">
        <v>0</v>
      </c>
      <c r="U91" s="129">
        <f t="shared" si="21"/>
        <v>0</v>
      </c>
      <c r="V91" s="39">
        <f t="shared" ref="V91:V93" si="42">D91+F91+H91+J91+L91+N91+P91+R91+T91</f>
        <v>3073392</v>
      </c>
      <c r="W91" s="95">
        <f t="shared" si="41"/>
        <v>10383.081081081082</v>
      </c>
    </row>
    <row r="92" spans="1:23" s="70" customFormat="1" x14ac:dyDescent="0.2">
      <c r="A92" s="113">
        <v>345001</v>
      </c>
      <c r="B92" s="114" t="s">
        <v>116</v>
      </c>
      <c r="C92" s="66">
        <v>597</v>
      </c>
      <c r="D92" s="95">
        <v>1122776</v>
      </c>
      <c r="E92" s="95">
        <f t="shared" ref="E92:E93" si="43">D92/$C92</f>
        <v>1880.6968174204355</v>
      </c>
      <c r="F92" s="47">
        <v>287572</v>
      </c>
      <c r="G92" s="95">
        <f t="shared" ref="G92:G93" si="44">F92/$C92</f>
        <v>481.69514237855947</v>
      </c>
      <c r="H92" s="95">
        <v>1236621</v>
      </c>
      <c r="I92" s="95">
        <f t="shared" ref="I92:I93" si="45">H92/$C92</f>
        <v>2071.3919597989948</v>
      </c>
      <c r="J92" s="95">
        <v>80607</v>
      </c>
      <c r="K92" s="95">
        <f t="shared" ref="K92:K93" si="46">J92/$C92</f>
        <v>135.02010050251258</v>
      </c>
      <c r="L92" s="47">
        <v>388999</v>
      </c>
      <c r="M92" s="95">
        <f t="shared" ref="M92:M93" si="47">L92/$C92</f>
        <v>651.58961474036846</v>
      </c>
      <c r="N92" s="121">
        <v>1211056</v>
      </c>
      <c r="O92" s="95">
        <f t="shared" ref="O92:O93" si="48">N92/$C92</f>
        <v>2028.5695142378559</v>
      </c>
      <c r="P92" s="129">
        <v>22430</v>
      </c>
      <c r="Q92" s="95">
        <f t="shared" ref="Q92:Q93" si="49">P92/$C92</f>
        <v>37.571189279731996</v>
      </c>
      <c r="R92" s="129">
        <v>17605</v>
      </c>
      <c r="S92" s="95">
        <f t="shared" ref="S92:S93" si="50">R92/$C92</f>
        <v>29.489112227805695</v>
      </c>
      <c r="T92" s="129">
        <v>0</v>
      </c>
      <c r="U92" s="129">
        <f t="shared" si="21"/>
        <v>0</v>
      </c>
      <c r="V92" s="39">
        <f t="shared" si="42"/>
        <v>4367666</v>
      </c>
      <c r="W92" s="95">
        <f t="shared" ref="W92:W93" si="51">V92/$C92</f>
        <v>7316.0234505862645</v>
      </c>
    </row>
    <row r="93" spans="1:23" s="96" customFormat="1" x14ac:dyDescent="0.2">
      <c r="A93" s="113">
        <v>346001</v>
      </c>
      <c r="B93" s="114" t="s">
        <v>117</v>
      </c>
      <c r="C93" s="66">
        <v>625</v>
      </c>
      <c r="D93" s="95">
        <v>2226877</v>
      </c>
      <c r="E93" s="95">
        <f t="shared" si="43"/>
        <v>3563.0032000000001</v>
      </c>
      <c r="F93" s="47">
        <v>281718</v>
      </c>
      <c r="G93" s="95">
        <f t="shared" si="44"/>
        <v>450.74880000000002</v>
      </c>
      <c r="H93" s="95">
        <v>1050451</v>
      </c>
      <c r="I93" s="95">
        <f t="shared" si="45"/>
        <v>1680.7216000000001</v>
      </c>
      <c r="J93" s="95">
        <v>8381413</v>
      </c>
      <c r="K93" s="95">
        <f t="shared" si="46"/>
        <v>13410.2608</v>
      </c>
      <c r="L93" s="47">
        <v>154546</v>
      </c>
      <c r="M93" s="95">
        <f t="shared" si="47"/>
        <v>247.27359999999999</v>
      </c>
      <c r="N93" s="121">
        <v>608222</v>
      </c>
      <c r="O93" s="95">
        <f t="shared" si="48"/>
        <v>973.15520000000004</v>
      </c>
      <c r="P93" s="129">
        <v>1882068</v>
      </c>
      <c r="Q93" s="95">
        <f t="shared" si="49"/>
        <v>3011.3087999999998</v>
      </c>
      <c r="R93" s="129">
        <v>2165614</v>
      </c>
      <c r="S93" s="95">
        <f t="shared" si="50"/>
        <v>3464.9823999999999</v>
      </c>
      <c r="T93" s="129">
        <v>0</v>
      </c>
      <c r="U93" s="129">
        <f t="shared" si="21"/>
        <v>0</v>
      </c>
      <c r="V93" s="39">
        <f t="shared" si="42"/>
        <v>16750909</v>
      </c>
      <c r="W93" s="95">
        <f t="shared" si="51"/>
        <v>26801.454399999999</v>
      </c>
    </row>
    <row r="94" spans="1:23" s="96" customFormat="1" x14ac:dyDescent="0.2">
      <c r="A94" s="115">
        <v>347001</v>
      </c>
      <c r="B94" s="116" t="s">
        <v>118</v>
      </c>
      <c r="C94" s="65">
        <v>119</v>
      </c>
      <c r="D94" s="94">
        <v>738017</v>
      </c>
      <c r="E94" s="94">
        <f t="shared" ref="E94" si="52">D94/$C94</f>
        <v>6201.8235294117649</v>
      </c>
      <c r="F94" s="48">
        <v>172072</v>
      </c>
      <c r="G94" s="94">
        <f t="shared" ref="G94" si="53">F94/$C94</f>
        <v>1445.9831932773109</v>
      </c>
      <c r="H94" s="94">
        <v>50262</v>
      </c>
      <c r="I94" s="94">
        <f t="shared" ref="I94" si="54">H94/$C94</f>
        <v>422.36974789915968</v>
      </c>
      <c r="J94" s="94">
        <v>153625</v>
      </c>
      <c r="K94" s="94">
        <f t="shared" ref="K94" si="55">J94/$C94</f>
        <v>1290.9663865546217</v>
      </c>
      <c r="L94" s="48">
        <v>35911</v>
      </c>
      <c r="M94" s="94">
        <f t="shared" ref="M94" si="56">L94/$C94</f>
        <v>301.77310924369749</v>
      </c>
      <c r="N94" s="120">
        <v>46486</v>
      </c>
      <c r="O94" s="94">
        <f t="shared" ref="O94" si="57">N94/$C94</f>
        <v>390.63865546218489</v>
      </c>
      <c r="P94" s="128">
        <v>18480</v>
      </c>
      <c r="Q94" s="94">
        <f t="shared" ref="Q94" si="58">P94/$C94</f>
        <v>155.29411764705881</v>
      </c>
      <c r="R94" s="128">
        <v>6260</v>
      </c>
      <c r="S94" s="94">
        <f t="shared" ref="S94" si="59">R94/$C94</f>
        <v>52.605042016806721</v>
      </c>
      <c r="T94" s="94">
        <v>0</v>
      </c>
      <c r="U94" s="128">
        <f t="shared" si="21"/>
        <v>0</v>
      </c>
      <c r="V94" s="36">
        <f t="shared" ref="V94" si="60">D94+F94+H94+J94+L94+N94+P94+R94+T94</f>
        <v>1221113</v>
      </c>
      <c r="W94" s="94">
        <f t="shared" ref="W94" si="61">V94/$C94</f>
        <v>10261.453781512606</v>
      </c>
    </row>
    <row r="95" spans="1:23" s="105" customFormat="1" x14ac:dyDescent="0.2">
      <c r="A95" s="115">
        <v>348001</v>
      </c>
      <c r="B95" s="116" t="s">
        <v>119</v>
      </c>
      <c r="C95" s="65">
        <v>102</v>
      </c>
      <c r="D95" s="103">
        <v>901348</v>
      </c>
      <c r="E95" s="103">
        <f t="shared" si="32"/>
        <v>8836.745098039215</v>
      </c>
      <c r="F95" s="104">
        <v>128151</v>
      </c>
      <c r="G95" s="103">
        <f t="shared" si="33"/>
        <v>1256.3823529411766</v>
      </c>
      <c r="H95" s="103">
        <v>80600</v>
      </c>
      <c r="I95" s="103">
        <f t="shared" si="34"/>
        <v>790.1960784313726</v>
      </c>
      <c r="J95" s="103">
        <v>78836</v>
      </c>
      <c r="K95" s="103">
        <f t="shared" si="35"/>
        <v>772.9019607843137</v>
      </c>
      <c r="L95" s="104">
        <v>142014</v>
      </c>
      <c r="M95" s="103">
        <f t="shared" si="36"/>
        <v>1392.2941176470588</v>
      </c>
      <c r="N95" s="103">
        <v>85660</v>
      </c>
      <c r="O95" s="103">
        <f t="shared" si="37"/>
        <v>839.8039215686274</v>
      </c>
      <c r="P95" s="131">
        <v>100214</v>
      </c>
      <c r="Q95" s="103">
        <f t="shared" si="38"/>
        <v>982.49019607843138</v>
      </c>
      <c r="R95" s="131">
        <v>26014</v>
      </c>
      <c r="S95" s="103">
        <f t="shared" si="39"/>
        <v>255.0392156862745</v>
      </c>
      <c r="T95" s="103">
        <v>0</v>
      </c>
      <c r="U95" s="126">
        <f>T95/$C95</f>
        <v>0</v>
      </c>
      <c r="V95" s="39">
        <f t="shared" si="40"/>
        <v>1542837</v>
      </c>
      <c r="W95" s="103">
        <f t="shared" si="41"/>
        <v>15125.85294117647</v>
      </c>
    </row>
    <row r="96" spans="1:23" x14ac:dyDescent="0.2">
      <c r="A96" s="14"/>
      <c r="B96" s="15" t="s">
        <v>78</v>
      </c>
      <c r="C96" s="44">
        <f>SUM(C80:C95)</f>
        <v>7720</v>
      </c>
      <c r="D96" s="61">
        <f>SUM(D80:D95)</f>
        <v>35912666</v>
      </c>
      <c r="E96" s="61">
        <f t="shared" si="11"/>
        <v>4651.8997409326421</v>
      </c>
      <c r="F96" s="61">
        <f>SUM(F80:F95)</f>
        <v>8551817</v>
      </c>
      <c r="G96" s="61">
        <f t="shared" si="12"/>
        <v>1107.7483160621762</v>
      </c>
      <c r="H96" s="58">
        <f>SUM(H80:H95)</f>
        <v>9025457</v>
      </c>
      <c r="I96" s="61">
        <f t="shared" si="13"/>
        <v>1169.1006476683938</v>
      </c>
      <c r="J96" s="61">
        <f>SUM(J80:J95)</f>
        <v>11366787</v>
      </c>
      <c r="K96" s="61">
        <f t="shared" si="14"/>
        <v>1472.3817357512953</v>
      </c>
      <c r="L96" s="58">
        <f>SUM(L80:L95)</f>
        <v>3736009</v>
      </c>
      <c r="M96" s="61">
        <f t="shared" si="15"/>
        <v>483.93898963730572</v>
      </c>
      <c r="N96" s="61">
        <f>SUM(N80:N95)</f>
        <v>9588913</v>
      </c>
      <c r="O96" s="61">
        <f t="shared" si="16"/>
        <v>1242.0871761658032</v>
      </c>
      <c r="P96" s="58">
        <f>SUM(P80:P95)</f>
        <v>3344732</v>
      </c>
      <c r="Q96" s="61">
        <f t="shared" si="17"/>
        <v>433.25544041450775</v>
      </c>
      <c r="R96" s="61">
        <f>SUM(R80:R95)</f>
        <v>6008736</v>
      </c>
      <c r="S96" s="61">
        <f t="shared" si="18"/>
        <v>778.33367875647673</v>
      </c>
      <c r="T96" s="58">
        <f>SUM(T80:T95)</f>
        <v>1115111</v>
      </c>
      <c r="U96" s="61">
        <f>T96/$C96</f>
        <v>144.44443005181347</v>
      </c>
      <c r="V96" s="62">
        <f>SUM(V80:V95)</f>
        <v>88650228</v>
      </c>
      <c r="W96" s="61">
        <f t="shared" si="20"/>
        <v>11483.190155440414</v>
      </c>
    </row>
    <row r="97" spans="1:23" x14ac:dyDescent="0.2">
      <c r="A97" s="11"/>
      <c r="B97" s="12"/>
      <c r="C97" s="43"/>
      <c r="D97" s="12"/>
      <c r="E97" s="12"/>
      <c r="F97" s="12"/>
      <c r="G97" s="40"/>
      <c r="H97" s="12"/>
      <c r="I97" s="8"/>
      <c r="J97" s="8"/>
      <c r="K97" s="20"/>
      <c r="L97" s="8"/>
      <c r="M97" s="20"/>
      <c r="N97" s="8"/>
      <c r="O97" s="20"/>
      <c r="P97" s="8"/>
      <c r="Q97" s="8"/>
      <c r="R97" s="8"/>
      <c r="S97" s="20"/>
      <c r="T97" s="8"/>
      <c r="U97" s="8"/>
      <c r="V97" s="8"/>
      <c r="W97" s="20"/>
    </row>
    <row r="98" spans="1:23" s="105" customFormat="1" x14ac:dyDescent="0.2">
      <c r="A98" s="101" t="s">
        <v>106</v>
      </c>
      <c r="B98" s="102" t="s">
        <v>107</v>
      </c>
      <c r="C98" s="106">
        <v>314</v>
      </c>
      <c r="D98" s="103">
        <v>227556</v>
      </c>
      <c r="E98" s="103">
        <f t="shared" ref="E98:E99" si="62">D98/$C98</f>
        <v>724.70063694267515</v>
      </c>
      <c r="F98" s="104">
        <v>63223</v>
      </c>
      <c r="G98" s="103">
        <f t="shared" ref="G98:G99" si="63">F98/$C98</f>
        <v>201.34713375796179</v>
      </c>
      <c r="H98" s="103">
        <v>374062</v>
      </c>
      <c r="I98" s="103">
        <f t="shared" ref="I98" si="64">H98/$C98</f>
        <v>1191.28025477707</v>
      </c>
      <c r="J98" s="103">
        <v>1852627</v>
      </c>
      <c r="K98" s="103">
        <f t="shared" ref="K98:K99" si="65">J98/$C98</f>
        <v>5900.0859872611463</v>
      </c>
      <c r="L98" s="104">
        <v>48861</v>
      </c>
      <c r="M98" s="103">
        <f t="shared" ref="M98:M99" si="66">L98/$C98</f>
        <v>155.60828025477707</v>
      </c>
      <c r="N98" s="103">
        <v>727837</v>
      </c>
      <c r="O98" s="103">
        <f t="shared" ref="O98:O99" si="67">N98/$C98</f>
        <v>2317.9522292993629</v>
      </c>
      <c r="P98" s="131">
        <v>1386995</v>
      </c>
      <c r="Q98" s="103">
        <f t="shared" ref="Q98" si="68">P98/$C98</f>
        <v>4417.1815286624205</v>
      </c>
      <c r="R98" s="103">
        <v>0</v>
      </c>
      <c r="S98" s="103">
        <f t="shared" ref="S98:S99" si="69">R98/$C98</f>
        <v>0</v>
      </c>
      <c r="T98" s="103">
        <v>0</v>
      </c>
      <c r="U98" s="103">
        <f t="shared" ref="U98:U99" si="70">T98/$C98</f>
        <v>0</v>
      </c>
      <c r="V98" s="64">
        <f t="shared" ref="V98" si="71">D98+F98+H98+J98+L98+N98+P98+R98+T98</f>
        <v>4681161</v>
      </c>
      <c r="W98" s="103">
        <f t="shared" ref="W98:W99" si="72">V98/$C98</f>
        <v>14908.156050955415</v>
      </c>
    </row>
    <row r="99" spans="1:23" s="96" customFormat="1" x14ac:dyDescent="0.2">
      <c r="A99" s="14"/>
      <c r="B99" s="15" t="s">
        <v>108</v>
      </c>
      <c r="C99" s="44">
        <f>C98</f>
        <v>314</v>
      </c>
      <c r="D99" s="18">
        <f>SUM(D98)</f>
        <v>227556</v>
      </c>
      <c r="E99" s="57">
        <f t="shared" si="62"/>
        <v>724.70063694267515</v>
      </c>
      <c r="F99" s="19">
        <f>SUM(F98)</f>
        <v>63223</v>
      </c>
      <c r="G99" s="57">
        <f t="shared" si="63"/>
        <v>201.34713375796179</v>
      </c>
      <c r="H99" s="63">
        <f>SUM(H98)</f>
        <v>374062</v>
      </c>
      <c r="I99" s="57">
        <f>H99/$C99</f>
        <v>1191.28025477707</v>
      </c>
      <c r="J99" s="19">
        <f>SUM(J98)</f>
        <v>1852627</v>
      </c>
      <c r="K99" s="57">
        <f t="shared" si="65"/>
        <v>5900.0859872611463</v>
      </c>
      <c r="L99" s="58">
        <f>SUM(L98)</f>
        <v>48861</v>
      </c>
      <c r="M99" s="57">
        <f t="shared" si="66"/>
        <v>155.60828025477707</v>
      </c>
      <c r="N99" s="57">
        <f>SUM(N98)</f>
        <v>727837</v>
      </c>
      <c r="O99" s="57">
        <f t="shared" si="67"/>
        <v>2317.9522292993629</v>
      </c>
      <c r="P99" s="19">
        <f>SUM(P98)</f>
        <v>1386995</v>
      </c>
      <c r="Q99" s="57">
        <f>P99/$C99</f>
        <v>4417.1815286624205</v>
      </c>
      <c r="R99" s="57">
        <f>SUM(R98)</f>
        <v>0</v>
      </c>
      <c r="S99" s="57">
        <f t="shared" si="69"/>
        <v>0</v>
      </c>
      <c r="T99" s="19">
        <f>SUM(T98)</f>
        <v>0</v>
      </c>
      <c r="U99" s="57">
        <f t="shared" si="70"/>
        <v>0</v>
      </c>
      <c r="V99" s="64">
        <f>SUM(V98)</f>
        <v>4681161</v>
      </c>
      <c r="W99" s="57">
        <f t="shared" si="72"/>
        <v>14908.156050955415</v>
      </c>
    </row>
    <row r="100" spans="1:23" s="96" customFormat="1" x14ac:dyDescent="0.2">
      <c r="A100" s="11"/>
      <c r="B100" s="43"/>
      <c r="C100" s="43"/>
      <c r="D100" s="43"/>
      <c r="E100" s="43"/>
      <c r="F100" s="43"/>
      <c r="G100" s="40"/>
      <c r="H100" s="43"/>
      <c r="I100" s="42"/>
      <c r="J100" s="42"/>
      <c r="K100" s="20"/>
      <c r="L100" s="42"/>
      <c r="M100" s="20"/>
      <c r="N100" s="42"/>
      <c r="O100" s="20"/>
      <c r="P100" s="42"/>
      <c r="Q100" s="42"/>
      <c r="R100" s="42"/>
      <c r="S100" s="20"/>
      <c r="T100" s="42"/>
      <c r="U100" s="42"/>
      <c r="V100" s="42"/>
      <c r="W100" s="20"/>
    </row>
    <row r="101" spans="1:23" ht="13.5" thickBot="1" x14ac:dyDescent="0.25">
      <c r="A101" s="21"/>
      <c r="B101" s="22" t="s">
        <v>79</v>
      </c>
      <c r="C101" s="44">
        <f>C96+C78+C74+C99</f>
        <v>702406</v>
      </c>
      <c r="D101" s="23">
        <f>D96+D78+D74+D99</f>
        <v>4176884180</v>
      </c>
      <c r="E101" s="24">
        <f>D101/$C101</f>
        <v>5946.5382983630552</v>
      </c>
      <c r="F101" s="23">
        <f>F96+F78+F74+F99</f>
        <v>1899235748</v>
      </c>
      <c r="G101" s="24">
        <f>F101/$C101</f>
        <v>2703.9002343374059</v>
      </c>
      <c r="H101" s="49">
        <f>H96+H78+H74+H99</f>
        <v>310483696.13</v>
      </c>
      <c r="I101" s="24">
        <f>H101/$C101</f>
        <v>442.02882112339586</v>
      </c>
      <c r="J101" s="23">
        <f>J96+J78+J74+J99</f>
        <v>639527525</v>
      </c>
      <c r="K101" s="24">
        <f>J101/$C101</f>
        <v>910.48129571786114</v>
      </c>
      <c r="L101" s="49">
        <f>L96+L78+L74+L99</f>
        <v>242216530</v>
      </c>
      <c r="M101" s="24">
        <f>L101/$C101</f>
        <v>344.83835559491234</v>
      </c>
      <c r="N101" s="26">
        <f>N96+N78+N74+N99</f>
        <v>633532331</v>
      </c>
      <c r="O101" s="24">
        <f>N101/$C101</f>
        <v>901.94606965202456</v>
      </c>
      <c r="P101" s="49">
        <f>P96+P78+P74+P99</f>
        <v>131613939</v>
      </c>
      <c r="Q101" s="24">
        <f>P101/$C101</f>
        <v>187.37587520607741</v>
      </c>
      <c r="R101" s="23">
        <f>R96+R78+R74+R99</f>
        <v>500309665</v>
      </c>
      <c r="S101" s="24">
        <f>R101/$C101</f>
        <v>712.27988513765547</v>
      </c>
      <c r="T101" s="49">
        <f>T96+T78+T74+T99</f>
        <v>1042526937</v>
      </c>
      <c r="U101" s="24">
        <f>T101/$C101</f>
        <v>1484.2227102274182</v>
      </c>
      <c r="V101" s="28">
        <f>V96+V78+V74+V99</f>
        <v>9576330551.1299992</v>
      </c>
      <c r="W101" s="24">
        <f>V101/$C101</f>
        <v>13633.611545359805</v>
      </c>
    </row>
    <row r="102" spans="1:23" s="31" customFormat="1" ht="25.5" customHeight="1" thickTop="1" x14ac:dyDescent="0.2">
      <c r="C102" s="32"/>
      <c r="D102" s="132" t="s">
        <v>121</v>
      </c>
      <c r="E102" s="132"/>
      <c r="F102" s="132"/>
      <c r="G102" s="132"/>
      <c r="H102" s="132" t="s">
        <v>121</v>
      </c>
      <c r="I102" s="132"/>
      <c r="J102" s="132"/>
      <c r="K102" s="132"/>
      <c r="L102" s="132" t="s">
        <v>121</v>
      </c>
      <c r="M102" s="132"/>
      <c r="N102" s="132"/>
      <c r="O102" s="132"/>
      <c r="P102" s="132" t="s">
        <v>121</v>
      </c>
      <c r="Q102" s="132"/>
      <c r="R102" s="132"/>
      <c r="S102" s="132"/>
      <c r="T102" s="132" t="s">
        <v>121</v>
      </c>
      <c r="U102" s="132"/>
      <c r="V102" s="132"/>
      <c r="W102" s="132"/>
    </row>
    <row r="103" spans="1:23" ht="12.75" customHeight="1" x14ac:dyDescent="0.2">
      <c r="D103" s="139" t="s">
        <v>105</v>
      </c>
      <c r="E103" s="139"/>
      <c r="F103" s="139"/>
      <c r="G103" s="96"/>
      <c r="H103" s="139" t="s">
        <v>105</v>
      </c>
      <c r="I103" s="139"/>
      <c r="J103" s="139"/>
      <c r="K103" s="139"/>
      <c r="L103" s="139" t="s">
        <v>105</v>
      </c>
      <c r="M103" s="139"/>
      <c r="N103" s="139"/>
      <c r="O103" s="139"/>
      <c r="P103" s="139" t="s">
        <v>105</v>
      </c>
      <c r="Q103" s="139"/>
      <c r="R103" s="139"/>
      <c r="S103" s="139"/>
      <c r="T103" s="139" t="s">
        <v>105</v>
      </c>
      <c r="U103" s="139"/>
      <c r="V103" s="139"/>
      <c r="W103" s="96"/>
    </row>
    <row r="104" spans="1:23" x14ac:dyDescent="0.2">
      <c r="D104" s="96" t="s">
        <v>109</v>
      </c>
      <c r="H104" s="96" t="s">
        <v>109</v>
      </c>
      <c r="L104" s="96" t="s">
        <v>109</v>
      </c>
      <c r="P104" s="96" t="s">
        <v>109</v>
      </c>
      <c r="T104" s="96" t="s">
        <v>109</v>
      </c>
    </row>
    <row r="106" spans="1:23" x14ac:dyDescent="0.2">
      <c r="V106" s="109">
        <f>V101+189174025</f>
        <v>9765504576.1299992</v>
      </c>
    </row>
  </sheetData>
  <mergeCells count="18">
    <mergeCell ref="L103:O103"/>
    <mergeCell ref="H103:K103"/>
    <mergeCell ref="T103:V103"/>
    <mergeCell ref="P103:S103"/>
    <mergeCell ref="D103:F103"/>
    <mergeCell ref="A1:B2"/>
    <mergeCell ref="C2:C3"/>
    <mergeCell ref="V2:V3"/>
    <mergeCell ref="C1:G1"/>
    <mergeCell ref="H1:K1"/>
    <mergeCell ref="L1:O1"/>
    <mergeCell ref="P1:S1"/>
    <mergeCell ref="T102:W102"/>
    <mergeCell ref="D102:G102"/>
    <mergeCell ref="T1:W1"/>
    <mergeCell ref="H102:K102"/>
    <mergeCell ref="L102:O102"/>
    <mergeCell ref="P102:S102"/>
  </mergeCells>
  <phoneticPr fontId="0" type="noConversion"/>
  <printOptions horizontalCentered="1"/>
  <pageMargins left="0.25" right="0.25" top="0.5" bottom="0.5" header="0.25" footer="0.25"/>
  <pageSetup paperSize="5" scale="65" fitToWidth="12" fitToHeight="5" orientation="portrait" r:id="rId1"/>
  <headerFooter alignWithMargins="0"/>
  <colBreaks count="4" manualBreakCount="4">
    <brk id="7" max="158" man="1"/>
    <brk id="11" max="158" man="1"/>
    <brk id="15" max="158" man="1"/>
    <brk id="19" max="1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by Object</vt:lpstr>
      <vt:lpstr>'Total by Object'!Print_Area</vt:lpstr>
      <vt:lpstr>'Total by Object'!Print_Titles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Zalinsky Matthew</cp:lastModifiedBy>
  <cp:lastPrinted>2013-09-27T17:56:46Z</cp:lastPrinted>
  <dcterms:created xsi:type="dcterms:W3CDTF">2003-04-30T20:08:44Z</dcterms:created>
  <dcterms:modified xsi:type="dcterms:W3CDTF">2013-09-27T17:56:58Z</dcterms:modified>
</cp:coreProperties>
</file>