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fund'!$A$1:$O$103</definedName>
    <definedName name="_xlnm.Print_Titles" localSheetId="0">'Obj900 - Othr Uses  - by fund'!$A:$B,'Obj900 - Othr Uses  - by fund'!$1:$2</definedName>
  </definedNames>
  <calcPr fullCalcOnLoad="1"/>
</workbook>
</file>

<file path=xl/sharedStrings.xml><?xml version="1.0" encoding="utf-8"?>
<sst xmlns="http://schemas.openxmlformats.org/spreadsheetml/2006/main" count="117" uniqueCount="114">
  <si>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</si>
  <si>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</si>
  <si>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</si>
  <si>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</si>
  <si>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</si>
  <si>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</si>
  <si>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</si>
  <si>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</si>
  <si>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</si>
  <si>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</si>
  <si>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</si>
  <si>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</si>
  <si>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</si>
  <si>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</si>
  <si>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</si>
  <si>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</si>
  <si>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</si>
  <si>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</si>
  <si>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</si>
  <si>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</si>
  <si>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</si>
  <si>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</si>
  <si>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</si>
  <si>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</si>
  <si>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</si>
  <si>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</si>
  <si>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</si>
  <si>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</si>
  <si>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</si>
  <si>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</si>
  <si>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</si>
  <si>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</si>
  <si>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</si>
  <si>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</si>
  <si>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</si>
  <si>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</si>
  <si>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</si>
  <si>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</si>
  <si>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</si>
  <si>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</si>
  <si>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</si>
  <si>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</si>
  <si>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</si>
  <si>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</si>
  <si>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</si>
  <si>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</si>
  <si>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</si>
  <si>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</si>
  <si>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</si>
  <si>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</si>
  <si>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</si>
  <si>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</si>
  <si>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</si>
  <si>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</si>
  <si>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</si>
  <si>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</si>
  <si>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</si>
  <si>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</si>
  <si>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</si>
  <si>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</si>
  <si>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</si>
  <si>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</si>
  <si>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</si>
  <si>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</si>
  <si>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</si>
  <si>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</si>
  <si>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</si>
  <si>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</si>
  <si>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</si>
  <si>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</si>
  <si>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</si>
  <si>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</si>
  <si>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</si>
  <si>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</si>
  <si>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</si>
  <si>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The MAX Charter School</t>
  </si>
  <si>
    <t>Other Uses of Funds - Object Code 900
Expenditures by Fund Source*</t>
  </si>
  <si>
    <t>D'Arbonne Woods Charter School</t>
  </si>
  <si>
    <t>Madison Preparatory Academy</t>
  </si>
  <si>
    <t xml:space="preserve">Allen Parish School Board </t>
  </si>
  <si>
    <t xml:space="preserve">Caddo Parish School Board </t>
  </si>
  <si>
    <t>Calcasieu Parish School Board</t>
  </si>
  <si>
    <t xml:space="preserve">Cameron Parish School Board </t>
  </si>
  <si>
    <t xml:space="preserve">East Baton Rouge Parish School Board </t>
  </si>
  <si>
    <t>Jefferson Davis Parish School Board</t>
  </si>
  <si>
    <t xml:space="preserve">Lincoln Parish School Board </t>
  </si>
  <si>
    <t xml:space="preserve">Orleans Parish School Board </t>
  </si>
  <si>
    <t xml:space="preserve">Ouachita Parish School Board </t>
  </si>
  <si>
    <t xml:space="preserve">Plaquemines Parish School Board </t>
  </si>
  <si>
    <t xml:space="preserve">Pointe Coupee Parish School Board </t>
  </si>
  <si>
    <t xml:space="preserve">St. Charles Parish School Board </t>
  </si>
  <si>
    <t xml:space="preserve">Terrebonne Parish School Board </t>
  </si>
  <si>
    <t xml:space="preserve">Union Parish School Board </t>
  </si>
  <si>
    <t xml:space="preserve">Vermilion Parish School Board 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</si>
  <si>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</si>
  <si>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</si>
  <si>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</si>
  <si>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</si>
  <si>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2010-2011</t>
  </si>
  <si>
    <t>A02</t>
  </si>
  <si>
    <t xml:space="preserve">Office of Juvenile Justice </t>
  </si>
  <si>
    <t>Total Office of Juvenile Justice Schools</t>
  </si>
  <si>
    <t>Louisiana Virtual Charter Academy</t>
  </si>
  <si>
    <t>Lake Charles Charter Academy</t>
  </si>
  <si>
    <t>Lycee Francais de la Nouvelle-Orleans</t>
  </si>
  <si>
    <t>Interational High School (VIBE)</t>
  </si>
  <si>
    <t>Louisiana Connections Academy</t>
  </si>
  <si>
    <t xml:space="preserve">New Orleans Military and Maritime Academy </t>
  </si>
  <si>
    <t>*Includes keypunch codes 51115, 51120 and 51140 under Other Uses of Funds.</t>
  </si>
  <si>
    <t>** Excludes one-time Hurricane Related expenditures</t>
  </si>
  <si>
    <t>Jefferson Parish School Board **</t>
  </si>
  <si>
    <t>St. Bernard Parish School Board **</t>
  </si>
  <si>
    <t>St. Tammany Parish School Board **</t>
  </si>
  <si>
    <t>Recovery School District (RSD Operated &amp; Type 5 Charters)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</si>
</sst>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double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81" applyFont="1" applyFill="1" applyBorder="1" applyAlignment="1">
      <alignment horizontal="right" wrapText="1"/>
      <protection/>
    </xf>
    <xf numFmtId="0" fontId="2" fillId="0" borderId="11" xfId="81" applyFont="1" applyFill="1" applyBorder="1" applyAlignment="1">
      <alignment horizontal="left" wrapText="1"/>
      <protection/>
    </xf>
    <xf numFmtId="10" fontId="5" fillId="0" borderId="12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2" fillId="0" borderId="18" xfId="81" applyFont="1" applyFill="1" applyBorder="1" applyAlignment="1">
      <alignment horizontal="right" wrapText="1"/>
      <protection/>
    </xf>
    <xf numFmtId="0" fontId="2" fillId="0" borderId="19" xfId="81" applyFont="1" applyFill="1" applyBorder="1" applyAlignment="1">
      <alignment horizontal="right" wrapText="1"/>
      <protection/>
    </xf>
    <xf numFmtId="164" fontId="5" fillId="35" borderId="1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35" borderId="24" xfId="0" applyNumberFormat="1" applyFont="1" applyFill="1" applyBorder="1" applyAlignment="1">
      <alignment/>
    </xf>
    <xf numFmtId="10" fontId="5" fillId="0" borderId="24" xfId="0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10" fontId="4" fillId="34" borderId="15" xfId="0" applyNumberFormat="1" applyFont="1" applyFill="1" applyBorder="1" applyAlignment="1">
      <alignment/>
    </xf>
    <xf numFmtId="164" fontId="2" fillId="35" borderId="19" xfId="81" applyNumberFormat="1" applyFont="1" applyFill="1" applyBorder="1" applyAlignment="1">
      <alignment horizontal="right" wrapText="1"/>
      <protection/>
    </xf>
    <xf numFmtId="10" fontId="2" fillId="0" borderId="19" xfId="81" applyNumberFormat="1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5" borderId="18" xfId="81" applyNumberFormat="1" applyFont="1" applyFill="1" applyBorder="1" applyAlignment="1">
      <alignment horizontal="right" wrapText="1"/>
      <protection/>
    </xf>
    <xf numFmtId="10" fontId="2" fillId="0" borderId="18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8" xfId="81" applyFont="1" applyFill="1" applyBorder="1" applyAlignment="1">
      <alignment wrapText="1"/>
      <protection/>
    </xf>
    <xf numFmtId="164" fontId="4" fillId="34" borderId="16" xfId="0" applyNumberFormat="1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64" fontId="2" fillId="0" borderId="18" xfId="81" applyNumberFormat="1" applyFont="1" applyFill="1" applyBorder="1" applyAlignment="1">
      <alignment horizontal="right" wrapText="1"/>
      <protection/>
    </xf>
    <xf numFmtId="164" fontId="2" fillId="0" borderId="19" xfId="81" applyNumberFormat="1" applyFont="1" applyFill="1" applyBorder="1" applyAlignment="1">
      <alignment horizontal="right" wrapText="1"/>
      <protection/>
    </xf>
    <xf numFmtId="164" fontId="4" fillId="36" borderId="16" xfId="0" applyNumberFormat="1" applyFont="1" applyFill="1" applyBorder="1" applyAlignment="1">
      <alignment/>
    </xf>
    <xf numFmtId="0" fontId="2" fillId="0" borderId="26" xfId="81" applyFont="1" applyFill="1" applyBorder="1" applyAlignment="1">
      <alignment wrapText="1"/>
      <protection/>
    </xf>
    <xf numFmtId="164" fontId="2" fillId="0" borderId="26" xfId="81" applyNumberFormat="1" applyFont="1" applyFill="1" applyBorder="1" applyAlignment="1">
      <alignment horizontal="right" wrapText="1"/>
      <protection/>
    </xf>
    <xf numFmtId="164" fontId="2" fillId="35" borderId="26" xfId="81" applyNumberFormat="1" applyFont="1" applyFill="1" applyBorder="1" applyAlignment="1">
      <alignment horizontal="right" wrapText="1"/>
      <protection/>
    </xf>
    <xf numFmtId="10" fontId="2" fillId="0" borderId="26" xfId="81" applyNumberFormat="1" applyFont="1" applyFill="1" applyBorder="1" applyAlignment="1">
      <alignment horizontal="right" wrapText="1"/>
      <protection/>
    </xf>
    <xf numFmtId="0" fontId="2" fillId="0" borderId="19" xfId="81" applyFont="1" applyFill="1" applyBorder="1" applyAlignment="1">
      <alignment horizontal="left" wrapText="1"/>
      <protection/>
    </xf>
    <xf numFmtId="10" fontId="5" fillId="0" borderId="27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0" fontId="2" fillId="0" borderId="19" xfId="81" applyFont="1" applyFill="1" applyBorder="1" applyAlignment="1">
      <alignment wrapText="1"/>
      <protection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38" fontId="4" fillId="0" borderId="0" xfId="68" applyNumberFormat="1" applyFont="1" applyFill="1" applyAlignment="1">
      <alignment horizontal="left" vertical="top" wrapText="1"/>
      <protection/>
    </xf>
    <xf numFmtId="38" fontId="4" fillId="0" borderId="0" xfId="68" applyNumberFormat="1" applyFont="1" applyFill="1" applyAlignment="1">
      <alignment horizontal="left" vertical="center"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16 2" xfId="58"/>
    <cellStyle name="Normal 19" xfId="59"/>
    <cellStyle name="Normal 19 2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38 2" xfId="68"/>
    <cellStyle name="Normal 39 2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6" xfId="76"/>
    <cellStyle name="Normal 46 2" xfId="77"/>
    <cellStyle name="Normal 47" xfId="78"/>
    <cellStyle name="Normal 7" xfId="79"/>
    <cellStyle name="Normal 8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zoomScalePageLayoutView="0" workbookViewId="0" topLeftCell="A1">
      <pane xSplit="2" ySplit="2" topLeftCell="C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2" sqref="B82"/>
    </sheetView>
  </sheetViews>
  <sheetFormatPr defaultColWidth="9.140625" defaultRowHeight="12.75"/>
  <cols>
    <col min="1" max="1" width="6.140625" style="1" customWidth="1"/>
    <col min="2" max="2" width="41.8515625" style="1" customWidth="1"/>
    <col min="3" max="3" width="11.7109375" style="1" customWidth="1"/>
    <col min="4" max="6" width="10.421875" style="1" customWidth="1"/>
    <col min="7" max="7" width="11.140625" style="1" bestFit="1" customWidth="1"/>
    <col min="8" max="8" width="10.421875" style="1" customWidth="1"/>
    <col min="9" max="9" width="11.7109375" style="1" customWidth="1"/>
    <col min="10" max="15" width="11.8515625" style="1" customWidth="1"/>
    <col min="16" max="16384" width="9.140625" style="1" customWidth="1"/>
  </cols>
  <sheetData>
    <row r="1" spans="1:15" s="30" customFormat="1" ht="67.5" customHeight="1">
      <c r="A1" s="57" t="s">
        <v>98</v>
      </c>
      <c r="B1" s="57"/>
      <c r="C1" s="58" t="s">
        <v>76</v>
      </c>
      <c r="D1" s="57"/>
      <c r="E1" s="57"/>
      <c r="F1" s="57"/>
      <c r="G1" s="57"/>
      <c r="H1" s="57"/>
      <c r="I1" s="57"/>
      <c r="J1" s="58" t="s">
        <v>76</v>
      </c>
      <c r="K1" s="57"/>
      <c r="L1" s="57"/>
      <c r="M1" s="57"/>
      <c r="N1" s="57"/>
      <c r="O1" s="57"/>
    </row>
    <row r="2" spans="1:15" ht="51">
      <c r="A2" s="38" t="s">
        <v>0</v>
      </c>
      <c r="B2" s="38" t="s">
        <v>6</v>
      </c>
      <c r="C2" s="39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39" t="s">
        <v>5</v>
      </c>
      <c r="I2" s="40" t="s">
        <v>8</v>
      </c>
      <c r="J2" s="39" t="s">
        <v>9</v>
      </c>
      <c r="K2" s="39" t="s">
        <v>10</v>
      </c>
      <c r="L2" s="39" t="s">
        <v>12</v>
      </c>
      <c r="M2" s="39" t="s">
        <v>13</v>
      </c>
      <c r="N2" s="39" t="s">
        <v>14</v>
      </c>
      <c r="O2" s="39" t="s">
        <v>11</v>
      </c>
    </row>
    <row r="3" spans="1:15" ht="12.75">
      <c r="A3" s="44">
        <v>1</v>
      </c>
      <c r="B3" s="44" t="s">
        <v>15</v>
      </c>
      <c r="C3" s="45">
        <v>5122869</v>
      </c>
      <c r="D3" s="45">
        <v>584364</v>
      </c>
      <c r="E3" s="45">
        <v>214132</v>
      </c>
      <c r="F3" s="45">
        <v>0</v>
      </c>
      <c r="G3" s="45">
        <v>0</v>
      </c>
      <c r="H3" s="45">
        <v>0</v>
      </c>
      <c r="I3" s="46">
        <f>SUM(C3:H3)</f>
        <v>5921365</v>
      </c>
      <c r="J3" s="47">
        <f aca="true" t="shared" si="0" ref="J3:O3">C3/$I3</f>
        <v>0.8651500118638186</v>
      </c>
      <c r="K3" s="47">
        <f t="shared" si="0"/>
        <v>0.0986873803590895</v>
      </c>
      <c r="L3" s="47">
        <f t="shared" si="0"/>
        <v>0.03616260777709194</v>
      </c>
      <c r="M3" s="47">
        <f t="shared" si="0"/>
        <v>0</v>
      </c>
      <c r="N3" s="47">
        <f t="shared" si="0"/>
        <v>0</v>
      </c>
      <c r="O3" s="47">
        <f t="shared" si="0"/>
        <v>0</v>
      </c>
    </row>
    <row r="4" spans="1:15" s="33" customFormat="1" ht="12.75">
      <c r="A4" s="13">
        <v>2</v>
      </c>
      <c r="B4" s="34" t="s">
        <v>79</v>
      </c>
      <c r="C4" s="41">
        <v>26548</v>
      </c>
      <c r="D4" s="41">
        <v>61492</v>
      </c>
      <c r="E4" s="41">
        <v>68680</v>
      </c>
      <c r="F4" s="41">
        <v>1375897</v>
      </c>
      <c r="G4" s="41">
        <v>0</v>
      </c>
      <c r="H4" s="41">
        <v>0</v>
      </c>
      <c r="I4" s="31">
        <f aca="true" t="shared" si="1" ref="I4:I67">SUM(C4:H4)</f>
        <v>1532617</v>
      </c>
      <c r="J4" s="32">
        <f aca="true" t="shared" si="2" ref="J4:J67">C4/$I4</f>
        <v>0.01732200543253794</v>
      </c>
      <c r="K4" s="32">
        <f aca="true" t="shared" si="3" ref="K4:K67">D4/$I4</f>
        <v>0.04012222231646915</v>
      </c>
      <c r="L4" s="32">
        <f aca="true" t="shared" si="4" ref="L4:L67">E4/$I4</f>
        <v>0.0448122394570855</v>
      </c>
      <c r="M4" s="32">
        <f aca="true" t="shared" si="5" ref="M4:M67">F4/$I4</f>
        <v>0.8977435327939074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s="33" customFormat="1" ht="12.75">
      <c r="A5" s="13">
        <v>3</v>
      </c>
      <c r="B5" s="34" t="s">
        <v>16</v>
      </c>
      <c r="C5" s="41">
        <v>237746</v>
      </c>
      <c r="D5" s="41">
        <v>324759</v>
      </c>
      <c r="E5" s="41">
        <v>342252</v>
      </c>
      <c r="F5" s="41">
        <v>20718</v>
      </c>
      <c r="G5" s="41">
        <v>0</v>
      </c>
      <c r="H5" s="41">
        <v>108066</v>
      </c>
      <c r="I5" s="31">
        <f t="shared" si="1"/>
        <v>1033541</v>
      </c>
      <c r="J5" s="32">
        <f t="shared" si="2"/>
        <v>0.23003054547424823</v>
      </c>
      <c r="K5" s="32">
        <f t="shared" si="3"/>
        <v>0.31421975519113415</v>
      </c>
      <c r="L5" s="32">
        <f t="shared" si="4"/>
        <v>0.33114506342757566</v>
      </c>
      <c r="M5" s="32">
        <f t="shared" si="5"/>
        <v>0.020045648890561672</v>
      </c>
      <c r="N5" s="32">
        <f t="shared" si="6"/>
        <v>0</v>
      </c>
      <c r="O5" s="32">
        <f t="shared" si="7"/>
        <v>0.10455898701648024</v>
      </c>
    </row>
    <row r="6" spans="1:15" s="33" customFormat="1" ht="12.75">
      <c r="A6" s="13">
        <v>4</v>
      </c>
      <c r="B6" s="34" t="s">
        <v>17</v>
      </c>
      <c r="C6" s="41">
        <v>1499727</v>
      </c>
      <c r="D6" s="41">
        <v>175844</v>
      </c>
      <c r="E6" s="41">
        <v>252658</v>
      </c>
      <c r="F6" s="41">
        <v>363852</v>
      </c>
      <c r="G6" s="41">
        <v>107000</v>
      </c>
      <c r="H6" s="41">
        <v>0</v>
      </c>
      <c r="I6" s="31">
        <f t="shared" si="1"/>
        <v>2399081</v>
      </c>
      <c r="J6" s="32">
        <f t="shared" si="2"/>
        <v>0.6251256210190486</v>
      </c>
      <c r="K6" s="32">
        <f t="shared" si="3"/>
        <v>0.0732963997464029</v>
      </c>
      <c r="L6" s="32">
        <f t="shared" si="4"/>
        <v>0.10531449334140865</v>
      </c>
      <c r="M6" s="32">
        <f t="shared" si="5"/>
        <v>0.1516630743188746</v>
      </c>
      <c r="N6" s="32">
        <f t="shared" si="6"/>
        <v>0.044600411574265315</v>
      </c>
      <c r="O6" s="32">
        <f t="shared" si="7"/>
        <v>0</v>
      </c>
    </row>
    <row r="7" spans="1:15" ht="12.75">
      <c r="A7" s="14">
        <v>5</v>
      </c>
      <c r="B7" s="48" t="s">
        <v>18</v>
      </c>
      <c r="C7" s="42">
        <v>2427489</v>
      </c>
      <c r="D7" s="42">
        <v>170821</v>
      </c>
      <c r="E7" s="42">
        <v>188030</v>
      </c>
      <c r="F7" s="42">
        <v>641985</v>
      </c>
      <c r="G7" s="42">
        <v>0</v>
      </c>
      <c r="H7" s="42">
        <v>258820</v>
      </c>
      <c r="I7" s="26">
        <f t="shared" si="1"/>
        <v>3687145</v>
      </c>
      <c r="J7" s="27">
        <f t="shared" si="2"/>
        <v>0.6583654833211061</v>
      </c>
      <c r="K7" s="27">
        <f t="shared" si="3"/>
        <v>0.04632879911150768</v>
      </c>
      <c r="L7" s="27">
        <f t="shared" si="4"/>
        <v>0.05099609589533365</v>
      </c>
      <c r="M7" s="27">
        <f t="shared" si="5"/>
        <v>0.17411438931748005</v>
      </c>
      <c r="N7" s="27">
        <f t="shared" si="6"/>
        <v>0</v>
      </c>
      <c r="O7" s="27">
        <f t="shared" si="7"/>
        <v>0.07019523235457244</v>
      </c>
    </row>
    <row r="8" spans="1:15" ht="12.75">
      <c r="A8" s="44">
        <v>6</v>
      </c>
      <c r="B8" s="44" t="s">
        <v>19</v>
      </c>
      <c r="C8" s="45">
        <v>660901</v>
      </c>
      <c r="D8" s="45">
        <v>116515</v>
      </c>
      <c r="E8" s="45">
        <v>131748</v>
      </c>
      <c r="F8" s="45">
        <v>213867</v>
      </c>
      <c r="G8" s="45">
        <v>0</v>
      </c>
      <c r="H8" s="45">
        <v>0</v>
      </c>
      <c r="I8" s="46">
        <f t="shared" si="1"/>
        <v>1123031</v>
      </c>
      <c r="J8" s="47">
        <f t="shared" si="2"/>
        <v>0.5884975570576413</v>
      </c>
      <c r="K8" s="47">
        <f t="shared" si="3"/>
        <v>0.10375047527628356</v>
      </c>
      <c r="L8" s="47">
        <f t="shared" si="4"/>
        <v>0.11731466005835992</v>
      </c>
      <c r="M8" s="47">
        <f t="shared" si="5"/>
        <v>0.19043730760771518</v>
      </c>
      <c r="N8" s="47">
        <f t="shared" si="6"/>
        <v>0</v>
      </c>
      <c r="O8" s="47">
        <f t="shared" si="7"/>
        <v>0</v>
      </c>
    </row>
    <row r="9" spans="1:15" s="33" customFormat="1" ht="12.75">
      <c r="A9" s="13">
        <v>7</v>
      </c>
      <c r="B9" s="34" t="s">
        <v>20</v>
      </c>
      <c r="C9" s="41">
        <v>1364110</v>
      </c>
      <c r="D9" s="41">
        <v>45483</v>
      </c>
      <c r="E9" s="41">
        <v>958</v>
      </c>
      <c r="F9" s="41">
        <v>0</v>
      </c>
      <c r="G9" s="41">
        <v>0</v>
      </c>
      <c r="H9" s="41">
        <v>0</v>
      </c>
      <c r="I9" s="31">
        <f t="shared" si="1"/>
        <v>1410551</v>
      </c>
      <c r="J9" s="32">
        <f t="shared" si="2"/>
        <v>0.9670759866179954</v>
      </c>
      <c r="K9" s="32">
        <f t="shared" si="3"/>
        <v>0.03224484616295334</v>
      </c>
      <c r="L9" s="32">
        <f t="shared" si="4"/>
        <v>0.0006791672190512786</v>
      </c>
      <c r="M9" s="32">
        <f t="shared" si="5"/>
        <v>0</v>
      </c>
      <c r="N9" s="32">
        <f t="shared" si="6"/>
        <v>0</v>
      </c>
      <c r="O9" s="32">
        <f t="shared" si="7"/>
        <v>0</v>
      </c>
    </row>
    <row r="10" spans="1:15" s="33" customFormat="1" ht="12.75">
      <c r="A10" s="13">
        <v>8</v>
      </c>
      <c r="B10" s="34" t="s">
        <v>21</v>
      </c>
      <c r="C10" s="41">
        <v>272088</v>
      </c>
      <c r="D10" s="41">
        <v>149702</v>
      </c>
      <c r="E10" s="41">
        <v>178040</v>
      </c>
      <c r="F10" s="41">
        <v>84531127</v>
      </c>
      <c r="G10" s="41">
        <v>0</v>
      </c>
      <c r="H10" s="41">
        <v>1351138</v>
      </c>
      <c r="I10" s="31">
        <f t="shared" si="1"/>
        <v>86482095</v>
      </c>
      <c r="J10" s="32">
        <f t="shared" si="2"/>
        <v>0.0031461772520658756</v>
      </c>
      <c r="K10" s="32">
        <f t="shared" si="3"/>
        <v>0.0017310172701066042</v>
      </c>
      <c r="L10" s="32">
        <f t="shared" si="4"/>
        <v>0.0020586920333046975</v>
      </c>
      <c r="M10" s="32">
        <f t="shared" si="5"/>
        <v>0.9774407870207122</v>
      </c>
      <c r="N10" s="32">
        <f t="shared" si="6"/>
        <v>0</v>
      </c>
      <c r="O10" s="32">
        <f t="shared" si="7"/>
        <v>0.015623326423810617</v>
      </c>
    </row>
    <row r="11" spans="1:15" s="33" customFormat="1" ht="12.75">
      <c r="A11" s="13">
        <v>9</v>
      </c>
      <c r="B11" s="34" t="s">
        <v>80</v>
      </c>
      <c r="C11" s="41">
        <v>5331575</v>
      </c>
      <c r="D11" s="41">
        <v>1126057</v>
      </c>
      <c r="E11" s="41">
        <v>1766180</v>
      </c>
      <c r="F11" s="41">
        <v>2126462</v>
      </c>
      <c r="G11" s="41">
        <v>0</v>
      </c>
      <c r="H11" s="41">
        <v>0</v>
      </c>
      <c r="I11" s="31">
        <f t="shared" si="1"/>
        <v>10350274</v>
      </c>
      <c r="J11" s="32">
        <f t="shared" si="2"/>
        <v>0.5151143824791499</v>
      </c>
      <c r="K11" s="32">
        <f t="shared" si="3"/>
        <v>0.10879489760367697</v>
      </c>
      <c r="L11" s="32">
        <f t="shared" si="4"/>
        <v>0.17064089317828687</v>
      </c>
      <c r="M11" s="32">
        <f t="shared" si="5"/>
        <v>0.20544982673888634</v>
      </c>
      <c r="N11" s="32">
        <f t="shared" si="6"/>
        <v>0</v>
      </c>
      <c r="O11" s="32">
        <f t="shared" si="7"/>
        <v>0</v>
      </c>
    </row>
    <row r="12" spans="1:15" ht="12.75">
      <c r="A12" s="14">
        <v>10</v>
      </c>
      <c r="B12" s="48" t="s">
        <v>81</v>
      </c>
      <c r="C12" s="42">
        <v>5541471</v>
      </c>
      <c r="D12" s="42">
        <v>703347</v>
      </c>
      <c r="E12" s="42">
        <v>545351</v>
      </c>
      <c r="F12" s="42">
        <v>0</v>
      </c>
      <c r="G12" s="42">
        <v>26819057</v>
      </c>
      <c r="H12" s="42">
        <v>1846731</v>
      </c>
      <c r="I12" s="26">
        <f t="shared" si="1"/>
        <v>35455957</v>
      </c>
      <c r="J12" s="27">
        <f t="shared" si="2"/>
        <v>0.15629167758749257</v>
      </c>
      <c r="K12" s="27">
        <f t="shared" si="3"/>
        <v>0.019837202532708396</v>
      </c>
      <c r="L12" s="27">
        <f t="shared" si="4"/>
        <v>0.015381082507517707</v>
      </c>
      <c r="M12" s="27">
        <f t="shared" si="5"/>
        <v>0</v>
      </c>
      <c r="N12" s="27">
        <f t="shared" si="6"/>
        <v>0.7564048264160519</v>
      </c>
      <c r="O12" s="27">
        <f t="shared" si="7"/>
        <v>0.05208521095622944</v>
      </c>
    </row>
    <row r="13" spans="1:15" ht="12.75">
      <c r="A13" s="44">
        <v>11</v>
      </c>
      <c r="B13" s="44" t="s">
        <v>22</v>
      </c>
      <c r="C13" s="45">
        <v>7421</v>
      </c>
      <c r="D13" s="45">
        <v>50461</v>
      </c>
      <c r="E13" s="45">
        <v>51077</v>
      </c>
      <c r="F13" s="45">
        <v>0</v>
      </c>
      <c r="G13" s="45">
        <v>0</v>
      </c>
      <c r="H13" s="45">
        <v>0</v>
      </c>
      <c r="I13" s="46">
        <f t="shared" si="1"/>
        <v>108959</v>
      </c>
      <c r="J13" s="47">
        <f t="shared" si="2"/>
        <v>0.0681081874833653</v>
      </c>
      <c r="K13" s="47">
        <f t="shared" si="3"/>
        <v>0.4631191549114805</v>
      </c>
      <c r="L13" s="47">
        <f t="shared" si="4"/>
        <v>0.46877265760515424</v>
      </c>
      <c r="M13" s="47">
        <f t="shared" si="5"/>
        <v>0</v>
      </c>
      <c r="N13" s="47">
        <f t="shared" si="6"/>
        <v>0</v>
      </c>
      <c r="O13" s="47">
        <f t="shared" si="7"/>
        <v>0</v>
      </c>
    </row>
    <row r="14" spans="1:15" s="33" customFormat="1" ht="12.75">
      <c r="A14" s="13">
        <v>12</v>
      </c>
      <c r="B14" s="34" t="s">
        <v>82</v>
      </c>
      <c r="C14" s="41">
        <v>9982</v>
      </c>
      <c r="D14" s="41">
        <v>9510</v>
      </c>
      <c r="E14" s="41">
        <v>2960</v>
      </c>
      <c r="F14" s="41">
        <v>0</v>
      </c>
      <c r="G14" s="41">
        <v>0</v>
      </c>
      <c r="H14" s="41">
        <v>0</v>
      </c>
      <c r="I14" s="31">
        <f t="shared" si="1"/>
        <v>22452</v>
      </c>
      <c r="J14" s="32">
        <f t="shared" si="2"/>
        <v>0.44459290931765544</v>
      </c>
      <c r="K14" s="32">
        <f t="shared" si="3"/>
        <v>0.42357028327097807</v>
      </c>
      <c r="L14" s="32">
        <f t="shared" si="4"/>
        <v>0.13183680741136647</v>
      </c>
      <c r="M14" s="32">
        <f t="shared" si="5"/>
        <v>0</v>
      </c>
      <c r="N14" s="32">
        <f t="shared" si="6"/>
        <v>0</v>
      </c>
      <c r="O14" s="32">
        <f t="shared" si="7"/>
        <v>0</v>
      </c>
    </row>
    <row r="15" spans="1:15" s="33" customFormat="1" ht="12.75">
      <c r="A15" s="13">
        <v>13</v>
      </c>
      <c r="B15" s="34" t="s">
        <v>23</v>
      </c>
      <c r="C15" s="41">
        <v>37910</v>
      </c>
      <c r="D15" s="41">
        <v>75572</v>
      </c>
      <c r="E15" s="41">
        <v>115111</v>
      </c>
      <c r="F15" s="41">
        <v>47668</v>
      </c>
      <c r="G15" s="41">
        <v>20864</v>
      </c>
      <c r="H15" s="41">
        <v>5102</v>
      </c>
      <c r="I15" s="31">
        <f t="shared" si="1"/>
        <v>302227</v>
      </c>
      <c r="J15" s="32">
        <f t="shared" si="2"/>
        <v>0.12543551701204725</v>
      </c>
      <c r="K15" s="32">
        <f t="shared" si="3"/>
        <v>0.25005045876112986</v>
      </c>
      <c r="L15" s="32">
        <f t="shared" si="4"/>
        <v>0.3808759640932147</v>
      </c>
      <c r="M15" s="32">
        <f t="shared" si="5"/>
        <v>0.15772250659272666</v>
      </c>
      <c r="N15" s="32">
        <f t="shared" si="6"/>
        <v>0.069034202768118</v>
      </c>
      <c r="O15" s="32">
        <f t="shared" si="7"/>
        <v>0.01688135077276352</v>
      </c>
    </row>
    <row r="16" spans="1:15" s="33" customFormat="1" ht="12.75">
      <c r="A16" s="13">
        <v>14</v>
      </c>
      <c r="B16" s="34" t="s">
        <v>24</v>
      </c>
      <c r="C16" s="41">
        <v>60844</v>
      </c>
      <c r="D16" s="41">
        <v>41070</v>
      </c>
      <c r="E16" s="41">
        <v>80258</v>
      </c>
      <c r="F16" s="41">
        <v>1417302</v>
      </c>
      <c r="G16" s="41">
        <v>0</v>
      </c>
      <c r="H16" s="41">
        <v>0</v>
      </c>
      <c r="I16" s="31">
        <f t="shared" si="1"/>
        <v>1599474</v>
      </c>
      <c r="J16" s="32">
        <f t="shared" si="2"/>
        <v>0.03804000565185805</v>
      </c>
      <c r="K16" s="32">
        <f t="shared" si="3"/>
        <v>0.02567719137666508</v>
      </c>
      <c r="L16" s="32">
        <f t="shared" si="4"/>
        <v>0.050177745933975795</v>
      </c>
      <c r="M16" s="32">
        <f t="shared" si="5"/>
        <v>0.8861050570375011</v>
      </c>
      <c r="N16" s="32">
        <f t="shared" si="6"/>
        <v>0</v>
      </c>
      <c r="O16" s="32">
        <f t="shared" si="7"/>
        <v>0</v>
      </c>
    </row>
    <row r="17" spans="1:15" ht="12.75">
      <c r="A17" s="14">
        <v>15</v>
      </c>
      <c r="B17" s="48" t="s">
        <v>25</v>
      </c>
      <c r="C17" s="42">
        <v>833614</v>
      </c>
      <c r="D17" s="42">
        <v>29507</v>
      </c>
      <c r="E17" s="42">
        <v>97016</v>
      </c>
      <c r="F17" s="42">
        <v>5735141</v>
      </c>
      <c r="G17" s="42">
        <v>0</v>
      </c>
      <c r="H17" s="42">
        <v>0</v>
      </c>
      <c r="I17" s="26">
        <f t="shared" si="1"/>
        <v>6695278</v>
      </c>
      <c r="J17" s="27">
        <f t="shared" si="2"/>
        <v>0.12450775008894328</v>
      </c>
      <c r="K17" s="27">
        <f t="shared" si="3"/>
        <v>0.004407135894879944</v>
      </c>
      <c r="L17" s="27">
        <f t="shared" si="4"/>
        <v>0.014490212355633329</v>
      </c>
      <c r="M17" s="27">
        <f t="shared" si="5"/>
        <v>0.8565949016605434</v>
      </c>
      <c r="N17" s="27">
        <f t="shared" si="6"/>
        <v>0</v>
      </c>
      <c r="O17" s="27">
        <f t="shared" si="7"/>
        <v>0</v>
      </c>
    </row>
    <row r="18" spans="1:15" ht="12.75">
      <c r="A18" s="44">
        <v>16</v>
      </c>
      <c r="B18" s="44" t="s">
        <v>26</v>
      </c>
      <c r="C18" s="45">
        <v>701393</v>
      </c>
      <c r="D18" s="45">
        <v>212170</v>
      </c>
      <c r="E18" s="45">
        <v>277624</v>
      </c>
      <c r="F18" s="45">
        <v>0</v>
      </c>
      <c r="G18" s="45">
        <v>49247</v>
      </c>
      <c r="H18" s="45">
        <v>1480867</v>
      </c>
      <c r="I18" s="46">
        <f t="shared" si="1"/>
        <v>2721301</v>
      </c>
      <c r="J18" s="47">
        <f t="shared" si="2"/>
        <v>0.25774179335545755</v>
      </c>
      <c r="K18" s="47">
        <f t="shared" si="3"/>
        <v>0.07796638446096187</v>
      </c>
      <c r="L18" s="47">
        <f t="shared" si="4"/>
        <v>0.10201885054244275</v>
      </c>
      <c r="M18" s="47">
        <f t="shared" si="5"/>
        <v>0</v>
      </c>
      <c r="N18" s="47">
        <f t="shared" si="6"/>
        <v>0.018096858818631236</v>
      </c>
      <c r="O18" s="47">
        <f t="shared" si="7"/>
        <v>0.5441761128225066</v>
      </c>
    </row>
    <row r="19" spans="1:15" s="33" customFormat="1" ht="12.75">
      <c r="A19" s="13">
        <v>17</v>
      </c>
      <c r="B19" s="34" t="s">
        <v>83</v>
      </c>
      <c r="C19" s="41">
        <v>17003147</v>
      </c>
      <c r="D19" s="41">
        <v>1495912</v>
      </c>
      <c r="E19" s="41">
        <v>3711171</v>
      </c>
      <c r="F19" s="41">
        <v>287403</v>
      </c>
      <c r="G19" s="41">
        <v>0</v>
      </c>
      <c r="H19" s="41">
        <v>0</v>
      </c>
      <c r="I19" s="31">
        <f t="shared" si="1"/>
        <v>22497633</v>
      </c>
      <c r="J19" s="32">
        <f t="shared" si="2"/>
        <v>0.7557749297448314</v>
      </c>
      <c r="K19" s="32">
        <f t="shared" si="3"/>
        <v>0.06649197273330933</v>
      </c>
      <c r="L19" s="32">
        <f t="shared" si="4"/>
        <v>0.16495828694511996</v>
      </c>
      <c r="M19" s="32">
        <f t="shared" si="5"/>
        <v>0.01277481057673934</v>
      </c>
      <c r="N19" s="32">
        <f t="shared" si="6"/>
        <v>0</v>
      </c>
      <c r="O19" s="32">
        <f t="shared" si="7"/>
        <v>0</v>
      </c>
    </row>
    <row r="20" spans="1:15" s="33" customFormat="1" ht="12.75">
      <c r="A20" s="13">
        <v>18</v>
      </c>
      <c r="B20" s="34" t="s">
        <v>27</v>
      </c>
      <c r="C20" s="41">
        <v>3117783</v>
      </c>
      <c r="D20" s="41">
        <v>35601</v>
      </c>
      <c r="E20" s="41">
        <v>116652</v>
      </c>
      <c r="F20" s="41">
        <v>0</v>
      </c>
      <c r="G20" s="41">
        <v>0</v>
      </c>
      <c r="H20" s="41">
        <v>0</v>
      </c>
      <c r="I20" s="31">
        <f t="shared" si="1"/>
        <v>3270036</v>
      </c>
      <c r="J20" s="32">
        <f t="shared" si="2"/>
        <v>0.9534399621288573</v>
      </c>
      <c r="K20" s="32">
        <f t="shared" si="3"/>
        <v>0.01088703610602452</v>
      </c>
      <c r="L20" s="32">
        <f t="shared" si="4"/>
        <v>0.03567300176511818</v>
      </c>
      <c r="M20" s="32">
        <f t="shared" si="5"/>
        <v>0</v>
      </c>
      <c r="N20" s="32">
        <f t="shared" si="6"/>
        <v>0</v>
      </c>
      <c r="O20" s="32">
        <f t="shared" si="7"/>
        <v>0</v>
      </c>
    </row>
    <row r="21" spans="1:15" s="33" customFormat="1" ht="12.75">
      <c r="A21" s="13">
        <v>19</v>
      </c>
      <c r="B21" s="34" t="s">
        <v>28</v>
      </c>
      <c r="C21" s="41">
        <v>416077</v>
      </c>
      <c r="D21" s="41">
        <v>55982</v>
      </c>
      <c r="E21" s="41">
        <v>152824</v>
      </c>
      <c r="F21" s="41">
        <v>1426492</v>
      </c>
      <c r="G21" s="41">
        <v>0</v>
      </c>
      <c r="H21" s="41">
        <v>0</v>
      </c>
      <c r="I21" s="31">
        <f t="shared" si="1"/>
        <v>2051375</v>
      </c>
      <c r="J21" s="32">
        <f t="shared" si="2"/>
        <v>0.2028283468405338</v>
      </c>
      <c r="K21" s="32">
        <f t="shared" si="3"/>
        <v>0.02728998842239961</v>
      </c>
      <c r="L21" s="32">
        <f t="shared" si="4"/>
        <v>0.0744983242946804</v>
      </c>
      <c r="M21" s="32">
        <f t="shared" si="5"/>
        <v>0.6953833404423863</v>
      </c>
      <c r="N21" s="32">
        <f t="shared" si="6"/>
        <v>0</v>
      </c>
      <c r="O21" s="32">
        <f t="shared" si="7"/>
        <v>0</v>
      </c>
    </row>
    <row r="22" spans="1:15" ht="12.75">
      <c r="A22" s="14">
        <v>20</v>
      </c>
      <c r="B22" s="48" t="s">
        <v>29</v>
      </c>
      <c r="C22" s="42">
        <v>5104633</v>
      </c>
      <c r="D22" s="42">
        <v>147974</v>
      </c>
      <c r="E22" s="42">
        <v>276995</v>
      </c>
      <c r="F22" s="42">
        <v>0</v>
      </c>
      <c r="G22" s="42">
        <v>0</v>
      </c>
      <c r="H22" s="42">
        <v>0</v>
      </c>
      <c r="I22" s="26">
        <f t="shared" si="1"/>
        <v>5529602</v>
      </c>
      <c r="J22" s="27">
        <f t="shared" si="2"/>
        <v>0.9231465483410922</v>
      </c>
      <c r="K22" s="27">
        <f t="shared" si="3"/>
        <v>0.02676033464976322</v>
      </c>
      <c r="L22" s="27">
        <f t="shared" si="4"/>
        <v>0.0500931170091446</v>
      </c>
      <c r="M22" s="27">
        <f t="shared" si="5"/>
        <v>0</v>
      </c>
      <c r="N22" s="27">
        <f t="shared" si="6"/>
        <v>0</v>
      </c>
      <c r="O22" s="27">
        <f t="shared" si="7"/>
        <v>0</v>
      </c>
    </row>
    <row r="23" spans="1:15" ht="12.75">
      <c r="A23" s="44">
        <v>21</v>
      </c>
      <c r="B23" s="44" t="s">
        <v>30</v>
      </c>
      <c r="C23" s="45">
        <v>30928</v>
      </c>
      <c r="D23" s="45">
        <v>99409</v>
      </c>
      <c r="E23" s="45">
        <v>246917</v>
      </c>
      <c r="F23" s="45">
        <v>0</v>
      </c>
      <c r="G23" s="45">
        <v>0</v>
      </c>
      <c r="H23" s="45">
        <v>1761000</v>
      </c>
      <c r="I23" s="46">
        <f t="shared" si="1"/>
        <v>2138254</v>
      </c>
      <c r="J23" s="47">
        <f t="shared" si="2"/>
        <v>0.014464137562703028</v>
      </c>
      <c r="K23" s="47">
        <f t="shared" si="3"/>
        <v>0.04649073496413429</v>
      </c>
      <c r="L23" s="47">
        <f t="shared" si="4"/>
        <v>0.11547599115914199</v>
      </c>
      <c r="M23" s="47">
        <f t="shared" si="5"/>
        <v>0</v>
      </c>
      <c r="N23" s="47">
        <f t="shared" si="6"/>
        <v>0</v>
      </c>
      <c r="O23" s="47">
        <f t="shared" si="7"/>
        <v>0.8235691363140207</v>
      </c>
    </row>
    <row r="24" spans="1:15" s="33" customFormat="1" ht="12.75">
      <c r="A24" s="13">
        <v>22</v>
      </c>
      <c r="B24" s="34" t="s">
        <v>31</v>
      </c>
      <c r="C24" s="41">
        <v>2345261</v>
      </c>
      <c r="D24" s="41">
        <v>65257</v>
      </c>
      <c r="E24" s="41">
        <v>98165</v>
      </c>
      <c r="F24" s="41">
        <v>500</v>
      </c>
      <c r="G24" s="41">
        <v>600</v>
      </c>
      <c r="H24" s="41">
        <v>833672</v>
      </c>
      <c r="I24" s="31">
        <f t="shared" si="1"/>
        <v>3343455</v>
      </c>
      <c r="J24" s="32">
        <f t="shared" si="2"/>
        <v>0.7014483520789124</v>
      </c>
      <c r="K24" s="32">
        <f t="shared" si="3"/>
        <v>0.019517834096765174</v>
      </c>
      <c r="L24" s="32">
        <f t="shared" si="4"/>
        <v>0.029360347305407132</v>
      </c>
      <c r="M24" s="32">
        <f t="shared" si="5"/>
        <v>0.00014954590386292025</v>
      </c>
      <c r="N24" s="32">
        <f t="shared" si="6"/>
        <v>0.0001794550846355043</v>
      </c>
      <c r="O24" s="32">
        <f t="shared" si="7"/>
        <v>0.2493444655304169</v>
      </c>
    </row>
    <row r="25" spans="1:15" s="33" customFormat="1" ht="12.75">
      <c r="A25" s="13">
        <v>23</v>
      </c>
      <c r="B25" s="34" t="s">
        <v>32</v>
      </c>
      <c r="C25" s="41">
        <v>63060</v>
      </c>
      <c r="D25" s="41">
        <v>136574</v>
      </c>
      <c r="E25" s="41">
        <v>255547</v>
      </c>
      <c r="F25" s="41">
        <v>0</v>
      </c>
      <c r="G25" s="41">
        <v>0</v>
      </c>
      <c r="H25" s="41">
        <v>0</v>
      </c>
      <c r="I25" s="31">
        <f t="shared" si="1"/>
        <v>455181</v>
      </c>
      <c r="J25" s="32">
        <f t="shared" si="2"/>
        <v>0.13853829575487553</v>
      </c>
      <c r="K25" s="32">
        <f t="shared" si="3"/>
        <v>0.3000432794866218</v>
      </c>
      <c r="L25" s="32">
        <f t="shared" si="4"/>
        <v>0.5614184247585027</v>
      </c>
      <c r="M25" s="32">
        <f t="shared" si="5"/>
        <v>0</v>
      </c>
      <c r="N25" s="32">
        <f t="shared" si="6"/>
        <v>0</v>
      </c>
      <c r="O25" s="32">
        <f t="shared" si="7"/>
        <v>0</v>
      </c>
    </row>
    <row r="26" spans="1:15" s="33" customFormat="1" ht="12.75">
      <c r="A26" s="13">
        <v>24</v>
      </c>
      <c r="B26" s="34" t="s">
        <v>33</v>
      </c>
      <c r="C26" s="41">
        <v>9866181</v>
      </c>
      <c r="D26" s="41">
        <v>188715</v>
      </c>
      <c r="E26" s="41">
        <v>97407</v>
      </c>
      <c r="F26" s="41">
        <v>4170306</v>
      </c>
      <c r="G26" s="41">
        <v>0</v>
      </c>
      <c r="H26" s="41">
        <v>0</v>
      </c>
      <c r="I26" s="31">
        <f t="shared" si="1"/>
        <v>14322609</v>
      </c>
      <c r="J26" s="32">
        <f>C26/$I26</f>
        <v>0.6888536159857467</v>
      </c>
      <c r="K26" s="32">
        <f t="shared" si="3"/>
        <v>0.013176021212336384</v>
      </c>
      <c r="L26" s="32">
        <f t="shared" si="4"/>
        <v>0.006800925725194341</v>
      </c>
      <c r="M26" s="32">
        <f t="shared" si="5"/>
        <v>0.29116943707672255</v>
      </c>
      <c r="N26" s="32">
        <f t="shared" si="6"/>
        <v>0</v>
      </c>
      <c r="O26" s="32">
        <f t="shared" si="7"/>
        <v>0</v>
      </c>
    </row>
    <row r="27" spans="1:15" ht="12.75">
      <c r="A27" s="14">
        <v>25</v>
      </c>
      <c r="B27" s="48" t="s">
        <v>34</v>
      </c>
      <c r="C27" s="42">
        <v>1636540</v>
      </c>
      <c r="D27" s="42">
        <v>56149</v>
      </c>
      <c r="E27" s="42">
        <v>78214</v>
      </c>
      <c r="F27" s="42">
        <v>0</v>
      </c>
      <c r="G27" s="42">
        <v>0</v>
      </c>
      <c r="H27" s="42">
        <v>0</v>
      </c>
      <c r="I27" s="26">
        <f t="shared" si="1"/>
        <v>1770903</v>
      </c>
      <c r="J27" s="27">
        <f t="shared" si="2"/>
        <v>0.9241274084464254</v>
      </c>
      <c r="K27" s="27">
        <f t="shared" si="3"/>
        <v>0.03170642322024413</v>
      </c>
      <c r="L27" s="27">
        <f t="shared" si="4"/>
        <v>0.04416616833333051</v>
      </c>
      <c r="M27" s="27">
        <f t="shared" si="5"/>
        <v>0</v>
      </c>
      <c r="N27" s="27">
        <f t="shared" si="6"/>
        <v>0</v>
      </c>
      <c r="O27" s="27">
        <f t="shared" si="7"/>
        <v>0</v>
      </c>
    </row>
    <row r="28" spans="1:15" ht="12.75">
      <c r="A28" s="44">
        <v>26</v>
      </c>
      <c r="B28" s="44" t="s">
        <v>110</v>
      </c>
      <c r="C28" s="45">
        <v>14647027</v>
      </c>
      <c r="D28" s="45">
        <v>1771624</v>
      </c>
      <c r="E28" s="45">
        <v>3253818</v>
      </c>
      <c r="F28" s="45">
        <v>4457365</v>
      </c>
      <c r="G28" s="45">
        <v>8000000</v>
      </c>
      <c r="H28" s="45">
        <v>35562926</v>
      </c>
      <c r="I28" s="46">
        <f t="shared" si="1"/>
        <v>67692760</v>
      </c>
      <c r="J28" s="47">
        <f t="shared" si="2"/>
        <v>0.21637508944826597</v>
      </c>
      <c r="K28" s="47">
        <f t="shared" si="3"/>
        <v>0.026171543308324257</v>
      </c>
      <c r="L28" s="47">
        <f t="shared" si="4"/>
        <v>0.04806744473116475</v>
      </c>
      <c r="M28" s="47">
        <f t="shared" si="5"/>
        <v>0.06584699752233474</v>
      </c>
      <c r="N28" s="47">
        <f t="shared" si="6"/>
        <v>0.11818102851767309</v>
      </c>
      <c r="O28" s="47">
        <f t="shared" si="7"/>
        <v>0.5253578964722372</v>
      </c>
    </row>
    <row r="29" spans="1:15" s="33" customFormat="1" ht="12.75">
      <c r="A29" s="13">
        <v>27</v>
      </c>
      <c r="B29" s="34" t="s">
        <v>84</v>
      </c>
      <c r="C29" s="41">
        <v>14063</v>
      </c>
      <c r="D29" s="41">
        <v>168416</v>
      </c>
      <c r="E29" s="41">
        <v>187835</v>
      </c>
      <c r="F29" s="41">
        <v>0</v>
      </c>
      <c r="G29" s="41">
        <v>0</v>
      </c>
      <c r="H29" s="41">
        <v>0</v>
      </c>
      <c r="I29" s="31">
        <f t="shared" si="1"/>
        <v>370314</v>
      </c>
      <c r="J29" s="32">
        <f t="shared" si="2"/>
        <v>0.037975879928925184</v>
      </c>
      <c r="K29" s="32">
        <f t="shared" si="3"/>
        <v>0.4547924194062336</v>
      </c>
      <c r="L29" s="32">
        <f t="shared" si="4"/>
        <v>0.5072317006648411</v>
      </c>
      <c r="M29" s="32">
        <f t="shared" si="5"/>
        <v>0</v>
      </c>
      <c r="N29" s="32">
        <f t="shared" si="6"/>
        <v>0</v>
      </c>
      <c r="O29" s="32">
        <f t="shared" si="7"/>
        <v>0</v>
      </c>
    </row>
    <row r="30" spans="1:15" s="33" customFormat="1" ht="12.75">
      <c r="A30" s="13">
        <v>28</v>
      </c>
      <c r="B30" s="34" t="s">
        <v>35</v>
      </c>
      <c r="C30" s="41">
        <v>5477146</v>
      </c>
      <c r="D30" s="41">
        <v>1016067</v>
      </c>
      <c r="E30" s="41">
        <v>628413</v>
      </c>
      <c r="F30" s="41">
        <v>443225</v>
      </c>
      <c r="G30" s="41">
        <v>100000</v>
      </c>
      <c r="H30" s="41">
        <v>1570509</v>
      </c>
      <c r="I30" s="31">
        <f t="shared" si="1"/>
        <v>9235360</v>
      </c>
      <c r="J30" s="32">
        <f t="shared" si="2"/>
        <v>0.5930625335666395</v>
      </c>
      <c r="K30" s="32">
        <f t="shared" si="3"/>
        <v>0.11001920878016666</v>
      </c>
      <c r="L30" s="32">
        <f t="shared" si="4"/>
        <v>0.0680442343341245</v>
      </c>
      <c r="M30" s="32">
        <f t="shared" si="5"/>
        <v>0.04799217355901665</v>
      </c>
      <c r="N30" s="32">
        <f t="shared" si="6"/>
        <v>0.010827948233745084</v>
      </c>
      <c r="O30" s="32">
        <f t="shared" si="7"/>
        <v>0.1700539015263076</v>
      </c>
    </row>
    <row r="31" spans="1:15" s="33" customFormat="1" ht="12.75">
      <c r="A31" s="13">
        <v>29</v>
      </c>
      <c r="B31" s="34" t="s">
        <v>36</v>
      </c>
      <c r="C31" s="41">
        <v>13518314</v>
      </c>
      <c r="D31" s="41">
        <v>341310</v>
      </c>
      <c r="E31" s="41">
        <v>347939</v>
      </c>
      <c r="F31" s="41">
        <v>20662262</v>
      </c>
      <c r="G31" s="41">
        <v>0</v>
      </c>
      <c r="H31" s="41">
        <v>0</v>
      </c>
      <c r="I31" s="31">
        <f t="shared" si="1"/>
        <v>34869825</v>
      </c>
      <c r="J31" s="32">
        <f t="shared" si="2"/>
        <v>0.38767943343564243</v>
      </c>
      <c r="K31" s="32">
        <f t="shared" si="3"/>
        <v>0.009788119097242386</v>
      </c>
      <c r="L31" s="32">
        <f t="shared" si="4"/>
        <v>0.00997822615972406</v>
      </c>
      <c r="M31" s="32">
        <f t="shared" si="5"/>
        <v>0.5925542213073911</v>
      </c>
      <c r="N31" s="32">
        <f t="shared" si="6"/>
        <v>0</v>
      </c>
      <c r="O31" s="32">
        <f t="shared" si="7"/>
        <v>0</v>
      </c>
    </row>
    <row r="32" spans="1:16" ht="12.75">
      <c r="A32" s="14">
        <v>30</v>
      </c>
      <c r="B32" s="48" t="s">
        <v>37</v>
      </c>
      <c r="C32" s="42">
        <v>911569</v>
      </c>
      <c r="D32" s="42">
        <v>70907</v>
      </c>
      <c r="E32" s="42">
        <v>57373</v>
      </c>
      <c r="F32" s="42">
        <v>0</v>
      </c>
      <c r="G32" s="42">
        <v>0</v>
      </c>
      <c r="H32" s="42">
        <v>617155</v>
      </c>
      <c r="I32" s="26">
        <f t="shared" si="1"/>
        <v>1657004</v>
      </c>
      <c r="J32" s="27">
        <f t="shared" si="2"/>
        <v>0.550130838549575</v>
      </c>
      <c r="K32" s="27">
        <f t="shared" si="3"/>
        <v>0.04279229259555197</v>
      </c>
      <c r="L32" s="27">
        <f t="shared" si="4"/>
        <v>0.034624539228631915</v>
      </c>
      <c r="M32" s="27">
        <f t="shared" si="5"/>
        <v>0</v>
      </c>
      <c r="N32" s="27">
        <f t="shared" si="6"/>
        <v>0</v>
      </c>
      <c r="O32" s="27">
        <f t="shared" si="7"/>
        <v>0.3724523296262411</v>
      </c>
      <c r="P32" s="5"/>
    </row>
    <row r="33" spans="1:15" ht="12.75">
      <c r="A33" s="44">
        <v>31</v>
      </c>
      <c r="B33" s="44" t="s">
        <v>85</v>
      </c>
      <c r="C33" s="45">
        <v>400360</v>
      </c>
      <c r="D33" s="45">
        <v>158400</v>
      </c>
      <c r="E33" s="45">
        <v>137511</v>
      </c>
      <c r="F33" s="45">
        <v>1269754</v>
      </c>
      <c r="G33" s="45">
        <v>0</v>
      </c>
      <c r="H33" s="45">
        <v>0</v>
      </c>
      <c r="I33" s="46">
        <f t="shared" si="1"/>
        <v>1966025</v>
      </c>
      <c r="J33" s="47">
        <f t="shared" si="2"/>
        <v>0.2036393229994532</v>
      </c>
      <c r="K33" s="47">
        <f t="shared" si="3"/>
        <v>0.08056866011368116</v>
      </c>
      <c r="L33" s="47">
        <f t="shared" si="4"/>
        <v>0.06994366806118946</v>
      </c>
      <c r="M33" s="47">
        <f t="shared" si="5"/>
        <v>0.6458483488256762</v>
      </c>
      <c r="N33" s="47">
        <f t="shared" si="6"/>
        <v>0</v>
      </c>
      <c r="O33" s="47">
        <f t="shared" si="7"/>
        <v>0</v>
      </c>
    </row>
    <row r="34" spans="1:15" s="33" customFormat="1" ht="12.75">
      <c r="A34" s="13">
        <v>32</v>
      </c>
      <c r="B34" s="34" t="s">
        <v>38</v>
      </c>
      <c r="C34" s="41">
        <v>9978170</v>
      </c>
      <c r="D34" s="41">
        <v>264688</v>
      </c>
      <c r="E34" s="41">
        <v>218664</v>
      </c>
      <c r="F34" s="41">
        <v>0</v>
      </c>
      <c r="G34" s="41">
        <v>0</v>
      </c>
      <c r="H34" s="41">
        <v>174617</v>
      </c>
      <c r="I34" s="31">
        <f t="shared" si="1"/>
        <v>10636139</v>
      </c>
      <c r="J34" s="32">
        <f t="shared" si="2"/>
        <v>0.9381383601699828</v>
      </c>
      <c r="K34" s="32">
        <f t="shared" si="3"/>
        <v>0.024885722159140644</v>
      </c>
      <c r="L34" s="32">
        <f t="shared" si="4"/>
        <v>0.0205585880365046</v>
      </c>
      <c r="M34" s="32">
        <f t="shared" si="5"/>
        <v>0</v>
      </c>
      <c r="N34" s="32">
        <f t="shared" si="6"/>
        <v>0</v>
      </c>
      <c r="O34" s="32">
        <f t="shared" si="7"/>
        <v>0.01641732963437202</v>
      </c>
    </row>
    <row r="35" spans="1:15" s="33" customFormat="1" ht="12.75">
      <c r="A35" s="13">
        <v>33</v>
      </c>
      <c r="B35" s="34" t="s">
        <v>39</v>
      </c>
      <c r="C35" s="41">
        <v>67562</v>
      </c>
      <c r="D35" s="41">
        <v>57705</v>
      </c>
      <c r="E35" s="41">
        <v>207923</v>
      </c>
      <c r="F35" s="41">
        <v>955</v>
      </c>
      <c r="G35" s="41">
        <v>0</v>
      </c>
      <c r="H35" s="41">
        <v>0</v>
      </c>
      <c r="I35" s="31">
        <f t="shared" si="1"/>
        <v>334145</v>
      </c>
      <c r="J35" s="32">
        <f t="shared" si="2"/>
        <v>0.20219365844169448</v>
      </c>
      <c r="K35" s="32">
        <f t="shared" si="3"/>
        <v>0.17269448891948105</v>
      </c>
      <c r="L35" s="32">
        <f t="shared" si="4"/>
        <v>0.6222538119678582</v>
      </c>
      <c r="M35" s="32">
        <f t="shared" si="5"/>
        <v>0.002858040670966197</v>
      </c>
      <c r="N35" s="32">
        <f t="shared" si="6"/>
        <v>0</v>
      </c>
      <c r="O35" s="32">
        <f t="shared" si="7"/>
        <v>0</v>
      </c>
    </row>
    <row r="36" spans="1:15" s="33" customFormat="1" ht="12.75">
      <c r="A36" s="13">
        <v>34</v>
      </c>
      <c r="B36" s="34" t="s">
        <v>40</v>
      </c>
      <c r="C36" s="41">
        <v>36490</v>
      </c>
      <c r="D36" s="41">
        <v>125731</v>
      </c>
      <c r="E36" s="41">
        <v>630269</v>
      </c>
      <c r="F36" s="41">
        <v>0</v>
      </c>
      <c r="G36" s="41">
        <v>1410</v>
      </c>
      <c r="H36" s="41">
        <v>0</v>
      </c>
      <c r="I36" s="31">
        <f t="shared" si="1"/>
        <v>793900</v>
      </c>
      <c r="J36" s="32">
        <f t="shared" si="2"/>
        <v>0.04596296762816476</v>
      </c>
      <c r="K36" s="32">
        <f t="shared" si="3"/>
        <v>0.1583713314019398</v>
      </c>
      <c r="L36" s="32">
        <f t="shared" si="4"/>
        <v>0.7938896586471847</v>
      </c>
      <c r="M36" s="32">
        <f t="shared" si="5"/>
        <v>0</v>
      </c>
      <c r="N36" s="32">
        <f t="shared" si="6"/>
        <v>0.0017760423227106688</v>
      </c>
      <c r="O36" s="32">
        <f t="shared" si="7"/>
        <v>0</v>
      </c>
    </row>
    <row r="37" spans="1:15" ht="12.75">
      <c r="A37" s="14">
        <v>35</v>
      </c>
      <c r="B37" s="48" t="s">
        <v>41</v>
      </c>
      <c r="C37" s="42">
        <v>64290</v>
      </c>
      <c r="D37" s="42">
        <v>403760</v>
      </c>
      <c r="E37" s="42">
        <v>1335056</v>
      </c>
      <c r="F37" s="42">
        <v>613949</v>
      </c>
      <c r="G37" s="42">
        <v>0</v>
      </c>
      <c r="H37" s="42">
        <v>0</v>
      </c>
      <c r="I37" s="26">
        <f t="shared" si="1"/>
        <v>2417055</v>
      </c>
      <c r="J37" s="27">
        <f t="shared" si="2"/>
        <v>0.026598484519384128</v>
      </c>
      <c r="K37" s="27">
        <f t="shared" si="3"/>
        <v>0.1670462608422233</v>
      </c>
      <c r="L37" s="27">
        <f t="shared" si="4"/>
        <v>0.5523482088740224</v>
      </c>
      <c r="M37" s="27">
        <f t="shared" si="5"/>
        <v>0.2540070457643703</v>
      </c>
      <c r="N37" s="27">
        <f t="shared" si="6"/>
        <v>0</v>
      </c>
      <c r="O37" s="27">
        <f t="shared" si="7"/>
        <v>0</v>
      </c>
    </row>
    <row r="38" spans="1:15" ht="12.75">
      <c r="A38" s="44">
        <v>36</v>
      </c>
      <c r="B38" s="44" t="s">
        <v>86</v>
      </c>
      <c r="C38" s="45">
        <v>156008103</v>
      </c>
      <c r="D38" s="45">
        <v>1083994</v>
      </c>
      <c r="E38" s="45">
        <v>2496650</v>
      </c>
      <c r="F38" s="45">
        <v>102099</v>
      </c>
      <c r="G38" s="45">
        <v>78298054</v>
      </c>
      <c r="H38" s="45">
        <v>88750</v>
      </c>
      <c r="I38" s="46">
        <f>SUM(C38:H38)</f>
        <v>238077650</v>
      </c>
      <c r="J38" s="47">
        <f t="shared" si="2"/>
        <v>0.6552824383137182</v>
      </c>
      <c r="K38" s="47">
        <f t="shared" si="3"/>
        <v>0.004553111138319787</v>
      </c>
      <c r="L38" s="47">
        <f t="shared" si="4"/>
        <v>0.010486704652872708</v>
      </c>
      <c r="M38" s="47">
        <f t="shared" si="5"/>
        <v>0.000428847478963271</v>
      </c>
      <c r="N38" s="47">
        <f t="shared" si="6"/>
        <v>0.3288761208790493</v>
      </c>
      <c r="O38" s="47">
        <f t="shared" si="7"/>
        <v>0.0003727775370766639</v>
      </c>
    </row>
    <row r="39" spans="1:15" s="33" customFormat="1" ht="12.75">
      <c r="A39" s="13">
        <v>37</v>
      </c>
      <c r="B39" s="34" t="s">
        <v>87</v>
      </c>
      <c r="C39" s="41">
        <v>10403033</v>
      </c>
      <c r="D39" s="41">
        <v>391227</v>
      </c>
      <c r="E39" s="41">
        <v>452139</v>
      </c>
      <c r="F39" s="41">
        <v>3624</v>
      </c>
      <c r="G39" s="41">
        <v>34005</v>
      </c>
      <c r="H39" s="41">
        <v>0</v>
      </c>
      <c r="I39" s="31">
        <f t="shared" si="1"/>
        <v>11284028</v>
      </c>
      <c r="J39" s="32">
        <f t="shared" si="2"/>
        <v>0.9219254861827709</v>
      </c>
      <c r="K39" s="32">
        <f t="shared" si="3"/>
        <v>0.03467086398580365</v>
      </c>
      <c r="L39" s="32">
        <f t="shared" si="4"/>
        <v>0.040068936376265636</v>
      </c>
      <c r="M39" s="32">
        <f t="shared" si="5"/>
        <v>0.0003211619113316628</v>
      </c>
      <c r="N39" s="32">
        <f t="shared" si="6"/>
        <v>0.0030135515438281437</v>
      </c>
      <c r="O39" s="32">
        <f t="shared" si="7"/>
        <v>0</v>
      </c>
    </row>
    <row r="40" spans="1:15" s="33" customFormat="1" ht="12.75">
      <c r="A40" s="13">
        <v>38</v>
      </c>
      <c r="B40" s="34" t="s">
        <v>88</v>
      </c>
      <c r="C40" s="41">
        <v>1511684</v>
      </c>
      <c r="D40" s="41">
        <v>66359</v>
      </c>
      <c r="E40" s="41">
        <v>75598</v>
      </c>
      <c r="F40" s="41">
        <v>0</v>
      </c>
      <c r="G40" s="41">
        <v>480492</v>
      </c>
      <c r="H40" s="41">
        <v>0</v>
      </c>
      <c r="I40" s="31">
        <f t="shared" si="1"/>
        <v>2134133</v>
      </c>
      <c r="J40" s="32">
        <f t="shared" si="2"/>
        <v>0.7083363595427277</v>
      </c>
      <c r="K40" s="32">
        <f t="shared" si="3"/>
        <v>0.03109412581127793</v>
      </c>
      <c r="L40" s="32">
        <f t="shared" si="4"/>
        <v>0.03542328430327445</v>
      </c>
      <c r="M40" s="32">
        <f t="shared" si="5"/>
        <v>0</v>
      </c>
      <c r="N40" s="32">
        <f t="shared" si="6"/>
        <v>0.22514623034271997</v>
      </c>
      <c r="O40" s="32">
        <f t="shared" si="7"/>
        <v>0</v>
      </c>
    </row>
    <row r="41" spans="1:15" s="33" customFormat="1" ht="12.75">
      <c r="A41" s="13">
        <v>39</v>
      </c>
      <c r="B41" s="34" t="s">
        <v>89</v>
      </c>
      <c r="C41" s="41">
        <v>1453332</v>
      </c>
      <c r="D41" s="41">
        <v>70837</v>
      </c>
      <c r="E41" s="41">
        <v>77745</v>
      </c>
      <c r="F41" s="41">
        <v>0</v>
      </c>
      <c r="G41" s="41">
        <v>0</v>
      </c>
      <c r="H41" s="41">
        <v>0</v>
      </c>
      <c r="I41" s="31">
        <f t="shared" si="1"/>
        <v>1601914</v>
      </c>
      <c r="J41" s="32">
        <f t="shared" si="2"/>
        <v>0.9072472055303843</v>
      </c>
      <c r="K41" s="32">
        <f t="shared" si="3"/>
        <v>0.0442202265539848</v>
      </c>
      <c r="L41" s="32">
        <f t="shared" si="4"/>
        <v>0.048532567915630924</v>
      </c>
      <c r="M41" s="32">
        <f t="shared" si="5"/>
        <v>0</v>
      </c>
      <c r="N41" s="32">
        <f t="shared" si="6"/>
        <v>0</v>
      </c>
      <c r="O41" s="32">
        <f t="shared" si="7"/>
        <v>0</v>
      </c>
    </row>
    <row r="42" spans="1:15" ht="12.75">
      <c r="A42" s="14">
        <v>40</v>
      </c>
      <c r="B42" s="48" t="s">
        <v>42</v>
      </c>
      <c r="C42" s="42">
        <v>13333470</v>
      </c>
      <c r="D42" s="42">
        <v>553638</v>
      </c>
      <c r="E42" s="42">
        <v>708238</v>
      </c>
      <c r="F42" s="42">
        <v>24158991</v>
      </c>
      <c r="G42" s="42">
        <v>7642260</v>
      </c>
      <c r="H42" s="42">
        <v>124</v>
      </c>
      <c r="I42" s="26">
        <f t="shared" si="1"/>
        <v>46396721</v>
      </c>
      <c r="J42" s="27">
        <f t="shared" si="2"/>
        <v>0.2873795758109716</v>
      </c>
      <c r="K42" s="27">
        <f t="shared" si="3"/>
        <v>0.011932696709321334</v>
      </c>
      <c r="L42" s="27">
        <f t="shared" si="4"/>
        <v>0.015264828736496271</v>
      </c>
      <c r="M42" s="27">
        <f t="shared" si="5"/>
        <v>0.5207047066968374</v>
      </c>
      <c r="N42" s="27">
        <f t="shared" si="6"/>
        <v>0.1647155194437124</v>
      </c>
      <c r="O42" s="27">
        <f t="shared" si="7"/>
        <v>2.6726026608647626E-06</v>
      </c>
    </row>
    <row r="43" spans="1:15" ht="12.75">
      <c r="A43" s="44">
        <v>41</v>
      </c>
      <c r="B43" s="44" t="s">
        <v>43</v>
      </c>
      <c r="C43" s="45">
        <v>61186</v>
      </c>
      <c r="D43" s="45">
        <v>24904</v>
      </c>
      <c r="E43" s="45">
        <v>52440</v>
      </c>
      <c r="F43" s="45">
        <v>253392</v>
      </c>
      <c r="G43" s="45">
        <v>0</v>
      </c>
      <c r="H43" s="45">
        <v>0</v>
      </c>
      <c r="I43" s="46">
        <f t="shared" si="1"/>
        <v>391922</v>
      </c>
      <c r="J43" s="47">
        <f t="shared" si="2"/>
        <v>0.15611779894979103</v>
      </c>
      <c r="K43" s="47">
        <f t="shared" si="3"/>
        <v>0.06354325605605197</v>
      </c>
      <c r="L43" s="47">
        <f t="shared" si="4"/>
        <v>0.13380213409811137</v>
      </c>
      <c r="M43" s="47">
        <f t="shared" si="5"/>
        <v>0.6465368108960456</v>
      </c>
      <c r="N43" s="47">
        <f t="shared" si="6"/>
        <v>0</v>
      </c>
      <c r="O43" s="47">
        <f t="shared" si="7"/>
        <v>0</v>
      </c>
    </row>
    <row r="44" spans="1:15" s="33" customFormat="1" ht="12.75">
      <c r="A44" s="13">
        <v>42</v>
      </c>
      <c r="B44" s="34" t="s">
        <v>44</v>
      </c>
      <c r="C44" s="41">
        <v>5668281</v>
      </c>
      <c r="D44" s="41">
        <v>98371</v>
      </c>
      <c r="E44" s="41">
        <v>168582</v>
      </c>
      <c r="F44" s="41">
        <v>89</v>
      </c>
      <c r="G44" s="41">
        <v>0</v>
      </c>
      <c r="H44" s="41">
        <v>0</v>
      </c>
      <c r="I44" s="31">
        <f t="shared" si="1"/>
        <v>5935323</v>
      </c>
      <c r="J44" s="32">
        <f t="shared" si="2"/>
        <v>0.9550080088311959</v>
      </c>
      <c r="K44" s="32">
        <f t="shared" si="3"/>
        <v>0.016573824204681026</v>
      </c>
      <c r="L44" s="32">
        <f t="shared" si="4"/>
        <v>0.02840317199249308</v>
      </c>
      <c r="M44" s="32">
        <f t="shared" si="5"/>
        <v>1.4994971630019124E-05</v>
      </c>
      <c r="N44" s="32">
        <f t="shared" si="6"/>
        <v>0</v>
      </c>
      <c r="O44" s="32">
        <f t="shared" si="7"/>
        <v>0</v>
      </c>
    </row>
    <row r="45" spans="1:15" s="33" customFormat="1" ht="12.75">
      <c r="A45" s="13">
        <v>43</v>
      </c>
      <c r="B45" s="34" t="s">
        <v>45</v>
      </c>
      <c r="C45" s="41">
        <v>12895210</v>
      </c>
      <c r="D45" s="41">
        <v>246032</v>
      </c>
      <c r="E45" s="41">
        <v>183146</v>
      </c>
      <c r="F45" s="41">
        <v>1398748</v>
      </c>
      <c r="G45" s="41">
        <v>0</v>
      </c>
      <c r="H45" s="41">
        <v>0</v>
      </c>
      <c r="I45" s="31">
        <f t="shared" si="1"/>
        <v>14723136</v>
      </c>
      <c r="J45" s="32">
        <f t="shared" si="2"/>
        <v>0.8758466946172337</v>
      </c>
      <c r="K45" s="32">
        <f t="shared" si="3"/>
        <v>0.016710570356750085</v>
      </c>
      <c r="L45" s="32">
        <f t="shared" si="4"/>
        <v>0.012439333576759734</v>
      </c>
      <c r="M45" s="32">
        <f t="shared" si="5"/>
        <v>0.09500340144925647</v>
      </c>
      <c r="N45" s="32">
        <f t="shared" si="6"/>
        <v>0</v>
      </c>
      <c r="O45" s="32">
        <f t="shared" si="7"/>
        <v>0</v>
      </c>
    </row>
    <row r="46" spans="1:15" s="33" customFormat="1" ht="12.75">
      <c r="A46" s="13">
        <v>44</v>
      </c>
      <c r="B46" s="34" t="s">
        <v>111</v>
      </c>
      <c r="C46" s="41">
        <v>51971</v>
      </c>
      <c r="D46" s="41">
        <v>485192</v>
      </c>
      <c r="E46" s="41">
        <v>336961</v>
      </c>
      <c r="F46" s="41">
        <v>0</v>
      </c>
      <c r="G46" s="41">
        <v>0</v>
      </c>
      <c r="H46" s="41">
        <v>0</v>
      </c>
      <c r="I46" s="31">
        <f t="shared" si="1"/>
        <v>874124</v>
      </c>
      <c r="J46" s="32">
        <f t="shared" si="2"/>
        <v>0.059454951471415954</v>
      </c>
      <c r="K46" s="32">
        <f t="shared" si="3"/>
        <v>0.5550608380504368</v>
      </c>
      <c r="L46" s="32">
        <f t="shared" si="4"/>
        <v>0.38548421047814724</v>
      </c>
      <c r="M46" s="32">
        <f t="shared" si="5"/>
        <v>0</v>
      </c>
      <c r="N46" s="32">
        <f t="shared" si="6"/>
        <v>0</v>
      </c>
      <c r="O46" s="32">
        <f t="shared" si="7"/>
        <v>0</v>
      </c>
    </row>
    <row r="47" spans="1:15" ht="12.75">
      <c r="A47" s="14">
        <v>45</v>
      </c>
      <c r="B47" s="48" t="s">
        <v>90</v>
      </c>
      <c r="C47" s="42">
        <v>2818775</v>
      </c>
      <c r="D47" s="42">
        <v>148049</v>
      </c>
      <c r="E47" s="42">
        <v>163578</v>
      </c>
      <c r="F47" s="42">
        <v>0</v>
      </c>
      <c r="G47" s="42">
        <v>540</v>
      </c>
      <c r="H47" s="42">
        <v>0</v>
      </c>
      <c r="I47" s="26">
        <f t="shared" si="1"/>
        <v>3130942</v>
      </c>
      <c r="J47" s="27">
        <f t="shared" si="2"/>
        <v>0.900296140905836</v>
      </c>
      <c r="K47" s="27">
        <f t="shared" si="3"/>
        <v>0.04728576894749248</v>
      </c>
      <c r="L47" s="27">
        <f t="shared" si="4"/>
        <v>0.05224561809193527</v>
      </c>
      <c r="M47" s="27">
        <f t="shared" si="5"/>
        <v>0</v>
      </c>
      <c r="N47" s="27">
        <f t="shared" si="6"/>
        <v>0.00017247205473624232</v>
      </c>
      <c r="O47" s="27">
        <f t="shared" si="7"/>
        <v>0</v>
      </c>
    </row>
    <row r="48" spans="1:15" ht="12.75">
      <c r="A48" s="44">
        <v>46</v>
      </c>
      <c r="B48" s="44" t="s">
        <v>46</v>
      </c>
      <c r="C48" s="45">
        <v>503589</v>
      </c>
      <c r="D48" s="45">
        <v>52916</v>
      </c>
      <c r="E48" s="45">
        <v>61135</v>
      </c>
      <c r="F48" s="45">
        <v>290580</v>
      </c>
      <c r="G48" s="45">
        <v>0</v>
      </c>
      <c r="H48" s="45">
        <v>0</v>
      </c>
      <c r="I48" s="46">
        <f t="shared" si="1"/>
        <v>908220</v>
      </c>
      <c r="J48" s="47">
        <f t="shared" si="2"/>
        <v>0.5544790909691485</v>
      </c>
      <c r="K48" s="47">
        <f t="shared" si="3"/>
        <v>0.05826341635286605</v>
      </c>
      <c r="L48" s="47">
        <f t="shared" si="4"/>
        <v>0.06731298584043513</v>
      </c>
      <c r="M48" s="47">
        <f t="shared" si="5"/>
        <v>0.3199445068375504</v>
      </c>
      <c r="N48" s="47">
        <f t="shared" si="6"/>
        <v>0</v>
      </c>
      <c r="O48" s="47">
        <f t="shared" si="7"/>
        <v>0</v>
      </c>
    </row>
    <row r="49" spans="1:15" s="33" customFormat="1" ht="12.75">
      <c r="A49" s="13">
        <v>47</v>
      </c>
      <c r="B49" s="34" t="s">
        <v>47</v>
      </c>
      <c r="C49" s="41">
        <v>45958</v>
      </c>
      <c r="D49" s="41">
        <v>73223</v>
      </c>
      <c r="E49" s="41">
        <v>70998</v>
      </c>
      <c r="F49" s="41">
        <v>0</v>
      </c>
      <c r="G49" s="41">
        <v>0</v>
      </c>
      <c r="H49" s="41">
        <v>0</v>
      </c>
      <c r="I49" s="31">
        <f t="shared" si="1"/>
        <v>190179</v>
      </c>
      <c r="J49" s="32">
        <f t="shared" si="2"/>
        <v>0.2416565446237492</v>
      </c>
      <c r="K49" s="32">
        <f t="shared" si="3"/>
        <v>0.38502147976380147</v>
      </c>
      <c r="L49" s="32">
        <f t="shared" si="4"/>
        <v>0.37332197561244934</v>
      </c>
      <c r="M49" s="32">
        <f t="shared" si="5"/>
        <v>0</v>
      </c>
      <c r="N49" s="32">
        <f t="shared" si="6"/>
        <v>0</v>
      </c>
      <c r="O49" s="32">
        <f t="shared" si="7"/>
        <v>0</v>
      </c>
    </row>
    <row r="50" spans="1:15" s="33" customFormat="1" ht="12.75">
      <c r="A50" s="13">
        <v>48</v>
      </c>
      <c r="B50" s="34" t="s">
        <v>48</v>
      </c>
      <c r="C50" s="41">
        <v>82516</v>
      </c>
      <c r="D50" s="41">
        <v>91951</v>
      </c>
      <c r="E50" s="41">
        <v>199813</v>
      </c>
      <c r="F50" s="41">
        <v>232500</v>
      </c>
      <c r="G50" s="41">
        <v>0</v>
      </c>
      <c r="H50" s="41">
        <v>2852260</v>
      </c>
      <c r="I50" s="31">
        <f t="shared" si="1"/>
        <v>3459040</v>
      </c>
      <c r="J50" s="32">
        <f t="shared" si="2"/>
        <v>0.02385517368980989</v>
      </c>
      <c r="K50" s="32">
        <f t="shared" si="3"/>
        <v>0.02658280910310375</v>
      </c>
      <c r="L50" s="32">
        <f t="shared" si="4"/>
        <v>0.05776544937323651</v>
      </c>
      <c r="M50" s="32">
        <f t="shared" si="5"/>
        <v>0.06721518109070725</v>
      </c>
      <c r="N50" s="32">
        <f t="shared" si="6"/>
        <v>0</v>
      </c>
      <c r="O50" s="32">
        <f t="shared" si="7"/>
        <v>0.8245813867431426</v>
      </c>
    </row>
    <row r="51" spans="1:15" s="33" customFormat="1" ht="12.75">
      <c r="A51" s="13">
        <v>49</v>
      </c>
      <c r="B51" s="34" t="s">
        <v>49</v>
      </c>
      <c r="C51" s="41">
        <v>11799749</v>
      </c>
      <c r="D51" s="41">
        <v>396749</v>
      </c>
      <c r="E51" s="41">
        <v>878373</v>
      </c>
      <c r="F51" s="41">
        <v>0</v>
      </c>
      <c r="G51" s="41">
        <v>0</v>
      </c>
      <c r="H51" s="41">
        <v>0</v>
      </c>
      <c r="I51" s="31">
        <f t="shared" si="1"/>
        <v>13074871</v>
      </c>
      <c r="J51" s="32">
        <f t="shared" si="2"/>
        <v>0.9024753666785699</v>
      </c>
      <c r="K51" s="32">
        <f t="shared" si="3"/>
        <v>0.0303443911607235</v>
      </c>
      <c r="L51" s="32">
        <f t="shared" si="4"/>
        <v>0.0671802421607066</v>
      </c>
      <c r="M51" s="32">
        <f t="shared" si="5"/>
        <v>0</v>
      </c>
      <c r="N51" s="32">
        <f t="shared" si="6"/>
        <v>0</v>
      </c>
      <c r="O51" s="32">
        <f t="shared" si="7"/>
        <v>0</v>
      </c>
    </row>
    <row r="52" spans="1:15" ht="12.75">
      <c r="A52" s="14">
        <v>50</v>
      </c>
      <c r="B52" s="48" t="s">
        <v>50</v>
      </c>
      <c r="C52" s="42">
        <v>1526543</v>
      </c>
      <c r="D52" s="42">
        <v>231837</v>
      </c>
      <c r="E52" s="42">
        <v>229848</v>
      </c>
      <c r="F52" s="42">
        <v>12726342</v>
      </c>
      <c r="G52" s="42">
        <v>2570141</v>
      </c>
      <c r="H52" s="42">
        <v>0</v>
      </c>
      <c r="I52" s="26">
        <f t="shared" si="1"/>
        <v>17284711</v>
      </c>
      <c r="J52" s="27">
        <f t="shared" si="2"/>
        <v>0.08831753102496188</v>
      </c>
      <c r="K52" s="27">
        <f t="shared" si="3"/>
        <v>0.013412836349997405</v>
      </c>
      <c r="L52" s="27">
        <f t="shared" si="4"/>
        <v>0.013297763555317761</v>
      </c>
      <c r="M52" s="27">
        <f t="shared" si="5"/>
        <v>0.7362773956706594</v>
      </c>
      <c r="N52" s="27">
        <f t="shared" si="6"/>
        <v>0.1486944733990635</v>
      </c>
      <c r="O52" s="27">
        <f t="shared" si="7"/>
        <v>0</v>
      </c>
    </row>
    <row r="53" spans="1:15" ht="12.75">
      <c r="A53" s="44">
        <v>51</v>
      </c>
      <c r="B53" s="44" t="s">
        <v>51</v>
      </c>
      <c r="C53" s="45">
        <v>3821354</v>
      </c>
      <c r="D53" s="45">
        <v>145981</v>
      </c>
      <c r="E53" s="45">
        <v>187886</v>
      </c>
      <c r="F53" s="45">
        <v>0</v>
      </c>
      <c r="G53" s="45">
        <v>0</v>
      </c>
      <c r="H53" s="45">
        <v>0</v>
      </c>
      <c r="I53" s="46">
        <f t="shared" si="1"/>
        <v>4155221</v>
      </c>
      <c r="J53" s="47">
        <f t="shared" si="2"/>
        <v>0.9196512050742909</v>
      </c>
      <c r="K53" s="47">
        <f t="shared" si="3"/>
        <v>0.035131946050522944</v>
      </c>
      <c r="L53" s="47">
        <f t="shared" si="4"/>
        <v>0.045216848875186184</v>
      </c>
      <c r="M53" s="47">
        <f t="shared" si="5"/>
        <v>0</v>
      </c>
      <c r="N53" s="47">
        <f t="shared" si="6"/>
        <v>0</v>
      </c>
      <c r="O53" s="47">
        <f t="shared" si="7"/>
        <v>0</v>
      </c>
    </row>
    <row r="54" spans="1:15" s="33" customFormat="1" ht="12.75">
      <c r="A54" s="13">
        <v>52</v>
      </c>
      <c r="B54" s="34" t="s">
        <v>112</v>
      </c>
      <c r="C54" s="41">
        <v>5411541</v>
      </c>
      <c r="D54" s="41">
        <v>619405</v>
      </c>
      <c r="E54" s="41">
        <v>471644</v>
      </c>
      <c r="F54" s="41">
        <v>229564</v>
      </c>
      <c r="G54" s="41">
        <v>20814958</v>
      </c>
      <c r="H54" s="41">
        <v>21124</v>
      </c>
      <c r="I54" s="31">
        <f t="shared" si="1"/>
        <v>27568236</v>
      </c>
      <c r="J54" s="32">
        <f t="shared" si="2"/>
        <v>0.19629623745240718</v>
      </c>
      <c r="K54" s="32">
        <f t="shared" si="3"/>
        <v>0.02246806796053255</v>
      </c>
      <c r="L54" s="32">
        <f t="shared" si="4"/>
        <v>0.01710824007745726</v>
      </c>
      <c r="M54" s="32">
        <f t="shared" si="5"/>
        <v>0.008327119660467213</v>
      </c>
      <c r="N54" s="32">
        <f t="shared" si="6"/>
        <v>0.7550340906832052</v>
      </c>
      <c r="O54" s="32">
        <f t="shared" si="7"/>
        <v>0.0007662441659306747</v>
      </c>
    </row>
    <row r="55" spans="1:15" s="33" customFormat="1" ht="12.75">
      <c r="A55" s="13">
        <v>53</v>
      </c>
      <c r="B55" s="34" t="s">
        <v>52</v>
      </c>
      <c r="C55" s="41">
        <v>1906611</v>
      </c>
      <c r="D55" s="41">
        <v>726707</v>
      </c>
      <c r="E55" s="41">
        <v>602944</v>
      </c>
      <c r="F55" s="41">
        <v>0</v>
      </c>
      <c r="G55" s="41">
        <v>193</v>
      </c>
      <c r="H55" s="41">
        <v>448239</v>
      </c>
      <c r="I55" s="31">
        <f t="shared" si="1"/>
        <v>3684694</v>
      </c>
      <c r="J55" s="32">
        <f t="shared" si="2"/>
        <v>0.517440796983413</v>
      </c>
      <c r="K55" s="32">
        <f t="shared" si="3"/>
        <v>0.1972231615434009</v>
      </c>
      <c r="L55" s="32">
        <f t="shared" si="4"/>
        <v>0.1636347550162917</v>
      </c>
      <c r="M55" s="32">
        <f t="shared" si="5"/>
        <v>0</v>
      </c>
      <c r="N55" s="32">
        <f t="shared" si="6"/>
        <v>5.237884068527807E-05</v>
      </c>
      <c r="O55" s="32">
        <f t="shared" si="7"/>
        <v>0.12164890761620911</v>
      </c>
    </row>
    <row r="56" spans="1:15" s="33" customFormat="1" ht="12.75">
      <c r="A56" s="13">
        <v>54</v>
      </c>
      <c r="B56" s="34" t="s">
        <v>53</v>
      </c>
      <c r="C56" s="41">
        <v>112129</v>
      </c>
      <c r="D56" s="41">
        <v>24115</v>
      </c>
      <c r="E56" s="41">
        <v>79643</v>
      </c>
      <c r="F56" s="41">
        <v>0</v>
      </c>
      <c r="G56" s="41">
        <v>0</v>
      </c>
      <c r="H56" s="41">
        <v>0</v>
      </c>
      <c r="I56" s="31">
        <f t="shared" si="1"/>
        <v>215887</v>
      </c>
      <c r="J56" s="32">
        <f t="shared" si="2"/>
        <v>0.5193874573272128</v>
      </c>
      <c r="K56" s="32">
        <f t="shared" si="3"/>
        <v>0.11170195518952045</v>
      </c>
      <c r="L56" s="32">
        <f t="shared" si="4"/>
        <v>0.3689105874832667</v>
      </c>
      <c r="M56" s="32">
        <f t="shared" si="5"/>
        <v>0</v>
      </c>
      <c r="N56" s="32">
        <f t="shared" si="6"/>
        <v>0</v>
      </c>
      <c r="O56" s="32">
        <f t="shared" si="7"/>
        <v>0</v>
      </c>
    </row>
    <row r="57" spans="1:15" ht="12.75">
      <c r="A57" s="14">
        <v>55</v>
      </c>
      <c r="B57" s="48" t="s">
        <v>91</v>
      </c>
      <c r="C57" s="42">
        <v>28810109</v>
      </c>
      <c r="D57" s="42">
        <v>566708</v>
      </c>
      <c r="E57" s="42">
        <v>576254</v>
      </c>
      <c r="F57" s="42">
        <v>0</v>
      </c>
      <c r="G57" s="42">
        <v>129</v>
      </c>
      <c r="H57" s="42">
        <v>0</v>
      </c>
      <c r="I57" s="26">
        <f t="shared" si="1"/>
        <v>29953200</v>
      </c>
      <c r="J57" s="27">
        <f t="shared" si="2"/>
        <v>0.9618374330622438</v>
      </c>
      <c r="K57" s="27">
        <f t="shared" si="3"/>
        <v>0.018919781525846988</v>
      </c>
      <c r="L57" s="27">
        <f t="shared" si="4"/>
        <v>0.019238478693428415</v>
      </c>
      <c r="M57" s="27">
        <f t="shared" si="5"/>
        <v>0</v>
      </c>
      <c r="N57" s="27">
        <f t="shared" si="6"/>
        <v>4.306718480830095E-06</v>
      </c>
      <c r="O57" s="27">
        <f t="shared" si="7"/>
        <v>0</v>
      </c>
    </row>
    <row r="58" spans="1:15" ht="12.75">
      <c r="A58" s="44">
        <v>56</v>
      </c>
      <c r="B58" s="44" t="s">
        <v>92</v>
      </c>
      <c r="C58" s="45">
        <v>2286509</v>
      </c>
      <c r="D58" s="45">
        <v>55880</v>
      </c>
      <c r="E58" s="45">
        <v>116415</v>
      </c>
      <c r="F58" s="45">
        <v>250000</v>
      </c>
      <c r="G58" s="45">
        <v>0</v>
      </c>
      <c r="H58" s="45">
        <v>0</v>
      </c>
      <c r="I58" s="46">
        <f t="shared" si="1"/>
        <v>2708804</v>
      </c>
      <c r="J58" s="47">
        <f t="shared" si="2"/>
        <v>0.8441027848452675</v>
      </c>
      <c r="K58" s="47">
        <f t="shared" si="3"/>
        <v>0.020629030376505646</v>
      </c>
      <c r="L58" s="47">
        <f t="shared" si="4"/>
        <v>0.04297653134003051</v>
      </c>
      <c r="M58" s="47">
        <f t="shared" si="5"/>
        <v>0.09229165343819634</v>
      </c>
      <c r="N58" s="47">
        <f t="shared" si="6"/>
        <v>0</v>
      </c>
      <c r="O58" s="47">
        <f t="shared" si="7"/>
        <v>0</v>
      </c>
    </row>
    <row r="59" spans="1:15" s="33" customFormat="1" ht="12.75">
      <c r="A59" s="13">
        <v>57</v>
      </c>
      <c r="B59" s="34" t="s">
        <v>93</v>
      </c>
      <c r="C59" s="41">
        <v>259994</v>
      </c>
      <c r="D59" s="41">
        <v>112158</v>
      </c>
      <c r="E59" s="41">
        <v>71954</v>
      </c>
      <c r="F59" s="41">
        <v>11232320</v>
      </c>
      <c r="G59" s="41">
        <v>0</v>
      </c>
      <c r="H59" s="41">
        <v>17478</v>
      </c>
      <c r="I59" s="31">
        <f t="shared" si="1"/>
        <v>11693904</v>
      </c>
      <c r="J59" s="32">
        <f t="shared" si="2"/>
        <v>0.022233293517716583</v>
      </c>
      <c r="K59" s="32">
        <f t="shared" si="3"/>
        <v>0.009591151081794412</v>
      </c>
      <c r="L59" s="32">
        <f t="shared" si="4"/>
        <v>0.006153120463448306</v>
      </c>
      <c r="M59" s="32">
        <f t="shared" si="5"/>
        <v>0.9605278100453022</v>
      </c>
      <c r="N59" s="32">
        <f t="shared" si="6"/>
        <v>0</v>
      </c>
      <c r="O59" s="32">
        <f t="shared" si="7"/>
        <v>0.0014946248917384647</v>
      </c>
    </row>
    <row r="60" spans="1:15" s="33" customFormat="1" ht="12.75">
      <c r="A60" s="13">
        <v>58</v>
      </c>
      <c r="B60" s="34" t="s">
        <v>54</v>
      </c>
      <c r="C60" s="41">
        <v>3072994</v>
      </c>
      <c r="D60" s="41">
        <v>483804</v>
      </c>
      <c r="E60" s="41">
        <v>191572</v>
      </c>
      <c r="F60" s="41">
        <v>18117441</v>
      </c>
      <c r="G60" s="41">
        <v>0</v>
      </c>
      <c r="H60" s="41">
        <v>13522</v>
      </c>
      <c r="I60" s="31">
        <f t="shared" si="1"/>
        <v>21879333</v>
      </c>
      <c r="J60" s="32">
        <f t="shared" si="2"/>
        <v>0.14045190500094312</v>
      </c>
      <c r="K60" s="32">
        <f t="shared" si="3"/>
        <v>0.022112374266619553</v>
      </c>
      <c r="L60" s="32">
        <f t="shared" si="4"/>
        <v>0.008755842785518187</v>
      </c>
      <c r="M60" s="32">
        <f t="shared" si="5"/>
        <v>0.828061851794111</v>
      </c>
      <c r="N60" s="32">
        <f t="shared" si="6"/>
        <v>0</v>
      </c>
      <c r="O60" s="32">
        <f t="shared" si="7"/>
        <v>0.0006180261528082231</v>
      </c>
    </row>
    <row r="61" spans="1:15" s="33" customFormat="1" ht="12.75">
      <c r="A61" s="13">
        <v>59</v>
      </c>
      <c r="B61" s="34" t="s">
        <v>55</v>
      </c>
      <c r="C61" s="41">
        <v>447146</v>
      </c>
      <c r="D61" s="41">
        <v>73066</v>
      </c>
      <c r="E61" s="41">
        <v>123217</v>
      </c>
      <c r="F61" s="41">
        <v>15000</v>
      </c>
      <c r="G61" s="41">
        <v>0</v>
      </c>
      <c r="H61" s="41">
        <v>0</v>
      </c>
      <c r="I61" s="31">
        <f t="shared" si="1"/>
        <v>658429</v>
      </c>
      <c r="J61" s="32">
        <f t="shared" si="2"/>
        <v>0.6791104280036269</v>
      </c>
      <c r="K61" s="32">
        <f t="shared" si="3"/>
        <v>0.1109702033172901</v>
      </c>
      <c r="L61" s="32">
        <f t="shared" si="4"/>
        <v>0.1871378690792781</v>
      </c>
      <c r="M61" s="32">
        <f t="shared" si="5"/>
        <v>0.02278149959980499</v>
      </c>
      <c r="N61" s="32">
        <f t="shared" si="6"/>
        <v>0</v>
      </c>
      <c r="O61" s="32">
        <f t="shared" si="7"/>
        <v>0</v>
      </c>
    </row>
    <row r="62" spans="1:15" ht="12.75">
      <c r="A62" s="14">
        <v>60</v>
      </c>
      <c r="B62" s="48" t="s">
        <v>56</v>
      </c>
      <c r="C62" s="42">
        <v>353510</v>
      </c>
      <c r="D62" s="42">
        <v>208513</v>
      </c>
      <c r="E62" s="42">
        <v>205306</v>
      </c>
      <c r="F62" s="42">
        <v>3070301</v>
      </c>
      <c r="G62" s="42">
        <v>0</v>
      </c>
      <c r="H62" s="42">
        <v>61033</v>
      </c>
      <c r="I62" s="26">
        <f t="shared" si="1"/>
        <v>3898663</v>
      </c>
      <c r="J62" s="27">
        <f t="shared" si="2"/>
        <v>0.09067467488213267</v>
      </c>
      <c r="K62" s="27">
        <f t="shared" si="3"/>
        <v>0.05348320693530064</v>
      </c>
      <c r="L62" s="27">
        <f t="shared" si="4"/>
        <v>0.05266061724237258</v>
      </c>
      <c r="M62" s="27">
        <f t="shared" si="5"/>
        <v>0.7875266469556358</v>
      </c>
      <c r="N62" s="27">
        <f t="shared" si="6"/>
        <v>0</v>
      </c>
      <c r="O62" s="27">
        <f t="shared" si="7"/>
        <v>0.015654853984558296</v>
      </c>
    </row>
    <row r="63" spans="1:15" ht="12.75">
      <c r="A63" s="44">
        <v>61</v>
      </c>
      <c r="B63" s="44" t="s">
        <v>57</v>
      </c>
      <c r="C63" s="45">
        <v>3301352</v>
      </c>
      <c r="D63" s="45">
        <v>77071</v>
      </c>
      <c r="E63" s="45">
        <v>56478</v>
      </c>
      <c r="F63" s="45">
        <v>0</v>
      </c>
      <c r="G63" s="45">
        <v>0</v>
      </c>
      <c r="H63" s="45">
        <v>0</v>
      </c>
      <c r="I63" s="46">
        <f t="shared" si="1"/>
        <v>3434901</v>
      </c>
      <c r="J63" s="47">
        <f t="shared" si="2"/>
        <v>0.9611199856997334</v>
      </c>
      <c r="K63" s="47">
        <f t="shared" si="3"/>
        <v>0.02243761901725843</v>
      </c>
      <c r="L63" s="47">
        <f t="shared" si="4"/>
        <v>0.016442395283008157</v>
      </c>
      <c r="M63" s="47">
        <f t="shared" si="5"/>
        <v>0</v>
      </c>
      <c r="N63" s="47">
        <f t="shared" si="6"/>
        <v>0</v>
      </c>
      <c r="O63" s="47">
        <f t="shared" si="7"/>
        <v>0</v>
      </c>
    </row>
    <row r="64" spans="1:15" s="33" customFormat="1" ht="12.75">
      <c r="A64" s="13">
        <v>62</v>
      </c>
      <c r="B64" s="34" t="s">
        <v>58</v>
      </c>
      <c r="C64" s="41">
        <v>173266</v>
      </c>
      <c r="D64" s="41">
        <v>90637</v>
      </c>
      <c r="E64" s="41">
        <v>97820</v>
      </c>
      <c r="F64" s="41">
        <v>64000</v>
      </c>
      <c r="G64" s="41">
        <v>0</v>
      </c>
      <c r="H64" s="41">
        <v>0</v>
      </c>
      <c r="I64" s="31">
        <f t="shared" si="1"/>
        <v>425723</v>
      </c>
      <c r="J64" s="32">
        <f t="shared" si="2"/>
        <v>0.4069923400896827</v>
      </c>
      <c r="K64" s="32">
        <f t="shared" si="3"/>
        <v>0.21290134665028668</v>
      </c>
      <c r="L64" s="32">
        <f t="shared" si="4"/>
        <v>0.2297738200660993</v>
      </c>
      <c r="M64" s="32">
        <f t="shared" si="5"/>
        <v>0.15033249319393127</v>
      </c>
      <c r="N64" s="32">
        <f t="shared" si="6"/>
        <v>0</v>
      </c>
      <c r="O64" s="32">
        <f t="shared" si="7"/>
        <v>0</v>
      </c>
    </row>
    <row r="65" spans="1:15" s="33" customFormat="1" ht="12.75">
      <c r="A65" s="13">
        <v>63</v>
      </c>
      <c r="B65" s="34" t="s">
        <v>59</v>
      </c>
      <c r="C65" s="41">
        <v>643630</v>
      </c>
      <c r="D65" s="41">
        <v>74693</v>
      </c>
      <c r="E65" s="41">
        <v>24625</v>
      </c>
      <c r="F65" s="41">
        <v>0</v>
      </c>
      <c r="G65" s="41">
        <v>0</v>
      </c>
      <c r="H65" s="41">
        <v>0</v>
      </c>
      <c r="I65" s="31">
        <f t="shared" si="1"/>
        <v>742948</v>
      </c>
      <c r="J65" s="32">
        <f t="shared" si="2"/>
        <v>0.8663190425171076</v>
      </c>
      <c r="K65" s="32">
        <f t="shared" si="3"/>
        <v>0.10053597290792896</v>
      </c>
      <c r="L65" s="32">
        <f t="shared" si="4"/>
        <v>0.033144984574963524</v>
      </c>
      <c r="M65" s="32">
        <f t="shared" si="5"/>
        <v>0</v>
      </c>
      <c r="N65" s="32">
        <f t="shared" si="6"/>
        <v>0</v>
      </c>
      <c r="O65" s="32">
        <f t="shared" si="7"/>
        <v>0</v>
      </c>
    </row>
    <row r="66" spans="1:15" s="33" customFormat="1" ht="12.75">
      <c r="A66" s="13">
        <v>64</v>
      </c>
      <c r="B66" s="34" t="s">
        <v>60</v>
      </c>
      <c r="C66" s="41">
        <v>65752</v>
      </c>
      <c r="D66" s="41">
        <v>84528</v>
      </c>
      <c r="E66" s="41">
        <v>103074</v>
      </c>
      <c r="F66" s="41">
        <v>0</v>
      </c>
      <c r="G66" s="41">
        <v>0</v>
      </c>
      <c r="H66" s="41">
        <v>0</v>
      </c>
      <c r="I66" s="31">
        <f t="shared" si="1"/>
        <v>253354</v>
      </c>
      <c r="J66" s="32">
        <f t="shared" si="2"/>
        <v>0.2595261965471238</v>
      </c>
      <c r="K66" s="32">
        <f t="shared" si="3"/>
        <v>0.33363594022592896</v>
      </c>
      <c r="L66" s="32">
        <f t="shared" si="4"/>
        <v>0.40683786322694726</v>
      </c>
      <c r="M66" s="32">
        <f t="shared" si="5"/>
        <v>0</v>
      </c>
      <c r="N66" s="32">
        <f t="shared" si="6"/>
        <v>0</v>
      </c>
      <c r="O66" s="32">
        <f t="shared" si="7"/>
        <v>0</v>
      </c>
    </row>
    <row r="67" spans="1:15" ht="12.75">
      <c r="A67" s="14">
        <v>65</v>
      </c>
      <c r="B67" s="48" t="s">
        <v>61</v>
      </c>
      <c r="C67" s="42">
        <v>77931</v>
      </c>
      <c r="D67" s="42">
        <v>269134</v>
      </c>
      <c r="E67" s="42">
        <v>889046</v>
      </c>
      <c r="F67" s="42">
        <v>1709640</v>
      </c>
      <c r="G67" s="42">
        <v>0</v>
      </c>
      <c r="H67" s="42">
        <v>0</v>
      </c>
      <c r="I67" s="26">
        <f t="shared" si="1"/>
        <v>2945751</v>
      </c>
      <c r="J67" s="27">
        <f t="shared" si="2"/>
        <v>0.026455392869254732</v>
      </c>
      <c r="K67" s="27">
        <f t="shared" si="3"/>
        <v>0.09136345875805525</v>
      </c>
      <c r="L67" s="27">
        <f t="shared" si="4"/>
        <v>0.30180622870025337</v>
      </c>
      <c r="M67" s="27">
        <f t="shared" si="5"/>
        <v>0.5803749196724367</v>
      </c>
      <c r="N67" s="27">
        <f t="shared" si="6"/>
        <v>0</v>
      </c>
      <c r="O67" s="27">
        <f t="shared" si="7"/>
        <v>0</v>
      </c>
    </row>
    <row r="68" spans="1:15" ht="12.75">
      <c r="A68" s="44">
        <v>66</v>
      </c>
      <c r="B68" s="44" t="s">
        <v>94</v>
      </c>
      <c r="C68" s="45">
        <v>1132241</v>
      </c>
      <c r="D68" s="45">
        <v>118070</v>
      </c>
      <c r="E68" s="45">
        <v>174655</v>
      </c>
      <c r="F68" s="45">
        <v>6775</v>
      </c>
      <c r="G68" s="45">
        <v>0</v>
      </c>
      <c r="H68" s="45">
        <v>0</v>
      </c>
      <c r="I68" s="46">
        <f>SUM(C68:H68)</f>
        <v>1431741</v>
      </c>
      <c r="J68" s="47">
        <f aca="true" t="shared" si="8" ref="J68:O71">C68/$I68</f>
        <v>0.7908141207103799</v>
      </c>
      <c r="K68" s="47">
        <f t="shared" si="8"/>
        <v>0.08246603261344056</v>
      </c>
      <c r="L68" s="47">
        <f t="shared" si="8"/>
        <v>0.12198784556704041</v>
      </c>
      <c r="M68" s="47">
        <f t="shared" si="8"/>
        <v>0.004732001109139153</v>
      </c>
      <c r="N68" s="47">
        <f t="shared" si="8"/>
        <v>0</v>
      </c>
      <c r="O68" s="47">
        <f t="shared" si="8"/>
        <v>0</v>
      </c>
    </row>
    <row r="69" spans="1:15" s="33" customFormat="1" ht="12.75">
      <c r="A69" s="13">
        <v>67</v>
      </c>
      <c r="B69" s="34" t="s">
        <v>95</v>
      </c>
      <c r="C69" s="41">
        <v>2347465</v>
      </c>
      <c r="D69" s="41">
        <v>22573</v>
      </c>
      <c r="E69" s="41">
        <v>29755</v>
      </c>
      <c r="F69" s="41">
        <v>0</v>
      </c>
      <c r="G69" s="41">
        <v>0</v>
      </c>
      <c r="H69" s="41">
        <v>306</v>
      </c>
      <c r="I69" s="31">
        <f>SUM(C69:H69)</f>
        <v>2400099</v>
      </c>
      <c r="J69" s="32">
        <f t="shared" si="8"/>
        <v>0.9780700712762265</v>
      </c>
      <c r="K69" s="32">
        <f t="shared" si="8"/>
        <v>0.009405028709232412</v>
      </c>
      <c r="L69" s="32">
        <f t="shared" si="8"/>
        <v>0.012397405273699126</v>
      </c>
      <c r="M69" s="32">
        <f t="shared" si="8"/>
        <v>0</v>
      </c>
      <c r="N69" s="32">
        <f t="shared" si="8"/>
        <v>0</v>
      </c>
      <c r="O69" s="32">
        <f t="shared" si="8"/>
        <v>0.00012749474084194028</v>
      </c>
    </row>
    <row r="70" spans="1:15" s="33" customFormat="1" ht="12.75">
      <c r="A70" s="13">
        <v>68</v>
      </c>
      <c r="B70" s="34" t="s">
        <v>96</v>
      </c>
      <c r="C70" s="41">
        <v>22910</v>
      </c>
      <c r="D70" s="41">
        <v>1870</v>
      </c>
      <c r="E70" s="41">
        <v>41836</v>
      </c>
      <c r="F70" s="41">
        <v>0</v>
      </c>
      <c r="G70" s="41">
        <v>0</v>
      </c>
      <c r="H70" s="41">
        <v>0</v>
      </c>
      <c r="I70" s="31">
        <f>SUM(C70:H70)</f>
        <v>66616</v>
      </c>
      <c r="J70" s="32">
        <f t="shared" si="8"/>
        <v>0.3439113726432088</v>
      </c>
      <c r="K70" s="32">
        <f t="shared" si="8"/>
        <v>0.028071334214002642</v>
      </c>
      <c r="L70" s="32">
        <f t="shared" si="8"/>
        <v>0.6280172931427885</v>
      </c>
      <c r="M70" s="32">
        <f t="shared" si="8"/>
        <v>0</v>
      </c>
      <c r="N70" s="32">
        <f t="shared" si="8"/>
        <v>0</v>
      </c>
      <c r="O70" s="32">
        <f t="shared" si="8"/>
        <v>0</v>
      </c>
    </row>
    <row r="71" spans="1:15" s="33" customFormat="1" ht="12.75">
      <c r="A71" s="13">
        <v>69</v>
      </c>
      <c r="B71" s="34" t="s">
        <v>97</v>
      </c>
      <c r="C71" s="41">
        <v>3133644</v>
      </c>
      <c r="D71" s="41">
        <v>24673</v>
      </c>
      <c r="E71" s="41">
        <v>71940</v>
      </c>
      <c r="F71" s="41">
        <v>0</v>
      </c>
      <c r="G71" s="41">
        <v>0</v>
      </c>
      <c r="H71" s="41">
        <v>4001752</v>
      </c>
      <c r="I71" s="31">
        <f>SUM(C71:H71)</f>
        <v>7232009</v>
      </c>
      <c r="J71" s="32">
        <f t="shared" si="8"/>
        <v>0.4333020050168632</v>
      </c>
      <c r="K71" s="32">
        <f t="shared" si="8"/>
        <v>0.003411638453436659</v>
      </c>
      <c r="L71" s="32">
        <f t="shared" si="8"/>
        <v>0.009947443372927219</v>
      </c>
      <c r="M71" s="32">
        <f t="shared" si="8"/>
        <v>0</v>
      </c>
      <c r="N71" s="32">
        <f t="shared" si="8"/>
        <v>0</v>
      </c>
      <c r="O71" s="32">
        <f t="shared" si="8"/>
        <v>0.5533389131567729</v>
      </c>
    </row>
    <row r="72" spans="1:15" ht="12.75" customHeight="1">
      <c r="A72" s="14">
        <v>396</v>
      </c>
      <c r="B72" s="48" t="s">
        <v>113</v>
      </c>
      <c r="C72" s="41">
        <v>208740634</v>
      </c>
      <c r="D72" s="41">
        <v>305148</v>
      </c>
      <c r="E72" s="41">
        <v>1090935</v>
      </c>
      <c r="F72" s="41">
        <v>253376</v>
      </c>
      <c r="G72" s="41">
        <v>0</v>
      </c>
      <c r="H72" s="41">
        <v>0</v>
      </c>
      <c r="I72" s="26">
        <f>SUM(C72:H72)</f>
        <v>210390093</v>
      </c>
      <c r="J72" s="27">
        <f aca="true" t="shared" si="9" ref="J72:O72">C72/$I72</f>
        <v>0.9921599968112567</v>
      </c>
      <c r="K72" s="27">
        <f t="shared" si="9"/>
        <v>0.0014503914877778965</v>
      </c>
      <c r="L72" s="27">
        <f t="shared" si="9"/>
        <v>0.005185296438839446</v>
      </c>
      <c r="M72" s="27">
        <f t="shared" si="9"/>
        <v>0.0012043152621259595</v>
      </c>
      <c r="N72" s="27">
        <f t="shared" si="9"/>
        <v>0</v>
      </c>
      <c r="O72" s="27">
        <f t="shared" si="9"/>
        <v>0</v>
      </c>
    </row>
    <row r="73" spans="1:15" ht="12.75">
      <c r="A73" s="19"/>
      <c r="B73" s="20" t="s">
        <v>62</v>
      </c>
      <c r="C73" s="21">
        <f aca="true" t="shared" si="10" ref="C73:I73">SUM(C3:C72)</f>
        <v>593118411</v>
      </c>
      <c r="D73" s="21">
        <f t="shared" si="10"/>
        <v>18636868</v>
      </c>
      <c r="E73" s="21">
        <f t="shared" si="10"/>
        <v>27713011</v>
      </c>
      <c r="F73" s="21">
        <f t="shared" si="10"/>
        <v>203921012</v>
      </c>
      <c r="G73" s="21">
        <f t="shared" si="10"/>
        <v>144938950</v>
      </c>
      <c r="H73" s="21">
        <f t="shared" si="10"/>
        <v>53075191</v>
      </c>
      <c r="I73" s="22">
        <f t="shared" si="10"/>
        <v>1041403443</v>
      </c>
      <c r="J73" s="23">
        <f aca="true" t="shared" si="11" ref="J73:O73">C73/$I73</f>
        <v>0.5695375937027702</v>
      </c>
      <c r="K73" s="23">
        <f t="shared" si="11"/>
        <v>0.01789591548335221</v>
      </c>
      <c r="L73" s="23">
        <f t="shared" si="11"/>
        <v>0.026611215073541868</v>
      </c>
      <c r="M73" s="23">
        <f t="shared" si="11"/>
        <v>0.19581365259611494</v>
      </c>
      <c r="N73" s="23">
        <f t="shared" si="11"/>
        <v>0.1391765611821585</v>
      </c>
      <c r="O73" s="23">
        <f t="shared" si="11"/>
        <v>0.05096506196206228</v>
      </c>
    </row>
    <row r="74" spans="1:15" ht="12.75">
      <c r="A74" s="24"/>
      <c r="B74" s="8"/>
      <c r="C74" s="43"/>
      <c r="D74" s="43"/>
      <c r="E74" s="43"/>
      <c r="F74" s="43"/>
      <c r="G74" s="43"/>
      <c r="H74" s="43"/>
      <c r="I74" s="35"/>
      <c r="J74" s="25"/>
      <c r="K74" s="25"/>
      <c r="L74" s="25"/>
      <c r="M74" s="25"/>
      <c r="N74" s="25"/>
      <c r="O74" s="36"/>
    </row>
    <row r="75" spans="1:15" s="33" customFormat="1" ht="12.75">
      <c r="A75" s="13">
        <v>318</v>
      </c>
      <c r="B75" s="34" t="s">
        <v>63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31">
        <f>SUM(C75:H75)</f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</row>
    <row r="76" spans="1:15" ht="12.75">
      <c r="A76" s="2">
        <v>319</v>
      </c>
      <c r="B76" s="3" t="s">
        <v>64</v>
      </c>
      <c r="C76" s="42">
        <v>0</v>
      </c>
      <c r="D76" s="42">
        <v>0</v>
      </c>
      <c r="E76" s="42">
        <v>0</v>
      </c>
      <c r="F76" s="42">
        <v>8383</v>
      </c>
      <c r="G76" s="42">
        <v>0</v>
      </c>
      <c r="H76" s="42">
        <v>0</v>
      </c>
      <c r="I76" s="26">
        <f>SUM(C76:H76)</f>
        <v>8383</v>
      </c>
      <c r="J76" s="27">
        <f aca="true" t="shared" si="12" ref="J76:O77">C76/$I76</f>
        <v>0</v>
      </c>
      <c r="K76" s="27">
        <f t="shared" si="12"/>
        <v>0</v>
      </c>
      <c r="L76" s="27">
        <f t="shared" si="12"/>
        <v>0</v>
      </c>
      <c r="M76" s="27">
        <f t="shared" si="12"/>
        <v>1</v>
      </c>
      <c r="N76" s="27">
        <f t="shared" si="12"/>
        <v>0</v>
      </c>
      <c r="O76" s="27">
        <f t="shared" si="12"/>
        <v>0</v>
      </c>
    </row>
    <row r="77" spans="1:15" ht="12.75">
      <c r="A77" s="10"/>
      <c r="B77" s="11" t="s">
        <v>65</v>
      </c>
      <c r="C77" s="28">
        <f>SUM(C75:C76)</f>
        <v>0</v>
      </c>
      <c r="D77" s="28">
        <f aca="true" t="shared" si="13" ref="D77:I77">SUM(D75:D76)</f>
        <v>0</v>
      </c>
      <c r="E77" s="28">
        <f t="shared" si="13"/>
        <v>0</v>
      </c>
      <c r="F77" s="28">
        <f t="shared" si="13"/>
        <v>8383</v>
      </c>
      <c r="G77" s="28">
        <f t="shared" si="13"/>
        <v>0</v>
      </c>
      <c r="H77" s="28">
        <f t="shared" si="13"/>
        <v>0</v>
      </c>
      <c r="I77" s="15">
        <f t="shared" si="13"/>
        <v>8383</v>
      </c>
      <c r="J77" s="29">
        <f t="shared" si="12"/>
        <v>0</v>
      </c>
      <c r="K77" s="29">
        <f t="shared" si="12"/>
        <v>0</v>
      </c>
      <c r="L77" s="29">
        <f t="shared" si="12"/>
        <v>0</v>
      </c>
      <c r="M77" s="29">
        <f t="shared" si="12"/>
        <v>1</v>
      </c>
      <c r="N77" s="29">
        <f t="shared" si="12"/>
        <v>0</v>
      </c>
      <c r="O77" s="29">
        <f t="shared" si="12"/>
        <v>0</v>
      </c>
    </row>
    <row r="78" spans="1:15" ht="12.75">
      <c r="A78" s="6"/>
      <c r="B78" s="7"/>
      <c r="C78" s="43"/>
      <c r="D78" s="43"/>
      <c r="E78" s="43"/>
      <c r="F78" s="43"/>
      <c r="G78" s="43"/>
      <c r="H78" s="43"/>
      <c r="I78" s="35"/>
      <c r="J78" s="25"/>
      <c r="K78" s="25"/>
      <c r="L78" s="25"/>
      <c r="M78" s="25"/>
      <c r="N78" s="25"/>
      <c r="O78" s="36"/>
    </row>
    <row r="79" spans="1:15" ht="12.75">
      <c r="A79" s="44">
        <v>321001</v>
      </c>
      <c r="B79" s="44" t="s">
        <v>66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6">
        <f aca="true" t="shared" si="14" ref="I79:I84">SUM(C79:H79)</f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</row>
    <row r="80" spans="1:15" s="33" customFormat="1" ht="12.75">
      <c r="A80" s="13">
        <v>329001</v>
      </c>
      <c r="B80" s="34" t="s">
        <v>67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31">
        <f t="shared" si="14"/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</row>
    <row r="81" spans="1:15" s="33" customFormat="1" ht="12.75">
      <c r="A81" s="13">
        <v>331001</v>
      </c>
      <c r="B81" s="34" t="s">
        <v>68</v>
      </c>
      <c r="C81" s="41">
        <v>0</v>
      </c>
      <c r="D81" s="41">
        <v>4899</v>
      </c>
      <c r="E81" s="41">
        <v>30104</v>
      </c>
      <c r="F81" s="41">
        <v>0</v>
      </c>
      <c r="G81" s="41">
        <v>0</v>
      </c>
      <c r="H81" s="41">
        <v>0</v>
      </c>
      <c r="I81" s="31">
        <f t="shared" si="14"/>
        <v>35003</v>
      </c>
      <c r="J81" s="32">
        <f aca="true" t="shared" si="15" ref="J81:O81">C81/$I81</f>
        <v>0</v>
      </c>
      <c r="K81" s="32">
        <f t="shared" si="15"/>
        <v>0.13995943204868155</v>
      </c>
      <c r="L81" s="32">
        <f t="shared" si="15"/>
        <v>0.8600405679513184</v>
      </c>
      <c r="M81" s="32">
        <f t="shared" si="15"/>
        <v>0</v>
      </c>
      <c r="N81" s="32">
        <f t="shared" si="15"/>
        <v>0</v>
      </c>
      <c r="O81" s="32">
        <f t="shared" si="15"/>
        <v>0</v>
      </c>
    </row>
    <row r="82" spans="1:15" s="33" customFormat="1" ht="12.75">
      <c r="A82" s="13">
        <v>333001</v>
      </c>
      <c r="B82" s="34" t="s">
        <v>69</v>
      </c>
      <c r="C82" s="41">
        <v>0</v>
      </c>
      <c r="D82" s="41">
        <v>0</v>
      </c>
      <c r="E82" s="41">
        <v>0</v>
      </c>
      <c r="F82" s="41">
        <v>4310</v>
      </c>
      <c r="G82" s="41">
        <v>0</v>
      </c>
      <c r="H82" s="41">
        <v>0</v>
      </c>
      <c r="I82" s="31">
        <f t="shared" si="14"/>
        <v>4310</v>
      </c>
      <c r="J82" s="32">
        <f>C82/$I82</f>
        <v>0</v>
      </c>
      <c r="K82" s="32">
        <f aca="true" t="shared" si="16" ref="K82:K87">D82/$I82</f>
        <v>0</v>
      </c>
      <c r="L82" s="32">
        <f aca="true" t="shared" si="17" ref="L82:O83">E82/$I82</f>
        <v>0</v>
      </c>
      <c r="M82" s="32">
        <f t="shared" si="17"/>
        <v>1</v>
      </c>
      <c r="N82" s="32">
        <f t="shared" si="17"/>
        <v>0</v>
      </c>
      <c r="O82" s="32">
        <f t="shared" si="17"/>
        <v>0</v>
      </c>
    </row>
    <row r="83" spans="1:15" ht="12.75">
      <c r="A83" s="14">
        <v>336001</v>
      </c>
      <c r="B83" s="48" t="s">
        <v>70</v>
      </c>
      <c r="C83" s="42">
        <v>0</v>
      </c>
      <c r="D83" s="42">
        <v>13592</v>
      </c>
      <c r="E83" s="42">
        <v>12856</v>
      </c>
      <c r="F83" s="42">
        <v>0</v>
      </c>
      <c r="G83" s="42">
        <v>0</v>
      </c>
      <c r="H83" s="42">
        <v>0</v>
      </c>
      <c r="I83" s="26">
        <f t="shared" si="14"/>
        <v>26448</v>
      </c>
      <c r="J83" s="27">
        <f>C83/$I83</f>
        <v>0</v>
      </c>
      <c r="K83" s="27">
        <f t="shared" si="16"/>
        <v>0.5139140955837871</v>
      </c>
      <c r="L83" s="27">
        <f t="shared" si="17"/>
        <v>0.48608590441621297</v>
      </c>
      <c r="M83" s="27">
        <f t="shared" si="17"/>
        <v>0</v>
      </c>
      <c r="N83" s="27">
        <f t="shared" si="17"/>
        <v>0</v>
      </c>
      <c r="O83" s="27">
        <f t="shared" si="17"/>
        <v>0</v>
      </c>
    </row>
    <row r="84" spans="1:15" ht="12.75">
      <c r="A84" s="44">
        <v>337001</v>
      </c>
      <c r="B84" s="44" t="s">
        <v>71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6">
        <f t="shared" si="14"/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</row>
    <row r="85" spans="1:15" s="33" customFormat="1" ht="12.75">
      <c r="A85" s="13">
        <v>339001</v>
      </c>
      <c r="B85" s="34" t="s">
        <v>72</v>
      </c>
      <c r="C85" s="41">
        <v>0</v>
      </c>
      <c r="D85" s="41">
        <v>4508</v>
      </c>
      <c r="E85" s="41">
        <v>14179</v>
      </c>
      <c r="F85" s="41">
        <v>0</v>
      </c>
      <c r="G85" s="41">
        <v>0</v>
      </c>
      <c r="H85" s="41">
        <v>0</v>
      </c>
      <c r="I85" s="31">
        <f aca="true" t="shared" si="18" ref="I85:I94">SUM(C85:H85)</f>
        <v>18687</v>
      </c>
      <c r="J85" s="32">
        <f>C85/$I85</f>
        <v>0</v>
      </c>
      <c r="K85" s="32">
        <f t="shared" si="16"/>
        <v>0.2412372237384278</v>
      </c>
      <c r="L85" s="32">
        <f>E85/$I85</f>
        <v>0.7587627762615722</v>
      </c>
      <c r="M85" s="32">
        <f>F85/$I85</f>
        <v>0</v>
      </c>
      <c r="N85" s="32">
        <f>G85/$I85</f>
        <v>0</v>
      </c>
      <c r="O85" s="32">
        <f>H85/$I85</f>
        <v>0</v>
      </c>
    </row>
    <row r="86" spans="1:15" s="33" customFormat="1" ht="12.75">
      <c r="A86" s="13">
        <v>340001</v>
      </c>
      <c r="B86" s="34" t="s">
        <v>75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31">
        <f t="shared" si="18"/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</row>
    <row r="87" spans="1:15" s="33" customFormat="1" ht="12.75">
      <c r="A87" s="13">
        <v>341001</v>
      </c>
      <c r="B87" s="34" t="s">
        <v>77</v>
      </c>
      <c r="C87" s="41">
        <v>908770</v>
      </c>
      <c r="D87" s="41">
        <v>0</v>
      </c>
      <c r="E87" s="41">
        <v>3855</v>
      </c>
      <c r="F87" s="41">
        <v>36909</v>
      </c>
      <c r="G87" s="41">
        <v>0</v>
      </c>
      <c r="H87" s="41">
        <v>81129</v>
      </c>
      <c r="I87" s="31">
        <f t="shared" si="18"/>
        <v>1030663</v>
      </c>
      <c r="J87" s="32">
        <f>C87/$I87</f>
        <v>0.8817334084953083</v>
      </c>
      <c r="K87" s="32">
        <f t="shared" si="16"/>
        <v>0</v>
      </c>
      <c r="L87" s="32">
        <f>E87/$I87</f>
        <v>0.0037403108484538594</v>
      </c>
      <c r="M87" s="32">
        <f>F87/$I87</f>
        <v>0.03581092946967147</v>
      </c>
      <c r="N87" s="32">
        <f>G87/$I87</f>
        <v>0</v>
      </c>
      <c r="O87" s="32">
        <f>H87/$I87</f>
        <v>0.07871535118656632</v>
      </c>
    </row>
    <row r="88" spans="1:15" ht="12.75">
      <c r="A88" s="14">
        <v>343001</v>
      </c>
      <c r="B88" s="48" t="s">
        <v>78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26">
        <f t="shared" si="18"/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</row>
    <row r="89" spans="1:15" ht="12.75">
      <c r="A89" s="44">
        <v>343002</v>
      </c>
      <c r="B89" s="44" t="s">
        <v>102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6">
        <f t="shared" si="18"/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</row>
    <row r="90" spans="1:15" s="33" customFormat="1" ht="12.75">
      <c r="A90" s="13">
        <v>344001</v>
      </c>
      <c r="B90" s="34" t="s">
        <v>105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31">
        <f>SUM(C90:H90)</f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</row>
    <row r="91" spans="1:15" s="33" customFormat="1" ht="12.75">
      <c r="A91" s="13">
        <v>345001</v>
      </c>
      <c r="B91" s="34" t="s">
        <v>106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31">
        <f>SUM(C91:H91)</f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</row>
    <row r="92" spans="1:15" s="33" customFormat="1" ht="12.75">
      <c r="A92" s="13">
        <v>346001</v>
      </c>
      <c r="B92" s="34" t="s">
        <v>103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31">
        <f>SUM(C92:H92)</f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</row>
    <row r="93" spans="1:15" ht="12.75">
      <c r="A93" s="14">
        <v>347001</v>
      </c>
      <c r="B93" s="48" t="s">
        <v>104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26">
        <f>SUM(C93:H93)</f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</row>
    <row r="94" spans="1:15" s="33" customFormat="1" ht="12.75">
      <c r="A94" s="52">
        <v>348001</v>
      </c>
      <c r="B94" s="52" t="s">
        <v>107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26">
        <f t="shared" si="18"/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</row>
    <row r="95" spans="1:15" ht="12.75">
      <c r="A95" s="10"/>
      <c r="B95" s="11" t="s">
        <v>73</v>
      </c>
      <c r="C95" s="28">
        <f aca="true" t="shared" si="19" ref="C95:I95">SUM(C79:C94)</f>
        <v>908770</v>
      </c>
      <c r="D95" s="28">
        <f t="shared" si="19"/>
        <v>22999</v>
      </c>
      <c r="E95" s="28">
        <f t="shared" si="19"/>
        <v>60994</v>
      </c>
      <c r="F95" s="28">
        <f t="shared" si="19"/>
        <v>41219</v>
      </c>
      <c r="G95" s="28">
        <f t="shared" si="19"/>
        <v>0</v>
      </c>
      <c r="H95" s="28">
        <f t="shared" si="19"/>
        <v>81129</v>
      </c>
      <c r="I95" s="15">
        <f t="shared" si="19"/>
        <v>1115111</v>
      </c>
      <c r="J95" s="29">
        <f aca="true" t="shared" si="20" ref="J95:O95">C95/$I95</f>
        <v>0.8149592282741359</v>
      </c>
      <c r="K95" s="29">
        <f t="shared" si="20"/>
        <v>0.02062485259314992</v>
      </c>
      <c r="L95" s="29">
        <f t="shared" si="20"/>
        <v>0.0546976937721895</v>
      </c>
      <c r="M95" s="29">
        <f t="shared" si="20"/>
        <v>0.03696403317696624</v>
      </c>
      <c r="N95" s="29">
        <f t="shared" si="20"/>
        <v>0</v>
      </c>
      <c r="O95" s="29">
        <f t="shared" si="20"/>
        <v>0.07275419218355841</v>
      </c>
    </row>
    <row r="96" spans="1:15" ht="12.75">
      <c r="A96" s="6"/>
      <c r="B96" s="7"/>
      <c r="C96" s="7"/>
      <c r="D96" s="7"/>
      <c r="E96" s="7"/>
      <c r="F96" s="7"/>
      <c r="G96" s="7"/>
      <c r="H96" s="7"/>
      <c r="I96" s="37"/>
      <c r="J96" s="8"/>
      <c r="K96" s="8"/>
      <c r="L96" s="8"/>
      <c r="M96" s="8"/>
      <c r="N96" s="8"/>
      <c r="O96" s="9"/>
    </row>
    <row r="97" spans="1:15" s="33" customFormat="1" ht="12.75">
      <c r="A97" s="14" t="s">
        <v>99</v>
      </c>
      <c r="B97" s="52" t="s">
        <v>100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26">
        <f>SUM(C97:H97)</f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</row>
    <row r="98" spans="1:15" ht="12.75">
      <c r="A98" s="10"/>
      <c r="B98" s="11" t="s">
        <v>101</v>
      </c>
      <c r="C98" s="12">
        <f aca="true" t="shared" si="21" ref="C98:I98">SUM(C97)</f>
        <v>0</v>
      </c>
      <c r="D98" s="12">
        <f t="shared" si="21"/>
        <v>0</v>
      </c>
      <c r="E98" s="12">
        <f t="shared" si="21"/>
        <v>0</v>
      </c>
      <c r="F98" s="12">
        <f t="shared" si="21"/>
        <v>0</v>
      </c>
      <c r="G98" s="12">
        <f t="shared" si="21"/>
        <v>0</v>
      </c>
      <c r="H98" s="12">
        <f t="shared" si="21"/>
        <v>0</v>
      </c>
      <c r="I98" s="15">
        <f t="shared" si="21"/>
        <v>0</v>
      </c>
      <c r="J98" s="49">
        <v>0</v>
      </c>
      <c r="K98" s="50">
        <v>0</v>
      </c>
      <c r="L98" s="51">
        <v>0</v>
      </c>
      <c r="M98" s="49">
        <v>0</v>
      </c>
      <c r="N98" s="50">
        <v>0</v>
      </c>
      <c r="O98" s="51">
        <v>0</v>
      </c>
    </row>
    <row r="99" spans="1:15" ht="12.75">
      <c r="A99" s="6"/>
      <c r="B99" s="7"/>
      <c r="C99" s="7"/>
      <c r="D99" s="7"/>
      <c r="E99" s="7"/>
      <c r="F99" s="7"/>
      <c r="G99" s="7"/>
      <c r="H99" s="7"/>
      <c r="I99" s="37"/>
      <c r="J99" s="8"/>
      <c r="K99" s="8"/>
      <c r="L99" s="8"/>
      <c r="M99" s="8"/>
      <c r="N99" s="8"/>
      <c r="O99" s="9"/>
    </row>
    <row r="100" spans="1:15" ht="13.5" thickBot="1">
      <c r="A100" s="16"/>
      <c r="B100" s="17" t="s">
        <v>74</v>
      </c>
      <c r="C100" s="18">
        <f>C95+C77+C73+C98</f>
        <v>594027181</v>
      </c>
      <c r="D100" s="18">
        <f aca="true" t="shared" si="22" ref="D100:I100">D95+D77+D73+D98</f>
        <v>18659867</v>
      </c>
      <c r="E100" s="18">
        <f t="shared" si="22"/>
        <v>27774005</v>
      </c>
      <c r="F100" s="18">
        <f t="shared" si="22"/>
        <v>203970614</v>
      </c>
      <c r="G100" s="18">
        <f t="shared" si="22"/>
        <v>144938950</v>
      </c>
      <c r="H100" s="18">
        <f t="shared" si="22"/>
        <v>53156320</v>
      </c>
      <c r="I100" s="18">
        <f t="shared" si="22"/>
        <v>1042526937</v>
      </c>
      <c r="J100" s="4">
        <f aca="true" t="shared" si="23" ref="J100:O100">C100/$I100</f>
        <v>0.5697955227031223</v>
      </c>
      <c r="K100" s="4">
        <f t="shared" si="23"/>
        <v>0.017898690516041794</v>
      </c>
      <c r="L100" s="4">
        <f t="shared" si="23"/>
        <v>0.026641043040981874</v>
      </c>
      <c r="M100" s="4">
        <f t="shared" si="23"/>
        <v>0.19565020985160406</v>
      </c>
      <c r="N100" s="4">
        <f t="shared" si="23"/>
        <v>0.13902657557902506</v>
      </c>
      <c r="O100" s="4">
        <f t="shared" si="23"/>
        <v>0.050987958309224965</v>
      </c>
    </row>
    <row r="101" spans="3:15" ht="21" customHeight="1" thickTop="1">
      <c r="C101" s="59" t="s">
        <v>108</v>
      </c>
      <c r="D101" s="59"/>
      <c r="E101" s="59"/>
      <c r="F101" s="59"/>
      <c r="G101" s="59"/>
      <c r="H101" s="59"/>
      <c r="I101" s="59"/>
      <c r="J101" s="60" t="s">
        <v>108</v>
      </c>
      <c r="K101" s="60"/>
      <c r="L101" s="60"/>
      <c r="M101" s="60"/>
      <c r="N101" s="60"/>
      <c r="O101" s="60"/>
    </row>
    <row r="102" spans="3:13" s="53" customFormat="1" ht="12.75" customHeight="1">
      <c r="C102" s="56"/>
      <c r="D102" s="56"/>
      <c r="E102" s="56"/>
      <c r="F102" s="56"/>
      <c r="J102" s="56"/>
      <c r="K102" s="56"/>
      <c r="L102" s="56"/>
      <c r="M102" s="56"/>
    </row>
    <row r="103" spans="3:13" s="53" customFormat="1" ht="12.75" customHeight="1">
      <c r="C103" s="55" t="s">
        <v>109</v>
      </c>
      <c r="D103" s="55"/>
      <c r="E103" s="55"/>
      <c r="F103" s="55"/>
      <c r="J103" s="55" t="s">
        <v>109</v>
      </c>
      <c r="K103" s="55"/>
      <c r="L103" s="55"/>
      <c r="M103" s="55"/>
    </row>
    <row r="105" spans="3:9" ht="12.75">
      <c r="C105" s="54"/>
      <c r="D105" s="54"/>
      <c r="E105" s="54"/>
      <c r="F105" s="54"/>
      <c r="G105" s="54"/>
      <c r="H105" s="54"/>
      <c r="I105" s="54"/>
    </row>
  </sheetData>
  <sheetProtection/>
  <mergeCells count="9">
    <mergeCell ref="J103:M103"/>
    <mergeCell ref="C102:F102"/>
    <mergeCell ref="C103:F103"/>
    <mergeCell ref="A1:B1"/>
    <mergeCell ref="C1:I1"/>
    <mergeCell ref="J1:O1"/>
    <mergeCell ref="C101:I101"/>
    <mergeCell ref="J101:O101"/>
    <mergeCell ref="J102:M102"/>
  </mergeCells>
  <printOptions horizontalCentered="1"/>
  <pageMargins left="0.25" right="0.25" top="1" bottom="0.25" header="0.5" footer="0.25"/>
  <pageSetup fitToWidth="2" horizontalDpi="600" verticalDpi="600" orientation="portrait" paperSize="5" scale="65" r:id="rId1"/>
  <headerFooter alignWithMargins="0">
    <oddHeader>&amp;C&amp;14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2013-10-16T20:17:16Z</cp:lastPrinted>
  <dcterms:created xsi:type="dcterms:W3CDTF">2003-11-24T19:14:29Z</dcterms:created>
  <dcterms:modified xsi:type="dcterms:W3CDTF">2013-10-16T20:17:19Z</dcterms:modified>
  <cp:category/>
  <cp:version/>
  <cp:contentType/>
  <cp:contentStatus/>
</cp:coreProperties>
</file>