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Property - 700" sheetId="1" r:id="rId1"/>
  </sheets>
  <externalReferences>
    <externalReference r:id="rId2"/>
  </externalReferences>
  <definedNames>
    <definedName name="_xlnm.Print_Area" localSheetId="0">'Property - 700'!$A$1:$K$155</definedName>
    <definedName name="_xlnm.Print_Titles" localSheetId="0">'Property - 700'!$A:$C,'Property - 700'!$1:$3</definedName>
  </definedNames>
  <calcPr calcId="145621"/>
</workbook>
</file>

<file path=xl/calcChain.xml><?xml version="1.0" encoding="utf-8"?>
<calcChain xmlns="http://schemas.openxmlformats.org/spreadsheetml/2006/main">
  <c r="H151" i="1" l="1"/>
  <c r="F151" i="1"/>
  <c r="D151" i="1"/>
  <c r="C151" i="1"/>
  <c r="J150" i="1"/>
  <c r="J151" i="1" s="1"/>
  <c r="K151" i="1" s="1"/>
  <c r="I150" i="1"/>
  <c r="G150" i="1"/>
  <c r="E150" i="1"/>
  <c r="H148" i="1"/>
  <c r="F148" i="1"/>
  <c r="D148" i="1"/>
  <c r="C148" i="1"/>
  <c r="J147" i="1"/>
  <c r="K147" i="1" s="1"/>
  <c r="I147" i="1"/>
  <c r="G147" i="1"/>
  <c r="E147" i="1"/>
  <c r="J146" i="1"/>
  <c r="K146" i="1" s="1"/>
  <c r="I146" i="1"/>
  <c r="G146" i="1"/>
  <c r="E146" i="1"/>
  <c r="J145" i="1"/>
  <c r="K145" i="1" s="1"/>
  <c r="I145" i="1"/>
  <c r="G145" i="1"/>
  <c r="E145" i="1"/>
  <c r="J144" i="1"/>
  <c r="K144" i="1" s="1"/>
  <c r="I144" i="1"/>
  <c r="G144" i="1"/>
  <c r="E144" i="1"/>
  <c r="K143" i="1"/>
  <c r="J143" i="1"/>
  <c r="I143" i="1"/>
  <c r="G143" i="1"/>
  <c r="E143" i="1"/>
  <c r="J142" i="1"/>
  <c r="K142" i="1" s="1"/>
  <c r="I142" i="1"/>
  <c r="G142" i="1"/>
  <c r="E142" i="1"/>
  <c r="J141" i="1"/>
  <c r="K141" i="1" s="1"/>
  <c r="I141" i="1"/>
  <c r="G141" i="1"/>
  <c r="E141" i="1"/>
  <c r="J140" i="1"/>
  <c r="K140" i="1" s="1"/>
  <c r="I140" i="1"/>
  <c r="G140" i="1"/>
  <c r="E140" i="1"/>
  <c r="J139" i="1"/>
  <c r="K139" i="1" s="1"/>
  <c r="I139" i="1"/>
  <c r="G139" i="1"/>
  <c r="E139" i="1"/>
  <c r="J138" i="1"/>
  <c r="K138" i="1" s="1"/>
  <c r="I138" i="1"/>
  <c r="G138" i="1"/>
  <c r="E138" i="1"/>
  <c r="J137" i="1"/>
  <c r="K137" i="1" s="1"/>
  <c r="I137" i="1"/>
  <c r="G137" i="1"/>
  <c r="E137" i="1"/>
  <c r="J136" i="1"/>
  <c r="K136" i="1" s="1"/>
  <c r="I136" i="1"/>
  <c r="G136" i="1"/>
  <c r="E136" i="1"/>
  <c r="J135" i="1"/>
  <c r="K135" i="1" s="1"/>
  <c r="I135" i="1"/>
  <c r="G135" i="1"/>
  <c r="E135" i="1"/>
  <c r="J134" i="1"/>
  <c r="K134" i="1" s="1"/>
  <c r="I134" i="1"/>
  <c r="G134" i="1"/>
  <c r="E134" i="1"/>
  <c r="J133" i="1"/>
  <c r="K133" i="1" s="1"/>
  <c r="I133" i="1"/>
  <c r="G133" i="1"/>
  <c r="E133" i="1"/>
  <c r="J132" i="1"/>
  <c r="K132" i="1" s="1"/>
  <c r="I132" i="1"/>
  <c r="G132" i="1"/>
  <c r="E132" i="1"/>
  <c r="J131" i="1"/>
  <c r="K131" i="1" s="1"/>
  <c r="I131" i="1"/>
  <c r="G131" i="1"/>
  <c r="E131" i="1"/>
  <c r="J130" i="1"/>
  <c r="K130" i="1" s="1"/>
  <c r="I130" i="1"/>
  <c r="G130" i="1"/>
  <c r="E130" i="1"/>
  <c r="J129" i="1"/>
  <c r="K129" i="1" s="1"/>
  <c r="I129" i="1"/>
  <c r="G129" i="1"/>
  <c r="E129" i="1"/>
  <c r="J128" i="1"/>
  <c r="K128" i="1" s="1"/>
  <c r="I128" i="1"/>
  <c r="G128" i="1"/>
  <c r="E128" i="1"/>
  <c r="K127" i="1"/>
  <c r="J127" i="1"/>
  <c r="I127" i="1"/>
  <c r="G127" i="1"/>
  <c r="E127" i="1"/>
  <c r="J126" i="1"/>
  <c r="K126" i="1" s="1"/>
  <c r="I126" i="1"/>
  <c r="G126" i="1"/>
  <c r="E126" i="1"/>
  <c r="J125" i="1"/>
  <c r="K125" i="1" s="1"/>
  <c r="I125" i="1"/>
  <c r="G125" i="1"/>
  <c r="E125" i="1"/>
  <c r="J124" i="1"/>
  <c r="K124" i="1" s="1"/>
  <c r="I124" i="1"/>
  <c r="G124" i="1"/>
  <c r="E124" i="1"/>
  <c r="J123" i="1"/>
  <c r="K123" i="1" s="1"/>
  <c r="I123" i="1"/>
  <c r="G123" i="1"/>
  <c r="E123" i="1"/>
  <c r="J122" i="1"/>
  <c r="K122" i="1" s="1"/>
  <c r="I122" i="1"/>
  <c r="G122" i="1"/>
  <c r="E122" i="1"/>
  <c r="J121" i="1"/>
  <c r="K121" i="1" s="1"/>
  <c r="I121" i="1"/>
  <c r="G121" i="1"/>
  <c r="E121" i="1"/>
  <c r="J120" i="1"/>
  <c r="K120" i="1" s="1"/>
  <c r="I120" i="1"/>
  <c r="G120" i="1"/>
  <c r="E120" i="1"/>
  <c r="J119" i="1"/>
  <c r="K119" i="1" s="1"/>
  <c r="I119" i="1"/>
  <c r="G119" i="1"/>
  <c r="E119" i="1"/>
  <c r="J118" i="1"/>
  <c r="K118" i="1" s="1"/>
  <c r="I118" i="1"/>
  <c r="G118" i="1"/>
  <c r="E118" i="1"/>
  <c r="J117" i="1"/>
  <c r="K117" i="1" s="1"/>
  <c r="I117" i="1"/>
  <c r="G117" i="1"/>
  <c r="E117" i="1"/>
  <c r="J116" i="1"/>
  <c r="K116" i="1" s="1"/>
  <c r="I116" i="1"/>
  <c r="G116" i="1"/>
  <c r="E116" i="1"/>
  <c r="J115" i="1"/>
  <c r="K115" i="1" s="1"/>
  <c r="I115" i="1"/>
  <c r="G115" i="1"/>
  <c r="E115" i="1"/>
  <c r="J114" i="1"/>
  <c r="K114" i="1" s="1"/>
  <c r="I114" i="1"/>
  <c r="G114" i="1"/>
  <c r="E114" i="1"/>
  <c r="J113" i="1"/>
  <c r="K113" i="1" s="1"/>
  <c r="I113" i="1"/>
  <c r="G113" i="1"/>
  <c r="E113" i="1"/>
  <c r="J112" i="1"/>
  <c r="K112" i="1" s="1"/>
  <c r="I112" i="1"/>
  <c r="G112" i="1"/>
  <c r="E112" i="1"/>
  <c r="K111" i="1"/>
  <c r="J111" i="1"/>
  <c r="I111" i="1"/>
  <c r="G111" i="1"/>
  <c r="E111" i="1"/>
  <c r="J110" i="1"/>
  <c r="K110" i="1" s="1"/>
  <c r="I110" i="1"/>
  <c r="G110" i="1"/>
  <c r="E110" i="1"/>
  <c r="J109" i="1"/>
  <c r="K109" i="1" s="1"/>
  <c r="I109" i="1"/>
  <c r="G109" i="1"/>
  <c r="E109" i="1"/>
  <c r="J108" i="1"/>
  <c r="K108" i="1" s="1"/>
  <c r="I108" i="1"/>
  <c r="G108" i="1"/>
  <c r="E108" i="1"/>
  <c r="J107" i="1"/>
  <c r="K107" i="1" s="1"/>
  <c r="I107" i="1"/>
  <c r="G107" i="1"/>
  <c r="E107" i="1"/>
  <c r="J106" i="1"/>
  <c r="K106" i="1" s="1"/>
  <c r="I106" i="1"/>
  <c r="G106" i="1"/>
  <c r="E106" i="1"/>
  <c r="J105" i="1"/>
  <c r="K105" i="1" s="1"/>
  <c r="I105" i="1"/>
  <c r="G105" i="1"/>
  <c r="E105" i="1"/>
  <c r="J104" i="1"/>
  <c r="K104" i="1" s="1"/>
  <c r="I104" i="1"/>
  <c r="G104" i="1"/>
  <c r="E104" i="1"/>
  <c r="J103" i="1"/>
  <c r="K103" i="1" s="1"/>
  <c r="I103" i="1"/>
  <c r="G103" i="1"/>
  <c r="E103" i="1"/>
  <c r="J102" i="1"/>
  <c r="K102" i="1" s="1"/>
  <c r="I102" i="1"/>
  <c r="G102" i="1"/>
  <c r="E102" i="1"/>
  <c r="J101" i="1"/>
  <c r="K101" i="1" s="1"/>
  <c r="I101" i="1"/>
  <c r="G101" i="1"/>
  <c r="E101" i="1"/>
  <c r="J100" i="1"/>
  <c r="K100" i="1" s="1"/>
  <c r="I100" i="1"/>
  <c r="G100" i="1"/>
  <c r="E100" i="1"/>
  <c r="J99" i="1"/>
  <c r="K99" i="1" s="1"/>
  <c r="I99" i="1"/>
  <c r="G99" i="1"/>
  <c r="E99" i="1"/>
  <c r="J98" i="1"/>
  <c r="K98" i="1" s="1"/>
  <c r="I98" i="1"/>
  <c r="G98" i="1"/>
  <c r="E98" i="1"/>
  <c r="J97" i="1"/>
  <c r="K97" i="1" s="1"/>
  <c r="I97" i="1"/>
  <c r="G97" i="1"/>
  <c r="E97" i="1"/>
  <c r="J96" i="1"/>
  <c r="K96" i="1" s="1"/>
  <c r="I96" i="1"/>
  <c r="G96" i="1"/>
  <c r="E96" i="1"/>
  <c r="J95" i="1"/>
  <c r="K95" i="1" s="1"/>
  <c r="I95" i="1"/>
  <c r="G95" i="1"/>
  <c r="E95" i="1"/>
  <c r="J94" i="1"/>
  <c r="K94" i="1" s="1"/>
  <c r="I94" i="1"/>
  <c r="G94" i="1"/>
  <c r="E94" i="1"/>
  <c r="H92" i="1"/>
  <c r="F92" i="1"/>
  <c r="D92" i="1"/>
  <c r="C92" i="1"/>
  <c r="J91" i="1"/>
  <c r="K91" i="1" s="1"/>
  <c r="I91" i="1"/>
  <c r="G91" i="1"/>
  <c r="E91" i="1"/>
  <c r="J90" i="1"/>
  <c r="K90" i="1" s="1"/>
  <c r="I90" i="1"/>
  <c r="G90" i="1"/>
  <c r="E90" i="1"/>
  <c r="J89" i="1"/>
  <c r="K89" i="1" s="1"/>
  <c r="I89" i="1"/>
  <c r="G89" i="1"/>
  <c r="E89" i="1"/>
  <c r="J88" i="1"/>
  <c r="K88" i="1" s="1"/>
  <c r="I88" i="1"/>
  <c r="G88" i="1"/>
  <c r="E88" i="1"/>
  <c r="J87" i="1"/>
  <c r="K87" i="1" s="1"/>
  <c r="I87" i="1"/>
  <c r="G87" i="1"/>
  <c r="E87" i="1"/>
  <c r="J86" i="1"/>
  <c r="K86" i="1" s="1"/>
  <c r="I86" i="1"/>
  <c r="G86" i="1"/>
  <c r="E86" i="1"/>
  <c r="J85" i="1"/>
  <c r="K85" i="1" s="1"/>
  <c r="I85" i="1"/>
  <c r="G85" i="1"/>
  <c r="E85" i="1"/>
  <c r="J84" i="1"/>
  <c r="K84" i="1" s="1"/>
  <c r="I84" i="1"/>
  <c r="G84" i="1"/>
  <c r="E84" i="1"/>
  <c r="J83" i="1"/>
  <c r="K83" i="1" s="1"/>
  <c r="I83" i="1"/>
  <c r="G83" i="1"/>
  <c r="E83" i="1"/>
  <c r="J82" i="1"/>
  <c r="K82" i="1" s="1"/>
  <c r="I82" i="1"/>
  <c r="G82" i="1"/>
  <c r="E82" i="1"/>
  <c r="J81" i="1"/>
  <c r="K81" i="1" s="1"/>
  <c r="I81" i="1"/>
  <c r="G81" i="1"/>
  <c r="E81" i="1"/>
  <c r="J80" i="1"/>
  <c r="J92" i="1" s="1"/>
  <c r="K92" i="1" s="1"/>
  <c r="I80" i="1"/>
  <c r="G80" i="1"/>
  <c r="E80" i="1"/>
  <c r="H78" i="1"/>
  <c r="I78" i="1" s="1"/>
  <c r="F78" i="1"/>
  <c r="D78" i="1"/>
  <c r="C78" i="1"/>
  <c r="K77" i="1"/>
  <c r="J77" i="1"/>
  <c r="I77" i="1"/>
  <c r="G77" i="1"/>
  <c r="E77" i="1"/>
  <c r="J76" i="1"/>
  <c r="K76" i="1" s="1"/>
  <c r="I76" i="1"/>
  <c r="G76" i="1"/>
  <c r="E76" i="1"/>
  <c r="D74" i="1"/>
  <c r="C74" i="1"/>
  <c r="E74" i="1" s="1"/>
  <c r="J73" i="1"/>
  <c r="K73" i="1" s="1"/>
  <c r="I73" i="1"/>
  <c r="G73" i="1"/>
  <c r="E73" i="1"/>
  <c r="J72" i="1"/>
  <c r="K72" i="1" s="1"/>
  <c r="I72" i="1"/>
  <c r="G72" i="1"/>
  <c r="E72" i="1"/>
  <c r="J71" i="1"/>
  <c r="K71" i="1" s="1"/>
  <c r="I71" i="1"/>
  <c r="G71" i="1"/>
  <c r="E71" i="1"/>
  <c r="J70" i="1"/>
  <c r="K70" i="1" s="1"/>
  <c r="I70" i="1"/>
  <c r="G70" i="1"/>
  <c r="E70" i="1"/>
  <c r="J69" i="1"/>
  <c r="K69" i="1" s="1"/>
  <c r="I69" i="1"/>
  <c r="G69" i="1"/>
  <c r="E69" i="1"/>
  <c r="J68" i="1"/>
  <c r="K68" i="1" s="1"/>
  <c r="I68" i="1"/>
  <c r="G68" i="1"/>
  <c r="E68" i="1"/>
  <c r="J67" i="1"/>
  <c r="K67" i="1" s="1"/>
  <c r="I67" i="1"/>
  <c r="G67" i="1"/>
  <c r="E67" i="1"/>
  <c r="K66" i="1"/>
  <c r="J66" i="1"/>
  <c r="I66" i="1"/>
  <c r="G66" i="1"/>
  <c r="E66" i="1"/>
  <c r="J65" i="1"/>
  <c r="K65" i="1" s="1"/>
  <c r="I65" i="1"/>
  <c r="G65" i="1"/>
  <c r="E65" i="1"/>
  <c r="J64" i="1"/>
  <c r="K64" i="1" s="1"/>
  <c r="I64" i="1"/>
  <c r="G64" i="1"/>
  <c r="E64" i="1"/>
  <c r="J63" i="1"/>
  <c r="K63" i="1" s="1"/>
  <c r="I63" i="1"/>
  <c r="G63" i="1"/>
  <c r="E63" i="1"/>
  <c r="J62" i="1"/>
  <c r="K62" i="1" s="1"/>
  <c r="I62" i="1"/>
  <c r="G62" i="1"/>
  <c r="E62" i="1"/>
  <c r="J61" i="1"/>
  <c r="K61" i="1" s="1"/>
  <c r="I61" i="1"/>
  <c r="G61" i="1"/>
  <c r="E61" i="1"/>
  <c r="J60" i="1"/>
  <c r="K60" i="1" s="1"/>
  <c r="I60" i="1"/>
  <c r="G60" i="1"/>
  <c r="E60" i="1"/>
  <c r="J59" i="1"/>
  <c r="K59" i="1" s="1"/>
  <c r="I59" i="1"/>
  <c r="G59" i="1"/>
  <c r="E59" i="1"/>
  <c r="J58" i="1"/>
  <c r="K58" i="1" s="1"/>
  <c r="I58" i="1"/>
  <c r="G58" i="1"/>
  <c r="E58" i="1"/>
  <c r="J57" i="1"/>
  <c r="K57" i="1" s="1"/>
  <c r="I57" i="1"/>
  <c r="G57" i="1"/>
  <c r="E57" i="1"/>
  <c r="J56" i="1"/>
  <c r="K56" i="1" s="1"/>
  <c r="I56" i="1"/>
  <c r="G56" i="1"/>
  <c r="E56" i="1"/>
  <c r="H55" i="1"/>
  <c r="I55" i="1" s="1"/>
  <c r="G55" i="1"/>
  <c r="E55" i="1"/>
  <c r="J54" i="1"/>
  <c r="K54" i="1" s="1"/>
  <c r="I54" i="1"/>
  <c r="G54" i="1"/>
  <c r="E54" i="1"/>
  <c r="J53" i="1"/>
  <c r="K53" i="1" s="1"/>
  <c r="I53" i="1"/>
  <c r="G53" i="1"/>
  <c r="E53" i="1"/>
  <c r="J52" i="1"/>
  <c r="K52" i="1" s="1"/>
  <c r="I52" i="1"/>
  <c r="G52" i="1"/>
  <c r="E52" i="1"/>
  <c r="J51" i="1"/>
  <c r="K51" i="1" s="1"/>
  <c r="I51" i="1"/>
  <c r="G51" i="1"/>
  <c r="E51" i="1"/>
  <c r="J50" i="1"/>
  <c r="K50" i="1" s="1"/>
  <c r="I50" i="1"/>
  <c r="G50" i="1"/>
  <c r="E50" i="1"/>
  <c r="J49" i="1"/>
  <c r="K49" i="1" s="1"/>
  <c r="I49" i="1"/>
  <c r="G49" i="1"/>
  <c r="E49" i="1"/>
  <c r="J48" i="1"/>
  <c r="K48" i="1" s="1"/>
  <c r="I48" i="1"/>
  <c r="G48" i="1"/>
  <c r="E48" i="1"/>
  <c r="H47" i="1"/>
  <c r="I47" i="1" s="1"/>
  <c r="F47" i="1"/>
  <c r="F74" i="1" s="1"/>
  <c r="G74" i="1" s="1"/>
  <c r="E47" i="1"/>
  <c r="J46" i="1"/>
  <c r="K46" i="1" s="1"/>
  <c r="I46" i="1"/>
  <c r="G46" i="1"/>
  <c r="E46" i="1"/>
  <c r="K45" i="1"/>
  <c r="J45" i="1"/>
  <c r="I45" i="1"/>
  <c r="G45" i="1"/>
  <c r="E45" i="1"/>
  <c r="J44" i="1"/>
  <c r="K44" i="1" s="1"/>
  <c r="I44" i="1"/>
  <c r="G44" i="1"/>
  <c r="E44" i="1"/>
  <c r="J43" i="1"/>
  <c r="K43" i="1" s="1"/>
  <c r="I43" i="1"/>
  <c r="G43" i="1"/>
  <c r="E43" i="1"/>
  <c r="J42" i="1"/>
  <c r="K42" i="1" s="1"/>
  <c r="I42" i="1"/>
  <c r="G42" i="1"/>
  <c r="E42" i="1"/>
  <c r="H41" i="1"/>
  <c r="J41" i="1" s="1"/>
  <c r="K41" i="1" s="1"/>
  <c r="G41" i="1"/>
  <c r="E41" i="1"/>
  <c r="J40" i="1"/>
  <c r="K40" i="1" s="1"/>
  <c r="I40" i="1"/>
  <c r="G40" i="1"/>
  <c r="E40" i="1"/>
  <c r="J39" i="1"/>
  <c r="K39" i="1" s="1"/>
  <c r="I39" i="1"/>
  <c r="G39" i="1"/>
  <c r="E39" i="1"/>
  <c r="J38" i="1"/>
  <c r="K38" i="1" s="1"/>
  <c r="I38" i="1"/>
  <c r="G38" i="1"/>
  <c r="E38" i="1"/>
  <c r="J37" i="1"/>
  <c r="K37" i="1" s="1"/>
  <c r="I37" i="1"/>
  <c r="G37" i="1"/>
  <c r="E37" i="1"/>
  <c r="J36" i="1"/>
  <c r="K36" i="1" s="1"/>
  <c r="I36" i="1"/>
  <c r="G36" i="1"/>
  <c r="E36" i="1"/>
  <c r="J35" i="1"/>
  <c r="K35" i="1" s="1"/>
  <c r="I35" i="1"/>
  <c r="G35" i="1"/>
  <c r="E35" i="1"/>
  <c r="J34" i="1"/>
  <c r="K34" i="1" s="1"/>
  <c r="I34" i="1"/>
  <c r="G34" i="1"/>
  <c r="E34" i="1"/>
  <c r="J33" i="1"/>
  <c r="K33" i="1" s="1"/>
  <c r="I33" i="1"/>
  <c r="G33" i="1"/>
  <c r="E33" i="1"/>
  <c r="H32" i="1"/>
  <c r="H74" i="1" s="1"/>
  <c r="I74" i="1" s="1"/>
  <c r="G32" i="1"/>
  <c r="E32" i="1"/>
  <c r="J31" i="1"/>
  <c r="K31" i="1" s="1"/>
  <c r="I31" i="1"/>
  <c r="G31" i="1"/>
  <c r="E31" i="1"/>
  <c r="J30" i="1"/>
  <c r="K30" i="1" s="1"/>
  <c r="I30" i="1"/>
  <c r="G30" i="1"/>
  <c r="E30" i="1"/>
  <c r="J29" i="1"/>
  <c r="K29" i="1" s="1"/>
  <c r="I29" i="1"/>
  <c r="G29" i="1"/>
  <c r="E29" i="1"/>
  <c r="J28" i="1"/>
  <c r="K28" i="1" s="1"/>
  <c r="I28" i="1"/>
  <c r="G28" i="1"/>
  <c r="E28" i="1"/>
  <c r="J27" i="1"/>
  <c r="K27" i="1" s="1"/>
  <c r="I27" i="1"/>
  <c r="G27" i="1"/>
  <c r="E27" i="1"/>
  <c r="J26" i="1"/>
  <c r="K26" i="1" s="1"/>
  <c r="I26" i="1"/>
  <c r="G26" i="1"/>
  <c r="E26" i="1"/>
  <c r="K25" i="1"/>
  <c r="J25" i="1"/>
  <c r="I25" i="1"/>
  <c r="G25" i="1"/>
  <c r="E25" i="1"/>
  <c r="J24" i="1"/>
  <c r="K24" i="1" s="1"/>
  <c r="I24" i="1"/>
  <c r="G24" i="1"/>
  <c r="E24" i="1"/>
  <c r="J23" i="1"/>
  <c r="K23" i="1" s="1"/>
  <c r="I23" i="1"/>
  <c r="G23" i="1"/>
  <c r="E23" i="1"/>
  <c r="J22" i="1"/>
  <c r="K22" i="1" s="1"/>
  <c r="I22" i="1"/>
  <c r="G22" i="1"/>
  <c r="E22" i="1"/>
  <c r="J21" i="1"/>
  <c r="K21" i="1" s="1"/>
  <c r="I21" i="1"/>
  <c r="G21" i="1"/>
  <c r="E21" i="1"/>
  <c r="J20" i="1"/>
  <c r="K20" i="1" s="1"/>
  <c r="I20" i="1"/>
  <c r="G20" i="1"/>
  <c r="E20" i="1"/>
  <c r="J19" i="1"/>
  <c r="K19" i="1" s="1"/>
  <c r="I19" i="1"/>
  <c r="G19" i="1"/>
  <c r="E19" i="1"/>
  <c r="J18" i="1"/>
  <c r="K18" i="1" s="1"/>
  <c r="I18" i="1"/>
  <c r="G18" i="1"/>
  <c r="E18" i="1"/>
  <c r="J17" i="1"/>
  <c r="K17" i="1" s="1"/>
  <c r="I17" i="1"/>
  <c r="G17" i="1"/>
  <c r="E17" i="1"/>
  <c r="J16" i="1"/>
  <c r="K16" i="1" s="1"/>
  <c r="I16" i="1"/>
  <c r="G16" i="1"/>
  <c r="E16" i="1"/>
  <c r="J15" i="1"/>
  <c r="K15" i="1" s="1"/>
  <c r="I15" i="1"/>
  <c r="G15" i="1"/>
  <c r="E15" i="1"/>
  <c r="J14" i="1"/>
  <c r="K14" i="1" s="1"/>
  <c r="I14" i="1"/>
  <c r="G14" i="1"/>
  <c r="E14" i="1"/>
  <c r="J13" i="1"/>
  <c r="K13" i="1" s="1"/>
  <c r="I13" i="1"/>
  <c r="G13" i="1"/>
  <c r="E13" i="1"/>
  <c r="J12" i="1"/>
  <c r="K12" i="1" s="1"/>
  <c r="I12" i="1"/>
  <c r="G12" i="1"/>
  <c r="E12" i="1"/>
  <c r="J11" i="1"/>
  <c r="K11" i="1" s="1"/>
  <c r="I11" i="1"/>
  <c r="G11" i="1"/>
  <c r="E11" i="1"/>
  <c r="J10" i="1"/>
  <c r="K10" i="1" s="1"/>
  <c r="I10" i="1"/>
  <c r="G10" i="1"/>
  <c r="E10" i="1"/>
  <c r="K9" i="1"/>
  <c r="J9" i="1"/>
  <c r="I9" i="1"/>
  <c r="G9" i="1"/>
  <c r="E9" i="1"/>
  <c r="J8" i="1"/>
  <c r="K8" i="1" s="1"/>
  <c r="I8" i="1"/>
  <c r="G8" i="1"/>
  <c r="E8" i="1"/>
  <c r="J7" i="1"/>
  <c r="K7" i="1" s="1"/>
  <c r="I7" i="1"/>
  <c r="G7" i="1"/>
  <c r="E7" i="1"/>
  <c r="J6" i="1"/>
  <c r="K6" i="1" s="1"/>
  <c r="I6" i="1"/>
  <c r="G6" i="1"/>
  <c r="E6" i="1"/>
  <c r="J5" i="1"/>
  <c r="K5" i="1" s="1"/>
  <c r="I5" i="1"/>
  <c r="G5" i="1"/>
  <c r="E5" i="1"/>
  <c r="J4" i="1"/>
  <c r="I4" i="1"/>
  <c r="G4" i="1"/>
  <c r="E4" i="1"/>
  <c r="I32" i="1" l="1"/>
  <c r="E78" i="1"/>
  <c r="I41" i="1"/>
  <c r="G47" i="1"/>
  <c r="C153" i="1"/>
  <c r="F153" i="1"/>
  <c r="G153" i="1" s="1"/>
  <c r="K150" i="1"/>
  <c r="E151" i="1"/>
  <c r="I151" i="1"/>
  <c r="G78" i="1"/>
  <c r="K80" i="1"/>
  <c r="I92" i="1"/>
  <c r="D153" i="1"/>
  <c r="E153" i="1" s="1"/>
  <c r="G151" i="1"/>
  <c r="H153" i="1"/>
  <c r="J55" i="1"/>
  <c r="K55" i="1" s="1"/>
  <c r="J78" i="1"/>
  <c r="K78" i="1" s="1"/>
  <c r="E92" i="1"/>
  <c r="G92" i="1"/>
  <c r="J148" i="1"/>
  <c r="K4" i="1"/>
  <c r="J32" i="1"/>
  <c r="K32" i="1" s="1"/>
  <c r="J47" i="1"/>
  <c r="K47" i="1" s="1"/>
  <c r="E148" i="1"/>
  <c r="G148" i="1"/>
  <c r="I148" i="1"/>
  <c r="K148" i="1" l="1"/>
  <c r="I153" i="1"/>
  <c r="J74" i="1"/>
  <c r="K74" i="1" s="1"/>
  <c r="J153" i="1" l="1"/>
  <c r="K153" i="1" l="1"/>
</calcChain>
</file>

<file path=xl/sharedStrings.xml><?xml version="1.0" encoding="utf-8"?>
<sst xmlns="http://schemas.openxmlformats.org/spreadsheetml/2006/main" count="165" uniqueCount="160">
  <si>
    <t>2010-2011</t>
  </si>
  <si>
    <t>Property - 
Expenditures by Object</t>
  </si>
  <si>
    <t>Oct.  2010 Elementary Secondary Membership</t>
  </si>
  <si>
    <t>Land &amp; Improvement</t>
  </si>
  <si>
    <t>Buildings</t>
  </si>
  <si>
    <t>Equipment</t>
  </si>
  <si>
    <t>Total Property Expenditures</t>
  </si>
  <si>
    <t>LEA</t>
  </si>
  <si>
    <t>DISTRICT</t>
  </si>
  <si>
    <t>Object Code 710</t>
  </si>
  <si>
    <t>Per Pupil</t>
  </si>
  <si>
    <t>Object Code 720</t>
  </si>
  <si>
    <t>Object Code 730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</si>
  <si>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</si>
  <si>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</si>
  <si>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</si>
  <si>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</si>
  <si>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</si>
  <si>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</si>
  <si>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</si>
  <si>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</si>
  <si>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</si>
  <si>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</si>
  <si>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</si>
  <si>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</si>
  <si>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</si>
  <si>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</si>
  <si>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</si>
  <si>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</si>
  <si>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</si>
  <si>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</si>
  <si>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</si>
  <si>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</si>
  <si>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</si>
  <si>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</si>
  <si>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</si>
  <si>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</si>
  <si>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</si>
  <si>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</si>
  <si>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</si>
  <si>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</si>
  <si>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 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</si>
  <si>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</si>
  <si>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</si>
  <si>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</si>
  <si>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</si>
  <si>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</si>
  <si>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</si>
  <si>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</si>
  <si>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</si>
  <si>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</si>
  <si>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</si>
  <si>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</si>
  <si>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</si>
  <si>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</si>
  <si>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</si>
  <si>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</si>
  <si>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</si>
  <si>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</si>
  <si>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</si>
  <si>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</si>
  <si>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</si>
  <si>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</si>
  <si>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</si>
  <si>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</si>
  <si>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</si>
  <si>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</si>
  <si>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</si>
  <si>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</si>
  <si>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</si>
  <si>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</si>
  <si>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</si>
  <si>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</si>
  <si>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</si>
  <si>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</si>
  <si>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</si>
  <si>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</si>
  <si>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</si>
  <si>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</si>
  <si>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</si>
  <si>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</si>
  <si>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</si>
  <si>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</si>
  <si>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</si>
  <si>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</si>
  <si>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</si>
  <si>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</si>
  <si>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</si>
  <si>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</si>
  <si>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</si>
  <si>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</si>
  <si>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</si>
  <si>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</si>
  <si>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</si>
  <si>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</si>
  <si>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</si>
  <si>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</si>
  <si>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</si>
  <si>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of New Orleans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</si>
  <si>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</si>
  <si>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</si>
  <si>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</si>
  <si>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</si>
  <si>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</si>
  <si>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</si>
  <si>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</si>
  <si>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</si>
  <si>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</si>
  <si>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</si>
  <si>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</si>
  <si>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</si>
  <si>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</si>
  <si>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</si>
  <si>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</si>
  <si>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</si>
  <si>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</si>
  <si>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</si>
  <si>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</si>
  <si>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</si>
  <si>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</si>
  <si>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</si>
  <si>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</si>
  <si>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</si>
  <si>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</si>
  <si>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</si>
  <si>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</si>
  <si>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</si>
  <si>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</si>
  <si>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</si>
  <si>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</si>
  <si>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</si>
  <si>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</si>
  <si>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</si>
  <si>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</si>
  <si>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</si>
  <si>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</si>
  <si>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</si>
  <si>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</si>
  <si>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</si>
  <si>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</si>
  <si>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</si>
  <si>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</si>
  <si>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</si>
  <si>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</si>
  <si>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</si>
  <si>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</si>
  <si>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</si>
  <si>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</si>
  <si>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</si>
  <si>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</si>
  <si>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 xml:space="preserve">KIPP New Orleans Leadership Academy </t>
  </si>
  <si>
    <t>Samuel J. Green (FirstLine)</t>
  </si>
  <si>
    <t>New Orleans Charter Middle School (FirstLine)</t>
  </si>
  <si>
    <t>John Dibert Community School (FirstLine)</t>
  </si>
  <si>
    <t>Total Type 5 Charter Schools</t>
  </si>
  <si>
    <t>A02</t>
  </si>
  <si>
    <t xml:space="preserve">Office of Juvenile Justice </t>
  </si>
  <si>
    <t>Total Office of Juvenile Justice School</t>
  </si>
  <si>
    <t>Total State</t>
  </si>
  <si>
    <t>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</si>
</sst>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26">
    <xf numFmtId="0" fontId="0" fillId="0" borderId="0"/>
    <xf numFmtId="0" fontId="7" fillId="0" borderId="0"/>
    <xf numFmtId="0" fontId="7" fillId="0" borderId="0"/>
    <xf numFmtId="0" fontId="7" fillId="0" borderId="0"/>
    <xf numFmtId="0" fontId="9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9" fillId="0" borderId="0"/>
    <xf numFmtId="0" fontId="1" fillId="0" borderId="0"/>
  </cellStyleXfs>
  <cellXfs count="8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8" fillId="3" borderId="5" xfId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8" fillId="0" borderId="2" xfId="2" applyFont="1" applyFill="1" applyBorder="1" applyAlignment="1">
      <alignment wrapText="1"/>
    </xf>
    <xf numFmtId="0" fontId="8" fillId="0" borderId="6" xfId="2" applyFont="1" applyFill="1" applyBorder="1" applyAlignment="1">
      <alignment wrapText="1"/>
    </xf>
    <xf numFmtId="3" fontId="8" fillId="4" borderId="7" xfId="2" applyNumberFormat="1" applyFont="1" applyFill="1" applyBorder="1" applyAlignment="1">
      <alignment horizontal="right" wrapText="1"/>
    </xf>
    <xf numFmtId="164" fontId="8" fillId="0" borderId="2" xfId="2" applyNumberFormat="1" applyFont="1" applyFill="1" applyBorder="1" applyAlignment="1">
      <alignment horizontal="right" wrapText="1"/>
    </xf>
    <xf numFmtId="164" fontId="8" fillId="5" borderId="2" xfId="2" applyNumberFormat="1" applyFont="1" applyFill="1" applyBorder="1" applyAlignment="1">
      <alignment horizontal="right" wrapText="1"/>
    </xf>
    <xf numFmtId="0" fontId="8" fillId="0" borderId="7" xfId="2" applyFont="1" applyFill="1" applyBorder="1" applyAlignment="1">
      <alignment horizontal="right" wrapText="1"/>
    </xf>
    <xf numFmtId="0" fontId="8" fillId="0" borderId="8" xfId="2" applyFont="1" applyFill="1" applyBorder="1" applyAlignment="1">
      <alignment wrapText="1"/>
    </xf>
    <xf numFmtId="164" fontId="8" fillId="0" borderId="7" xfId="2" applyNumberFormat="1" applyFont="1" applyFill="1" applyBorder="1" applyAlignment="1">
      <alignment horizontal="right" wrapText="1"/>
    </xf>
    <xf numFmtId="164" fontId="8" fillId="5" borderId="7" xfId="2" applyNumberFormat="1" applyFont="1" applyFill="1" applyBorder="1" applyAlignment="1">
      <alignment horizontal="right" wrapText="1"/>
    </xf>
    <xf numFmtId="0" fontId="8" fillId="0" borderId="3" xfId="2" applyFont="1" applyFill="1" applyBorder="1" applyAlignment="1">
      <alignment horizontal="right" wrapText="1"/>
    </xf>
    <xf numFmtId="0" fontId="8" fillId="0" borderId="4" xfId="2" applyFont="1" applyFill="1" applyBorder="1" applyAlignment="1">
      <alignment horizontal="left" wrapText="1"/>
    </xf>
    <xf numFmtId="3" fontId="8" fillId="4" borderId="3" xfId="2" applyNumberFormat="1" applyFont="1" applyFill="1" applyBorder="1" applyAlignment="1">
      <alignment horizontal="right" wrapText="1"/>
    </xf>
    <xf numFmtId="164" fontId="8" fillId="0" borderId="3" xfId="2" applyNumberFormat="1" applyFont="1" applyFill="1" applyBorder="1" applyAlignment="1">
      <alignment horizontal="right" wrapText="1"/>
    </xf>
    <xf numFmtId="164" fontId="8" fillId="5" borderId="3" xfId="2" applyNumberFormat="1" applyFont="1" applyFill="1" applyBorder="1" applyAlignment="1">
      <alignment horizontal="right" wrapText="1"/>
    </xf>
    <xf numFmtId="0" fontId="5" fillId="0" borderId="0" xfId="0" applyFont="1" applyBorder="1"/>
    <xf numFmtId="0" fontId="5" fillId="0" borderId="9" xfId="0" applyFont="1" applyBorder="1"/>
    <xf numFmtId="0" fontId="4" fillId="0" borderId="10" xfId="0" applyFont="1" applyBorder="1"/>
    <xf numFmtId="3" fontId="4" fillId="2" borderId="11" xfId="0" applyNumberFormat="1" applyFont="1" applyFill="1" applyBorder="1"/>
    <xf numFmtId="164" fontId="4" fillId="0" borderId="2" xfId="0" applyNumberFormat="1" applyFont="1" applyBorder="1"/>
    <xf numFmtId="164" fontId="6" fillId="3" borderId="2" xfId="0" applyNumberFormat="1" applyFont="1" applyFill="1" applyBorder="1"/>
    <xf numFmtId="0" fontId="5" fillId="6" borderId="9" xfId="0" applyFont="1" applyFill="1" applyBorder="1"/>
    <xf numFmtId="0" fontId="5" fillId="6" borderId="10" xfId="0" applyFont="1" applyFill="1" applyBorder="1"/>
    <xf numFmtId="0" fontId="5" fillId="6" borderId="12" xfId="0" applyFont="1" applyFill="1" applyBorder="1"/>
    <xf numFmtId="0" fontId="8" fillId="0" borderId="7" xfId="2" applyFont="1" applyFill="1" applyBorder="1" applyAlignment="1">
      <alignment wrapText="1"/>
    </xf>
    <xf numFmtId="0" fontId="8" fillId="0" borderId="11" xfId="2" applyFont="1" applyFill="1" applyBorder="1" applyAlignment="1">
      <alignment horizontal="right" wrapText="1"/>
    </xf>
    <xf numFmtId="0" fontId="8" fillId="0" borderId="13" xfId="2" applyFont="1" applyFill="1" applyBorder="1" applyAlignment="1">
      <alignment horizontal="left" wrapText="1"/>
    </xf>
    <xf numFmtId="0" fontId="5" fillId="0" borderId="13" xfId="0" applyFont="1" applyBorder="1"/>
    <xf numFmtId="0" fontId="4" fillId="0" borderId="14" xfId="0" applyFont="1" applyBorder="1" applyAlignment="1">
      <alignment horizontal="left"/>
    </xf>
    <xf numFmtId="164" fontId="4" fillId="0" borderId="3" xfId="0" applyNumberFormat="1" applyFont="1" applyBorder="1"/>
    <xf numFmtId="164" fontId="6" fillId="3" borderId="5" xfId="0" applyNumberFormat="1" applyFont="1" applyFill="1" applyBorder="1"/>
    <xf numFmtId="164" fontId="4" fillId="0" borderId="5" xfId="0" applyNumberFormat="1" applyFont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8" fillId="0" borderId="3" xfId="2" applyFont="1" applyFill="1" applyBorder="1" applyAlignment="1">
      <alignment horizontal="left" wrapText="1"/>
    </xf>
    <xf numFmtId="3" fontId="8" fillId="4" borderId="2" xfId="2" applyNumberFormat="1" applyFont="1" applyFill="1" applyBorder="1" applyAlignment="1">
      <alignment horizontal="right" wrapText="1"/>
    </xf>
    <xf numFmtId="0" fontId="8" fillId="0" borderId="3" xfId="2" applyFont="1" applyFill="1" applyBorder="1" applyAlignment="1">
      <alignment wrapText="1"/>
    </xf>
    <xf numFmtId="164" fontId="4" fillId="0" borderId="18" xfId="0" applyNumberFormat="1" applyFont="1" applyBorder="1"/>
    <xf numFmtId="164" fontId="6" fillId="3" borderId="18" xfId="0" applyNumberFormat="1" applyFont="1" applyFill="1" applyBorder="1"/>
    <xf numFmtId="0" fontId="8" fillId="7" borderId="19" xfId="3" applyFont="1" applyFill="1" applyBorder="1" applyAlignment="1">
      <alignment horizontal="right" wrapText="1"/>
    </xf>
    <xf numFmtId="0" fontId="8" fillId="7" borderId="19" xfId="3" applyFont="1" applyFill="1" applyBorder="1" applyAlignment="1">
      <alignment wrapText="1"/>
    </xf>
    <xf numFmtId="164" fontId="8" fillId="7" borderId="7" xfId="2" applyNumberFormat="1" applyFont="1" applyFill="1" applyBorder="1" applyAlignment="1">
      <alignment horizontal="right" wrapText="1"/>
    </xf>
    <xf numFmtId="0" fontId="5" fillId="7" borderId="0" xfId="0" applyFont="1" applyFill="1" applyBorder="1"/>
    <xf numFmtId="0" fontId="8" fillId="7" borderId="3" xfId="3" applyFont="1" applyFill="1" applyBorder="1" applyAlignment="1">
      <alignment horizontal="right" wrapText="1"/>
    </xf>
    <xf numFmtId="0" fontId="8" fillId="7" borderId="3" xfId="3" applyFont="1" applyFill="1" applyBorder="1" applyAlignment="1">
      <alignment wrapText="1"/>
    </xf>
    <xf numFmtId="164" fontId="8" fillId="7" borderId="3" xfId="2" applyNumberFormat="1" applyFont="1" applyFill="1" applyBorder="1" applyAlignment="1">
      <alignment horizontal="right" wrapText="1"/>
    </xf>
    <xf numFmtId="0" fontId="5" fillId="7" borderId="1" xfId="0" applyFont="1" applyFill="1" applyBorder="1"/>
    <xf numFmtId="0" fontId="8" fillId="7" borderId="7" xfId="3" applyFont="1" applyFill="1" applyBorder="1" applyAlignment="1">
      <alignment horizontal="right" wrapText="1"/>
    </xf>
    <xf numFmtId="0" fontId="8" fillId="7" borderId="7" xfId="3" applyFont="1" applyFill="1" applyBorder="1" applyAlignment="1">
      <alignment wrapText="1"/>
    </xf>
    <xf numFmtId="0" fontId="8" fillId="7" borderId="7" xfId="3" applyFont="1" applyFill="1" applyBorder="1" applyAlignment="1">
      <alignment horizontal="left" wrapText="1"/>
    </xf>
    <xf numFmtId="0" fontId="5" fillId="0" borderId="1" xfId="0" applyFont="1" applyBorder="1"/>
    <xf numFmtId="0" fontId="8" fillId="0" borderId="7" xfId="2" applyFont="1" applyFill="1" applyBorder="1" applyAlignment="1">
      <alignment horizontal="left" wrapText="1"/>
    </xf>
    <xf numFmtId="164" fontId="6" fillId="3" borderId="1" xfId="0" applyNumberFormat="1" applyFont="1" applyFill="1" applyBorder="1"/>
    <xf numFmtId="164" fontId="4" fillId="0" borderId="7" xfId="0" applyNumberFormat="1" applyFont="1" applyBorder="1"/>
    <xf numFmtId="0" fontId="5" fillId="0" borderId="20" xfId="0" applyFont="1" applyBorder="1"/>
    <xf numFmtId="0" fontId="4" fillId="0" borderId="21" xfId="0" applyFont="1" applyBorder="1" applyAlignment="1">
      <alignment horizontal="left"/>
    </xf>
    <xf numFmtId="3" fontId="4" fillId="2" borderId="22" xfId="0" applyNumberFormat="1" applyFont="1" applyFill="1" applyBorder="1"/>
    <xf numFmtId="164" fontId="4" fillId="0" borderId="23" xfId="0" applyNumberFormat="1" applyFont="1" applyBorder="1"/>
    <xf numFmtId="164" fontId="6" fillId="3" borderId="24" xfId="0" applyNumberFormat="1" applyFont="1" applyFill="1" applyBorder="1"/>
    <xf numFmtId="0" fontId="5" fillId="0" borderId="0" xfId="0" applyFont="1" applyAlignment="1">
      <alignment wrapText="1"/>
    </xf>
    <xf numFmtId="164" fontId="5" fillId="0" borderId="0" xfId="0" applyNumberFormat="1" applyFont="1"/>
    <xf numFmtId="38" fontId="5" fillId="0" borderId="0" xfId="4" applyNumberFormat="1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6">
    <cellStyle name="Comma 2" xfId="5"/>
    <cellStyle name="Comma 3" xfId="6"/>
    <cellStyle name="Normal" xfId="0" builtinId="0"/>
    <cellStyle name="Normal 16 2" xfId="7"/>
    <cellStyle name="Normal 19 2" xfId="8"/>
    <cellStyle name="Normal 2 2" xfId="9"/>
    <cellStyle name="Normal 2 3" xfId="10"/>
    <cellStyle name="Normal 2 4" xfId="11"/>
    <cellStyle name="Normal 2 5" xfId="12"/>
    <cellStyle name="Normal 3 2" xfId="13"/>
    <cellStyle name="Normal 35" xfId="14"/>
    <cellStyle name="Normal 38" xfId="15"/>
    <cellStyle name="Normal 38 2" xfId="4"/>
    <cellStyle name="Normal 39" xfId="16"/>
    <cellStyle name="Normal 39 2" xfId="17"/>
    <cellStyle name="Normal 4 2" xfId="18"/>
    <cellStyle name="Normal 4 3" xfId="19"/>
    <cellStyle name="Normal 4 4" xfId="20"/>
    <cellStyle name="Normal 4 5" xfId="21"/>
    <cellStyle name="Normal 4 6" xfId="22"/>
    <cellStyle name="Normal 46" xfId="23"/>
    <cellStyle name="Normal 46 2" xfId="24"/>
    <cellStyle name="Normal 47" xfId="25"/>
    <cellStyle name="Normal_800" xfId="1"/>
    <cellStyle name="Normal_Sheet1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Object/18-FY10-11%20Total%20Expenditures%20by%20Object_700%20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y - 700"/>
      <sheetName val="Data"/>
      <sheetName val="Hurricane"/>
      <sheetName val="Sheet1"/>
    </sheetNames>
    <sheetDataSet>
      <sheetData sheetId="0"/>
      <sheetData sheetId="1"/>
      <sheetData sheetId="2">
        <row r="6">
          <cell r="G6">
            <v>13333</v>
          </cell>
        </row>
        <row r="7">
          <cell r="G7">
            <v>148212</v>
          </cell>
        </row>
        <row r="8">
          <cell r="F8">
            <v>134472</v>
          </cell>
          <cell r="G8">
            <v>569513</v>
          </cell>
        </row>
        <row r="9">
          <cell r="G9">
            <v>317782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view="pageBreakPreview" zoomScale="70" zoomScaleNormal="6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60" sqref="H160:H161"/>
    </sheetView>
  </sheetViews>
  <sheetFormatPr defaultRowHeight="12.75" x14ac:dyDescent="0.2"/>
  <cols>
    <col min="1" max="1" width="9.140625" style="7" customWidth="1"/>
    <col min="2" max="2" width="48" style="7" customWidth="1"/>
    <col min="3" max="3" width="15.28515625" style="7" customWidth="1"/>
    <col min="4" max="4" width="17" style="7" bestFit="1" customWidth="1"/>
    <col min="5" max="5" width="8" style="7" bestFit="1" customWidth="1"/>
    <col min="6" max="6" width="18.7109375" style="7" bestFit="1" customWidth="1"/>
    <col min="7" max="7" width="8" style="7" bestFit="1" customWidth="1"/>
    <col min="8" max="8" width="18.7109375" style="7" bestFit="1" customWidth="1"/>
    <col min="9" max="9" width="8" style="7" bestFit="1" customWidth="1"/>
    <col min="10" max="10" width="17" style="7" bestFit="1" customWidth="1"/>
    <col min="11" max="11" width="8.28515625" style="7" bestFit="1" customWidth="1"/>
    <col min="12" max="16384" width="9.140625" style="7"/>
  </cols>
  <sheetData>
    <row r="1" spans="1:11" s="2" customFormat="1" ht="81" customHeight="1" x14ac:dyDescent="0.2">
      <c r="A1" s="73" t="s">
        <v>0</v>
      </c>
      <c r="B1" s="73"/>
      <c r="C1" s="1"/>
      <c r="D1" s="75" t="s">
        <v>1</v>
      </c>
      <c r="E1" s="73"/>
      <c r="F1" s="73"/>
      <c r="G1" s="73"/>
      <c r="H1" s="75" t="s">
        <v>1</v>
      </c>
      <c r="I1" s="73"/>
      <c r="J1" s="73"/>
      <c r="K1" s="73"/>
    </row>
    <row r="2" spans="1:11" ht="27.75" customHeight="1" x14ac:dyDescent="0.2">
      <c r="A2" s="74"/>
      <c r="B2" s="74"/>
      <c r="C2" s="76" t="s">
        <v>2</v>
      </c>
      <c r="D2" s="3" t="s">
        <v>3</v>
      </c>
      <c r="E2" s="4"/>
      <c r="F2" s="3" t="s">
        <v>4</v>
      </c>
      <c r="G2" s="5"/>
      <c r="H2" s="6" t="s">
        <v>5</v>
      </c>
      <c r="I2" s="5"/>
      <c r="J2" s="78" t="s">
        <v>6</v>
      </c>
      <c r="K2" s="5"/>
    </row>
    <row r="3" spans="1:11" ht="27" customHeight="1" x14ac:dyDescent="0.2">
      <c r="A3" s="8" t="s">
        <v>7</v>
      </c>
      <c r="B3" s="8" t="s">
        <v>8</v>
      </c>
      <c r="C3" s="77"/>
      <c r="D3" s="9" t="s">
        <v>9</v>
      </c>
      <c r="E3" s="10" t="s">
        <v>10</v>
      </c>
      <c r="F3" s="9" t="s">
        <v>11</v>
      </c>
      <c r="G3" s="10" t="s">
        <v>10</v>
      </c>
      <c r="H3" s="9" t="s">
        <v>12</v>
      </c>
      <c r="I3" s="10" t="s">
        <v>10</v>
      </c>
      <c r="J3" s="79"/>
      <c r="K3" s="10" t="s">
        <v>10</v>
      </c>
    </row>
    <row r="4" spans="1:11" x14ac:dyDescent="0.2">
      <c r="A4" s="11">
        <v>1</v>
      </c>
      <c r="B4" s="12" t="s">
        <v>13</v>
      </c>
      <c r="C4" s="13">
        <v>9587</v>
      </c>
      <c r="D4" s="14">
        <v>0</v>
      </c>
      <c r="E4" s="14">
        <f>D4/$C4</f>
        <v>0</v>
      </c>
      <c r="F4" s="14">
        <v>0</v>
      </c>
      <c r="G4" s="14">
        <f>F4/$C4</f>
        <v>0</v>
      </c>
      <c r="H4" s="14">
        <v>1298467</v>
      </c>
      <c r="I4" s="14">
        <f>H4/$C4</f>
        <v>135.44038802545114</v>
      </c>
      <c r="J4" s="15">
        <f>D4+F4+H4</f>
        <v>1298467</v>
      </c>
      <c r="K4" s="14">
        <f>J4/$C4</f>
        <v>135.44038802545114</v>
      </c>
    </row>
    <row r="5" spans="1:11" x14ac:dyDescent="0.2">
      <c r="A5" s="16">
        <v>2</v>
      </c>
      <c r="B5" s="17" t="s">
        <v>14</v>
      </c>
      <c r="C5" s="13">
        <v>4277</v>
      </c>
      <c r="D5" s="18">
        <v>0</v>
      </c>
      <c r="E5" s="18">
        <f t="shared" ref="E5:E70" si="0">D5/$C5</f>
        <v>0</v>
      </c>
      <c r="F5" s="18">
        <v>831922</v>
      </c>
      <c r="G5" s="18">
        <f t="shared" ref="G5:G70" si="1">F5/$C5</f>
        <v>194.51063829787233</v>
      </c>
      <c r="H5" s="18">
        <v>25907</v>
      </c>
      <c r="I5" s="18">
        <f t="shared" ref="I5:I70" si="2">H5/$C5</f>
        <v>6.057283142389525</v>
      </c>
      <c r="J5" s="19">
        <f t="shared" ref="J5:J68" si="3">D5+F5+H5</f>
        <v>857829</v>
      </c>
      <c r="K5" s="18">
        <f t="shared" ref="K5:K70" si="4">J5/$C5</f>
        <v>200.56792144026187</v>
      </c>
    </row>
    <row r="6" spans="1:11" x14ac:dyDescent="0.2">
      <c r="A6" s="16">
        <v>3</v>
      </c>
      <c r="B6" s="17" t="s">
        <v>15</v>
      </c>
      <c r="C6" s="13">
        <v>19980</v>
      </c>
      <c r="D6" s="18">
        <v>1331074</v>
      </c>
      <c r="E6" s="18">
        <f t="shared" si="0"/>
        <v>66.620320320320317</v>
      </c>
      <c r="F6" s="18">
        <v>0</v>
      </c>
      <c r="G6" s="18">
        <f t="shared" si="1"/>
        <v>0</v>
      </c>
      <c r="H6" s="18">
        <v>1946090</v>
      </c>
      <c r="I6" s="18">
        <f t="shared" si="2"/>
        <v>97.401901901901908</v>
      </c>
      <c r="J6" s="19">
        <f t="shared" si="3"/>
        <v>3277164</v>
      </c>
      <c r="K6" s="18">
        <f t="shared" si="4"/>
        <v>164.02222222222221</v>
      </c>
    </row>
    <row r="7" spans="1:11" x14ac:dyDescent="0.2">
      <c r="A7" s="16">
        <v>4</v>
      </c>
      <c r="B7" s="17" t="s">
        <v>16</v>
      </c>
      <c r="C7" s="13">
        <v>3806</v>
      </c>
      <c r="D7" s="18">
        <v>0</v>
      </c>
      <c r="E7" s="18">
        <f t="shared" si="0"/>
        <v>0</v>
      </c>
      <c r="F7" s="18">
        <v>0</v>
      </c>
      <c r="G7" s="18">
        <f t="shared" si="1"/>
        <v>0</v>
      </c>
      <c r="H7" s="18">
        <v>227385</v>
      </c>
      <c r="I7" s="18">
        <f t="shared" si="2"/>
        <v>59.743825538623227</v>
      </c>
      <c r="J7" s="19">
        <f t="shared" si="3"/>
        <v>227385</v>
      </c>
      <c r="K7" s="18">
        <f t="shared" si="4"/>
        <v>59.743825538623227</v>
      </c>
    </row>
    <row r="8" spans="1:11" x14ac:dyDescent="0.2">
      <c r="A8" s="20">
        <v>5</v>
      </c>
      <c r="B8" s="21" t="s">
        <v>17</v>
      </c>
      <c r="C8" s="22">
        <v>6037</v>
      </c>
      <c r="D8" s="23">
        <v>0</v>
      </c>
      <c r="E8" s="23">
        <f t="shared" si="0"/>
        <v>0</v>
      </c>
      <c r="F8" s="23">
        <v>0</v>
      </c>
      <c r="G8" s="23">
        <f t="shared" si="1"/>
        <v>0</v>
      </c>
      <c r="H8" s="23">
        <v>409819</v>
      </c>
      <c r="I8" s="23">
        <f t="shared" si="2"/>
        <v>67.884545303958916</v>
      </c>
      <c r="J8" s="24">
        <f t="shared" si="3"/>
        <v>409819</v>
      </c>
      <c r="K8" s="23">
        <f t="shared" si="4"/>
        <v>67.884545303958916</v>
      </c>
    </row>
    <row r="9" spans="1:11" x14ac:dyDescent="0.2">
      <c r="A9" s="11">
        <v>6</v>
      </c>
      <c r="B9" s="12" t="s">
        <v>18</v>
      </c>
      <c r="C9" s="13">
        <v>6077</v>
      </c>
      <c r="D9" s="14">
        <v>81899</v>
      </c>
      <c r="E9" s="14">
        <f t="shared" si="0"/>
        <v>13.476880039493171</v>
      </c>
      <c r="F9" s="14">
        <v>0</v>
      </c>
      <c r="G9" s="14">
        <f t="shared" si="1"/>
        <v>0</v>
      </c>
      <c r="H9" s="14">
        <v>380354</v>
      </c>
      <c r="I9" s="14">
        <f t="shared" si="2"/>
        <v>62.589106467006744</v>
      </c>
      <c r="J9" s="15">
        <f t="shared" si="3"/>
        <v>462253</v>
      </c>
      <c r="K9" s="14">
        <f t="shared" si="4"/>
        <v>76.065986506499911</v>
      </c>
    </row>
    <row r="10" spans="1:11" x14ac:dyDescent="0.2">
      <c r="A10" s="16">
        <v>7</v>
      </c>
      <c r="B10" s="17" t="s">
        <v>19</v>
      </c>
      <c r="C10" s="13">
        <v>2307</v>
      </c>
      <c r="D10" s="18">
        <v>5075</v>
      </c>
      <c r="E10" s="18">
        <f t="shared" si="0"/>
        <v>2.1998266146510619</v>
      </c>
      <c r="F10" s="18">
        <v>15050</v>
      </c>
      <c r="G10" s="18">
        <f t="shared" si="1"/>
        <v>6.5236237537928048</v>
      </c>
      <c r="H10" s="18">
        <v>1155106</v>
      </c>
      <c r="I10" s="18">
        <f t="shared" si="2"/>
        <v>500.69614217598615</v>
      </c>
      <c r="J10" s="19">
        <f t="shared" si="3"/>
        <v>1175231</v>
      </c>
      <c r="K10" s="18">
        <f t="shared" si="4"/>
        <v>509.41959254442997</v>
      </c>
    </row>
    <row r="11" spans="1:11" x14ac:dyDescent="0.2">
      <c r="A11" s="16">
        <v>8</v>
      </c>
      <c r="B11" s="17" t="s">
        <v>20</v>
      </c>
      <c r="C11" s="13">
        <v>20707</v>
      </c>
      <c r="D11" s="18">
        <v>5863759</v>
      </c>
      <c r="E11" s="18">
        <f t="shared" si="0"/>
        <v>283.17762109431595</v>
      </c>
      <c r="F11" s="18">
        <v>0</v>
      </c>
      <c r="G11" s="18">
        <f t="shared" si="1"/>
        <v>0</v>
      </c>
      <c r="H11" s="18">
        <v>3130883</v>
      </c>
      <c r="I11" s="18">
        <f t="shared" si="2"/>
        <v>151.19925629014344</v>
      </c>
      <c r="J11" s="19">
        <f t="shared" si="3"/>
        <v>8994642</v>
      </c>
      <c r="K11" s="18">
        <f t="shared" si="4"/>
        <v>434.37687738445936</v>
      </c>
    </row>
    <row r="12" spans="1:11" x14ac:dyDescent="0.2">
      <c r="A12" s="16">
        <v>9</v>
      </c>
      <c r="B12" s="17" t="s">
        <v>21</v>
      </c>
      <c r="C12" s="13">
        <v>41894</v>
      </c>
      <c r="D12" s="18">
        <v>729877</v>
      </c>
      <c r="E12" s="18">
        <f t="shared" si="0"/>
        <v>17.421993602902564</v>
      </c>
      <c r="F12" s="18">
        <v>0</v>
      </c>
      <c r="G12" s="18">
        <f t="shared" si="1"/>
        <v>0</v>
      </c>
      <c r="H12" s="18">
        <v>5587849</v>
      </c>
      <c r="I12" s="18">
        <f t="shared" si="2"/>
        <v>133.38065116723158</v>
      </c>
      <c r="J12" s="19">
        <f t="shared" si="3"/>
        <v>6317726</v>
      </c>
      <c r="K12" s="18">
        <f t="shared" si="4"/>
        <v>150.80264477013415</v>
      </c>
    </row>
    <row r="13" spans="1:11" x14ac:dyDescent="0.2">
      <c r="A13" s="20">
        <v>10</v>
      </c>
      <c r="B13" s="21" t="s">
        <v>22</v>
      </c>
      <c r="C13" s="22">
        <v>33116</v>
      </c>
      <c r="D13" s="23">
        <v>0</v>
      </c>
      <c r="E13" s="23">
        <f t="shared" si="0"/>
        <v>0</v>
      </c>
      <c r="F13" s="23">
        <v>9975</v>
      </c>
      <c r="G13" s="23">
        <f t="shared" si="1"/>
        <v>0.3012139147240005</v>
      </c>
      <c r="H13" s="23">
        <v>441839</v>
      </c>
      <c r="I13" s="23">
        <f t="shared" si="2"/>
        <v>13.342160888996256</v>
      </c>
      <c r="J13" s="24">
        <f t="shared" si="3"/>
        <v>451814</v>
      </c>
      <c r="K13" s="23">
        <f t="shared" si="4"/>
        <v>13.643374803720256</v>
      </c>
    </row>
    <row r="14" spans="1:11" x14ac:dyDescent="0.2">
      <c r="A14" s="11">
        <v>11</v>
      </c>
      <c r="B14" s="12" t="s">
        <v>23</v>
      </c>
      <c r="C14" s="13">
        <v>1670</v>
      </c>
      <c r="D14" s="14">
        <v>0</v>
      </c>
      <c r="E14" s="14">
        <f t="shared" si="0"/>
        <v>0</v>
      </c>
      <c r="F14" s="14">
        <v>0</v>
      </c>
      <c r="G14" s="14">
        <f t="shared" si="1"/>
        <v>0</v>
      </c>
      <c r="H14" s="14">
        <v>113514</v>
      </c>
      <c r="I14" s="14">
        <f t="shared" si="2"/>
        <v>67.972455089820357</v>
      </c>
      <c r="J14" s="15">
        <f t="shared" si="3"/>
        <v>113514</v>
      </c>
      <c r="K14" s="14">
        <f t="shared" si="4"/>
        <v>67.972455089820357</v>
      </c>
    </row>
    <row r="15" spans="1:11" x14ac:dyDescent="0.2">
      <c r="A15" s="16">
        <v>12</v>
      </c>
      <c r="B15" s="17" t="s">
        <v>24</v>
      </c>
      <c r="C15" s="13">
        <v>1287</v>
      </c>
      <c r="D15" s="18">
        <v>78625</v>
      </c>
      <c r="E15" s="18">
        <f t="shared" si="0"/>
        <v>61.091686091686093</v>
      </c>
      <c r="F15" s="18">
        <v>0</v>
      </c>
      <c r="G15" s="18">
        <f t="shared" si="1"/>
        <v>0</v>
      </c>
      <c r="H15" s="18">
        <v>297418</v>
      </c>
      <c r="I15" s="18">
        <f t="shared" si="2"/>
        <v>231.09401709401709</v>
      </c>
      <c r="J15" s="19">
        <f t="shared" si="3"/>
        <v>376043</v>
      </c>
      <c r="K15" s="18">
        <f t="shared" si="4"/>
        <v>292.18570318570318</v>
      </c>
    </row>
    <row r="16" spans="1:11" x14ac:dyDescent="0.2">
      <c r="A16" s="16">
        <v>13</v>
      </c>
      <c r="B16" s="17" t="s">
        <v>25</v>
      </c>
      <c r="C16" s="13">
        <v>1555</v>
      </c>
      <c r="D16" s="18">
        <v>0</v>
      </c>
      <c r="E16" s="18">
        <f t="shared" si="0"/>
        <v>0</v>
      </c>
      <c r="F16" s="18">
        <v>0</v>
      </c>
      <c r="G16" s="18">
        <f t="shared" si="1"/>
        <v>0</v>
      </c>
      <c r="H16" s="18">
        <v>67415</v>
      </c>
      <c r="I16" s="18">
        <f t="shared" si="2"/>
        <v>43.353697749196144</v>
      </c>
      <c r="J16" s="19">
        <f t="shared" si="3"/>
        <v>67415</v>
      </c>
      <c r="K16" s="18">
        <f t="shared" si="4"/>
        <v>43.353697749196144</v>
      </c>
    </row>
    <row r="17" spans="1:11" x14ac:dyDescent="0.2">
      <c r="A17" s="16">
        <v>14</v>
      </c>
      <c r="B17" s="17" t="s">
        <v>26</v>
      </c>
      <c r="C17" s="13">
        <v>2105</v>
      </c>
      <c r="D17" s="18">
        <v>0</v>
      </c>
      <c r="E17" s="18">
        <f t="shared" si="0"/>
        <v>0</v>
      </c>
      <c r="F17" s="18">
        <v>0</v>
      </c>
      <c r="G17" s="18">
        <f t="shared" si="1"/>
        <v>0</v>
      </c>
      <c r="H17" s="18">
        <v>18455</v>
      </c>
      <c r="I17" s="18">
        <f t="shared" si="2"/>
        <v>8.7672209026128272</v>
      </c>
      <c r="J17" s="19">
        <f t="shared" si="3"/>
        <v>18455</v>
      </c>
      <c r="K17" s="18">
        <f t="shared" si="4"/>
        <v>8.7672209026128272</v>
      </c>
    </row>
    <row r="18" spans="1:11" x14ac:dyDescent="0.2">
      <c r="A18" s="20">
        <v>15</v>
      </c>
      <c r="B18" s="21" t="s">
        <v>27</v>
      </c>
      <c r="C18" s="22">
        <v>3876</v>
      </c>
      <c r="D18" s="23">
        <v>5495</v>
      </c>
      <c r="E18" s="23">
        <f t="shared" si="0"/>
        <v>1.4176986584107327</v>
      </c>
      <c r="F18" s="23">
        <v>0</v>
      </c>
      <c r="G18" s="23">
        <f t="shared" si="1"/>
        <v>0</v>
      </c>
      <c r="H18" s="23">
        <v>72254</v>
      </c>
      <c r="I18" s="23">
        <f t="shared" si="2"/>
        <v>18.641382868937047</v>
      </c>
      <c r="J18" s="24">
        <f t="shared" si="3"/>
        <v>77749</v>
      </c>
      <c r="K18" s="23">
        <f t="shared" si="4"/>
        <v>20.059081527347782</v>
      </c>
    </row>
    <row r="19" spans="1:11" x14ac:dyDescent="0.2">
      <c r="A19" s="11">
        <v>16</v>
      </c>
      <c r="B19" s="12" t="s">
        <v>28</v>
      </c>
      <c r="C19" s="13">
        <v>4923</v>
      </c>
      <c r="D19" s="14">
        <v>1515341</v>
      </c>
      <c r="E19" s="14">
        <f t="shared" si="0"/>
        <v>307.80845013203333</v>
      </c>
      <c r="F19" s="14">
        <v>0</v>
      </c>
      <c r="G19" s="14">
        <f t="shared" si="1"/>
        <v>0</v>
      </c>
      <c r="H19" s="14">
        <v>1625895</v>
      </c>
      <c r="I19" s="14">
        <f t="shared" si="2"/>
        <v>330.26508226691044</v>
      </c>
      <c r="J19" s="15">
        <f t="shared" si="3"/>
        <v>3141236</v>
      </c>
      <c r="K19" s="14">
        <f t="shared" si="4"/>
        <v>638.07353239894371</v>
      </c>
    </row>
    <row r="20" spans="1:11" x14ac:dyDescent="0.2">
      <c r="A20" s="16">
        <v>17</v>
      </c>
      <c r="B20" s="17" t="s">
        <v>29</v>
      </c>
      <c r="C20" s="13">
        <v>42764</v>
      </c>
      <c r="D20" s="18">
        <v>66195</v>
      </c>
      <c r="E20" s="18">
        <f t="shared" si="0"/>
        <v>1.5479141333832196</v>
      </c>
      <c r="F20" s="18">
        <v>0</v>
      </c>
      <c r="G20" s="18">
        <f t="shared" si="1"/>
        <v>0</v>
      </c>
      <c r="H20" s="18">
        <v>6263489</v>
      </c>
      <c r="I20" s="18">
        <f t="shared" si="2"/>
        <v>146.46639696941352</v>
      </c>
      <c r="J20" s="19">
        <f t="shared" si="3"/>
        <v>6329684</v>
      </c>
      <c r="K20" s="18">
        <f t="shared" si="4"/>
        <v>148.01431110279674</v>
      </c>
    </row>
    <row r="21" spans="1:11" x14ac:dyDescent="0.2">
      <c r="A21" s="16">
        <v>18</v>
      </c>
      <c r="B21" s="17" t="s">
        <v>30</v>
      </c>
      <c r="C21" s="13">
        <v>1229</v>
      </c>
      <c r="D21" s="18">
        <v>0</v>
      </c>
      <c r="E21" s="18">
        <f t="shared" si="0"/>
        <v>0</v>
      </c>
      <c r="F21" s="18">
        <v>0</v>
      </c>
      <c r="G21" s="18">
        <f t="shared" si="1"/>
        <v>0</v>
      </c>
      <c r="H21" s="18">
        <v>28887</v>
      </c>
      <c r="I21" s="18">
        <f t="shared" si="2"/>
        <v>23.50447518307567</v>
      </c>
      <c r="J21" s="19">
        <f t="shared" si="3"/>
        <v>28887</v>
      </c>
      <c r="K21" s="18">
        <f t="shared" si="4"/>
        <v>23.50447518307567</v>
      </c>
    </row>
    <row r="22" spans="1:11" x14ac:dyDescent="0.2">
      <c r="A22" s="16">
        <v>19</v>
      </c>
      <c r="B22" s="17" t="s">
        <v>31</v>
      </c>
      <c r="C22" s="13">
        <v>2114</v>
      </c>
      <c r="D22" s="18">
        <v>0</v>
      </c>
      <c r="E22" s="18">
        <f t="shared" si="0"/>
        <v>0</v>
      </c>
      <c r="F22" s="18"/>
      <c r="G22" s="18">
        <f t="shared" si="1"/>
        <v>0</v>
      </c>
      <c r="H22" s="18">
        <v>11237</v>
      </c>
      <c r="I22" s="18">
        <f t="shared" si="2"/>
        <v>5.3155156102175969</v>
      </c>
      <c r="J22" s="19">
        <f t="shared" si="3"/>
        <v>11237</v>
      </c>
      <c r="K22" s="18">
        <f t="shared" si="4"/>
        <v>5.3155156102175969</v>
      </c>
    </row>
    <row r="23" spans="1:11" x14ac:dyDescent="0.2">
      <c r="A23" s="20">
        <v>20</v>
      </c>
      <c r="B23" s="21" t="s">
        <v>32</v>
      </c>
      <c r="C23" s="22">
        <v>5995</v>
      </c>
      <c r="D23" s="23">
        <v>58237</v>
      </c>
      <c r="E23" s="23">
        <f t="shared" si="0"/>
        <v>9.7142618849040865</v>
      </c>
      <c r="F23" s="23">
        <v>0</v>
      </c>
      <c r="G23" s="23">
        <f t="shared" si="1"/>
        <v>0</v>
      </c>
      <c r="H23" s="23">
        <v>67019</v>
      </c>
      <c r="I23" s="23">
        <f t="shared" si="2"/>
        <v>11.179149291075896</v>
      </c>
      <c r="J23" s="24">
        <f t="shared" si="3"/>
        <v>125256</v>
      </c>
      <c r="K23" s="23">
        <f t="shared" si="4"/>
        <v>20.893411175979985</v>
      </c>
    </row>
    <row r="24" spans="1:11" x14ac:dyDescent="0.2">
      <c r="A24" s="11">
        <v>21</v>
      </c>
      <c r="B24" s="12" t="s">
        <v>33</v>
      </c>
      <c r="C24" s="13">
        <v>3175</v>
      </c>
      <c r="D24" s="14">
        <v>7058</v>
      </c>
      <c r="E24" s="14">
        <f t="shared" si="0"/>
        <v>2.222992125984252</v>
      </c>
      <c r="F24" s="14">
        <v>0</v>
      </c>
      <c r="G24" s="14">
        <f t="shared" si="1"/>
        <v>0</v>
      </c>
      <c r="H24" s="14">
        <v>10063</v>
      </c>
      <c r="I24" s="14">
        <f t="shared" si="2"/>
        <v>3.1694488188976377</v>
      </c>
      <c r="J24" s="15">
        <f t="shared" si="3"/>
        <v>17121</v>
      </c>
      <c r="K24" s="14">
        <f t="shared" si="4"/>
        <v>5.3924409448818897</v>
      </c>
    </row>
    <row r="25" spans="1:11" x14ac:dyDescent="0.2">
      <c r="A25" s="16">
        <v>22</v>
      </c>
      <c r="B25" s="17" t="s">
        <v>34</v>
      </c>
      <c r="C25" s="13">
        <v>3332</v>
      </c>
      <c r="D25" s="18">
        <v>15000</v>
      </c>
      <c r="E25" s="18">
        <f t="shared" si="0"/>
        <v>4.5018007202881156</v>
      </c>
      <c r="F25" s="18">
        <v>0</v>
      </c>
      <c r="G25" s="18">
        <f t="shared" si="1"/>
        <v>0</v>
      </c>
      <c r="H25" s="18">
        <v>55035</v>
      </c>
      <c r="I25" s="18">
        <f t="shared" si="2"/>
        <v>16.517106842737096</v>
      </c>
      <c r="J25" s="19">
        <f t="shared" si="3"/>
        <v>70035</v>
      </c>
      <c r="K25" s="18">
        <f t="shared" si="4"/>
        <v>21.018907563025209</v>
      </c>
    </row>
    <row r="26" spans="1:11" x14ac:dyDescent="0.2">
      <c r="A26" s="16">
        <v>23</v>
      </c>
      <c r="B26" s="17" t="s">
        <v>35</v>
      </c>
      <c r="C26" s="13">
        <v>13652</v>
      </c>
      <c r="D26" s="18">
        <v>610951</v>
      </c>
      <c r="E26" s="18">
        <f t="shared" si="0"/>
        <v>44.751757984178141</v>
      </c>
      <c r="F26" s="18">
        <v>15</v>
      </c>
      <c r="G26" s="18">
        <f t="shared" si="1"/>
        <v>1.0987401113389979E-3</v>
      </c>
      <c r="H26" s="18">
        <v>221115</v>
      </c>
      <c r="I26" s="18">
        <f t="shared" si="2"/>
        <v>16.19652798124817</v>
      </c>
      <c r="J26" s="19">
        <f t="shared" si="3"/>
        <v>832081</v>
      </c>
      <c r="K26" s="18">
        <f t="shared" si="4"/>
        <v>60.949384705537653</v>
      </c>
    </row>
    <row r="27" spans="1:11" x14ac:dyDescent="0.2">
      <c r="A27" s="16">
        <v>24</v>
      </c>
      <c r="B27" s="17" t="s">
        <v>36</v>
      </c>
      <c r="C27" s="13">
        <v>4535</v>
      </c>
      <c r="D27" s="18">
        <v>1096174</v>
      </c>
      <c r="E27" s="18">
        <f t="shared" si="0"/>
        <v>241.71422271223815</v>
      </c>
      <c r="F27" s="18"/>
      <c r="G27" s="18">
        <f t="shared" si="1"/>
        <v>0</v>
      </c>
      <c r="H27" s="18">
        <v>658744</v>
      </c>
      <c r="I27" s="18">
        <f t="shared" si="2"/>
        <v>145.25777287761852</v>
      </c>
      <c r="J27" s="19">
        <f t="shared" si="3"/>
        <v>1754918</v>
      </c>
      <c r="K27" s="18">
        <f t="shared" si="4"/>
        <v>386.97199558985665</v>
      </c>
    </row>
    <row r="28" spans="1:11" x14ac:dyDescent="0.2">
      <c r="A28" s="20">
        <v>25</v>
      </c>
      <c r="B28" s="21" t="s">
        <v>37</v>
      </c>
      <c r="C28" s="22">
        <v>2246</v>
      </c>
      <c r="D28" s="23">
        <v>0</v>
      </c>
      <c r="E28" s="23">
        <f t="shared" si="0"/>
        <v>0</v>
      </c>
      <c r="F28" s="23">
        <v>0</v>
      </c>
      <c r="G28" s="23">
        <f t="shared" si="1"/>
        <v>0</v>
      </c>
      <c r="H28" s="23">
        <v>753921</v>
      </c>
      <c r="I28" s="23">
        <f t="shared" si="2"/>
        <v>335.6727515583259</v>
      </c>
      <c r="J28" s="24">
        <f t="shared" si="3"/>
        <v>753921</v>
      </c>
      <c r="K28" s="23">
        <f t="shared" si="4"/>
        <v>335.6727515583259</v>
      </c>
    </row>
    <row r="29" spans="1:11" x14ac:dyDescent="0.2">
      <c r="A29" s="11">
        <v>26</v>
      </c>
      <c r="B29" s="12" t="s">
        <v>38</v>
      </c>
      <c r="C29" s="13">
        <v>45253</v>
      </c>
      <c r="D29" s="14">
        <v>165382</v>
      </c>
      <c r="E29" s="14">
        <f t="shared" si="0"/>
        <v>3.6546085342408237</v>
      </c>
      <c r="F29" s="14"/>
      <c r="G29" s="14">
        <f t="shared" si="1"/>
        <v>0</v>
      </c>
      <c r="H29" s="14">
        <v>1073465</v>
      </c>
      <c r="I29" s="14">
        <f t="shared" si="2"/>
        <v>23.721410735199875</v>
      </c>
      <c r="J29" s="15">
        <f t="shared" si="3"/>
        <v>1238847</v>
      </c>
      <c r="K29" s="14">
        <f t="shared" si="4"/>
        <v>27.3760192694407</v>
      </c>
    </row>
    <row r="30" spans="1:11" x14ac:dyDescent="0.2">
      <c r="A30" s="16">
        <v>27</v>
      </c>
      <c r="B30" s="17" t="s">
        <v>39</v>
      </c>
      <c r="C30" s="13">
        <v>5846</v>
      </c>
      <c r="D30" s="18">
        <v>0</v>
      </c>
      <c r="E30" s="18">
        <f t="shared" si="0"/>
        <v>0</v>
      </c>
      <c r="F30" s="18">
        <v>28975</v>
      </c>
      <c r="G30" s="18">
        <f t="shared" si="1"/>
        <v>4.956380431063975</v>
      </c>
      <c r="H30" s="18">
        <v>313106</v>
      </c>
      <c r="I30" s="18">
        <f t="shared" si="2"/>
        <v>53.559014710913445</v>
      </c>
      <c r="J30" s="19">
        <f t="shared" si="3"/>
        <v>342081</v>
      </c>
      <c r="K30" s="18">
        <f t="shared" si="4"/>
        <v>58.515395141977422</v>
      </c>
    </row>
    <row r="31" spans="1:11" x14ac:dyDescent="0.2">
      <c r="A31" s="16">
        <v>28</v>
      </c>
      <c r="B31" s="17" t="s">
        <v>40</v>
      </c>
      <c r="C31" s="13">
        <v>30218</v>
      </c>
      <c r="D31" s="18">
        <v>1214817</v>
      </c>
      <c r="E31" s="18">
        <f t="shared" si="0"/>
        <v>40.201767158647165</v>
      </c>
      <c r="F31" s="18">
        <v>33376</v>
      </c>
      <c r="G31" s="18">
        <f t="shared" si="1"/>
        <v>1.1045072473360249</v>
      </c>
      <c r="H31" s="18">
        <v>435763</v>
      </c>
      <c r="I31" s="18">
        <f t="shared" si="2"/>
        <v>14.420643325170428</v>
      </c>
      <c r="J31" s="19">
        <f t="shared" si="3"/>
        <v>1683956</v>
      </c>
      <c r="K31" s="18">
        <f t="shared" si="4"/>
        <v>55.72691773115362</v>
      </c>
    </row>
    <row r="32" spans="1:11" x14ac:dyDescent="0.2">
      <c r="A32" s="16">
        <v>29</v>
      </c>
      <c r="B32" s="17" t="s">
        <v>41</v>
      </c>
      <c r="C32" s="13">
        <v>14426</v>
      </c>
      <c r="D32" s="18">
        <v>0</v>
      </c>
      <c r="E32" s="18">
        <f t="shared" si="0"/>
        <v>0</v>
      </c>
      <c r="F32" s="18">
        <v>0</v>
      </c>
      <c r="G32" s="18">
        <f t="shared" si="1"/>
        <v>0</v>
      </c>
      <c r="H32" s="18">
        <f>2201727-[1]Hurricane!G6</f>
        <v>2188394</v>
      </c>
      <c r="I32" s="18">
        <f t="shared" si="2"/>
        <v>151.69790655760431</v>
      </c>
      <c r="J32" s="19">
        <f t="shared" si="3"/>
        <v>2188394</v>
      </c>
      <c r="K32" s="18">
        <f t="shared" si="4"/>
        <v>151.69790655760431</v>
      </c>
    </row>
    <row r="33" spans="1:11" x14ac:dyDescent="0.2">
      <c r="A33" s="20">
        <v>30</v>
      </c>
      <c r="B33" s="21" t="s">
        <v>42</v>
      </c>
      <c r="C33" s="22">
        <v>2649</v>
      </c>
      <c r="D33" s="23">
        <v>354876</v>
      </c>
      <c r="E33" s="23">
        <f t="shared" si="0"/>
        <v>133.96602491506229</v>
      </c>
      <c r="F33" s="23">
        <v>0</v>
      </c>
      <c r="G33" s="23">
        <f t="shared" si="1"/>
        <v>0</v>
      </c>
      <c r="H33" s="23">
        <v>132752</v>
      </c>
      <c r="I33" s="23">
        <f t="shared" si="2"/>
        <v>50.114005285013214</v>
      </c>
      <c r="J33" s="24">
        <f t="shared" si="3"/>
        <v>487628</v>
      </c>
      <c r="K33" s="23">
        <f t="shared" si="4"/>
        <v>184.0800302000755</v>
      </c>
    </row>
    <row r="34" spans="1:11" x14ac:dyDescent="0.2">
      <c r="A34" s="11">
        <v>31</v>
      </c>
      <c r="B34" s="12" t="s">
        <v>43</v>
      </c>
      <c r="C34" s="13">
        <v>6663</v>
      </c>
      <c r="D34" s="14">
        <v>46873</v>
      </c>
      <c r="E34" s="14">
        <f t="shared" si="0"/>
        <v>7.0348191505327931</v>
      </c>
      <c r="F34" s="14">
        <v>0</v>
      </c>
      <c r="G34" s="14">
        <f t="shared" si="1"/>
        <v>0</v>
      </c>
      <c r="H34" s="14">
        <v>865624</v>
      </c>
      <c r="I34" s="14">
        <f t="shared" si="2"/>
        <v>129.91505327930361</v>
      </c>
      <c r="J34" s="15">
        <f t="shared" si="3"/>
        <v>912497</v>
      </c>
      <c r="K34" s="14">
        <f t="shared" si="4"/>
        <v>136.9498724298364</v>
      </c>
    </row>
    <row r="35" spans="1:11" x14ac:dyDescent="0.2">
      <c r="A35" s="16">
        <v>32</v>
      </c>
      <c r="B35" s="17" t="s">
        <v>44</v>
      </c>
      <c r="C35" s="13">
        <v>24468</v>
      </c>
      <c r="D35" s="18">
        <v>306649</v>
      </c>
      <c r="E35" s="18">
        <f t="shared" si="0"/>
        <v>12.532654896190943</v>
      </c>
      <c r="F35" s="18">
        <v>11837504</v>
      </c>
      <c r="G35" s="18">
        <f t="shared" si="1"/>
        <v>483.79532450547651</v>
      </c>
      <c r="H35" s="18">
        <v>888226</v>
      </c>
      <c r="I35" s="18">
        <f t="shared" si="2"/>
        <v>36.301536700997218</v>
      </c>
      <c r="J35" s="19">
        <f t="shared" si="3"/>
        <v>13032379</v>
      </c>
      <c r="K35" s="18">
        <f t="shared" si="4"/>
        <v>532.62951610266475</v>
      </c>
    </row>
    <row r="36" spans="1:11" x14ac:dyDescent="0.2">
      <c r="A36" s="16">
        <v>33</v>
      </c>
      <c r="B36" s="17" t="s">
        <v>45</v>
      </c>
      <c r="C36" s="13">
        <v>1957</v>
      </c>
      <c r="D36" s="18">
        <v>0</v>
      </c>
      <c r="E36" s="18">
        <f t="shared" si="0"/>
        <v>0</v>
      </c>
      <c r="F36" s="18">
        <v>0</v>
      </c>
      <c r="G36" s="18">
        <f t="shared" si="1"/>
        <v>0</v>
      </c>
      <c r="H36" s="18">
        <v>511314</v>
      </c>
      <c r="I36" s="18">
        <f t="shared" si="2"/>
        <v>261.27439959121102</v>
      </c>
      <c r="J36" s="19">
        <f t="shared" si="3"/>
        <v>511314</v>
      </c>
      <c r="K36" s="18">
        <f t="shared" si="4"/>
        <v>261.27439959121102</v>
      </c>
    </row>
    <row r="37" spans="1:11" x14ac:dyDescent="0.2">
      <c r="A37" s="16">
        <v>34</v>
      </c>
      <c r="B37" s="17" t="s">
        <v>46</v>
      </c>
      <c r="C37" s="13">
        <v>4512</v>
      </c>
      <c r="D37" s="18">
        <v>28446</v>
      </c>
      <c r="E37" s="18">
        <f t="shared" si="0"/>
        <v>6.3045212765957448</v>
      </c>
      <c r="F37" s="18">
        <v>179852</v>
      </c>
      <c r="G37" s="18">
        <f t="shared" si="1"/>
        <v>39.86081560283688</v>
      </c>
      <c r="H37" s="18">
        <v>1140908</v>
      </c>
      <c r="I37" s="18">
        <f t="shared" si="2"/>
        <v>252.86081560283688</v>
      </c>
      <c r="J37" s="19">
        <f t="shared" si="3"/>
        <v>1349206</v>
      </c>
      <c r="K37" s="18">
        <f t="shared" si="4"/>
        <v>299.02615248226948</v>
      </c>
    </row>
    <row r="38" spans="1:11" x14ac:dyDescent="0.2">
      <c r="A38" s="20">
        <v>35</v>
      </c>
      <c r="B38" s="21" t="s">
        <v>47</v>
      </c>
      <c r="C38" s="22">
        <v>6805</v>
      </c>
      <c r="D38" s="23">
        <v>0</v>
      </c>
      <c r="E38" s="23">
        <f t="shared" si="0"/>
        <v>0</v>
      </c>
      <c r="F38" s="23">
        <v>0</v>
      </c>
      <c r="G38" s="23">
        <f t="shared" si="1"/>
        <v>0</v>
      </c>
      <c r="H38" s="23">
        <v>13388</v>
      </c>
      <c r="I38" s="23">
        <f t="shared" si="2"/>
        <v>1.9673769287288758</v>
      </c>
      <c r="J38" s="24">
        <f t="shared" si="3"/>
        <v>13388</v>
      </c>
      <c r="K38" s="23">
        <f t="shared" si="4"/>
        <v>1.9673769287288758</v>
      </c>
    </row>
    <row r="39" spans="1:11" x14ac:dyDescent="0.2">
      <c r="A39" s="11">
        <v>36</v>
      </c>
      <c r="B39" s="12" t="s">
        <v>48</v>
      </c>
      <c r="C39" s="13">
        <v>10493</v>
      </c>
      <c r="D39" s="14">
        <v>0</v>
      </c>
      <c r="E39" s="14">
        <f t="shared" si="0"/>
        <v>0</v>
      </c>
      <c r="F39" s="14">
        <v>6331168</v>
      </c>
      <c r="G39" s="14">
        <f t="shared" si="1"/>
        <v>603.37062803773949</v>
      </c>
      <c r="H39" s="14">
        <v>837562</v>
      </c>
      <c r="I39" s="14">
        <f t="shared" si="2"/>
        <v>79.821023539502519</v>
      </c>
      <c r="J39" s="15">
        <f t="shared" si="3"/>
        <v>7168730</v>
      </c>
      <c r="K39" s="14">
        <f t="shared" si="4"/>
        <v>683.19165157724194</v>
      </c>
    </row>
    <row r="40" spans="1:11" x14ac:dyDescent="0.2">
      <c r="A40" s="16">
        <v>37</v>
      </c>
      <c r="B40" s="17" t="s">
        <v>49</v>
      </c>
      <c r="C40" s="13">
        <v>19680</v>
      </c>
      <c r="D40" s="18">
        <v>749598</v>
      </c>
      <c r="E40" s="18">
        <f t="shared" si="0"/>
        <v>38.08932926829268</v>
      </c>
      <c r="F40" s="18">
        <v>0</v>
      </c>
      <c r="G40" s="18">
        <f t="shared" si="1"/>
        <v>0</v>
      </c>
      <c r="H40" s="18">
        <v>1710269</v>
      </c>
      <c r="I40" s="18">
        <f t="shared" si="2"/>
        <v>86.903912601626018</v>
      </c>
      <c r="J40" s="19">
        <f t="shared" si="3"/>
        <v>2459867</v>
      </c>
      <c r="K40" s="18">
        <f t="shared" si="4"/>
        <v>124.99324186991871</v>
      </c>
    </row>
    <row r="41" spans="1:11" x14ac:dyDescent="0.2">
      <c r="A41" s="16">
        <v>38</v>
      </c>
      <c r="B41" s="17" t="s">
        <v>50</v>
      </c>
      <c r="C41" s="13">
        <v>3822</v>
      </c>
      <c r="D41" s="18"/>
      <c r="E41" s="18">
        <f t="shared" si="0"/>
        <v>0</v>
      </c>
      <c r="F41" s="18">
        <v>0</v>
      </c>
      <c r="G41" s="18">
        <f t="shared" si="1"/>
        <v>0</v>
      </c>
      <c r="H41" s="18">
        <f>974285-[1]Hurricane!G7</f>
        <v>826073</v>
      </c>
      <c r="I41" s="18">
        <f t="shared" si="2"/>
        <v>216.1363160648875</v>
      </c>
      <c r="J41" s="19">
        <f t="shared" si="3"/>
        <v>826073</v>
      </c>
      <c r="K41" s="18">
        <f t="shared" si="4"/>
        <v>216.1363160648875</v>
      </c>
    </row>
    <row r="42" spans="1:11" x14ac:dyDescent="0.2">
      <c r="A42" s="16">
        <v>39</v>
      </c>
      <c r="B42" s="17" t="s">
        <v>51</v>
      </c>
      <c r="C42" s="13">
        <v>2817</v>
      </c>
      <c r="D42" s="18">
        <v>60726</v>
      </c>
      <c r="E42" s="18">
        <f t="shared" si="0"/>
        <v>21.556975505857295</v>
      </c>
      <c r="F42" s="18"/>
      <c r="G42" s="18">
        <f t="shared" si="1"/>
        <v>0</v>
      </c>
      <c r="H42" s="18">
        <v>334784</v>
      </c>
      <c r="I42" s="18">
        <f t="shared" si="2"/>
        <v>118.8441604543841</v>
      </c>
      <c r="J42" s="19">
        <f t="shared" si="3"/>
        <v>395510</v>
      </c>
      <c r="K42" s="18">
        <f t="shared" si="4"/>
        <v>140.40113596024139</v>
      </c>
    </row>
    <row r="43" spans="1:11" x14ac:dyDescent="0.2">
      <c r="A43" s="20">
        <v>40</v>
      </c>
      <c r="B43" s="21" t="s">
        <v>52</v>
      </c>
      <c r="C43" s="22">
        <v>24046</v>
      </c>
      <c r="D43" s="23">
        <v>0</v>
      </c>
      <c r="E43" s="23">
        <f t="shared" si="0"/>
        <v>0</v>
      </c>
      <c r="F43" s="23">
        <v>541418</v>
      </c>
      <c r="G43" s="23">
        <f t="shared" si="1"/>
        <v>22.515927805040338</v>
      </c>
      <c r="H43" s="23">
        <v>745484</v>
      </c>
      <c r="I43" s="23">
        <f t="shared" si="2"/>
        <v>31.002412043583131</v>
      </c>
      <c r="J43" s="24">
        <f t="shared" si="3"/>
        <v>1286902</v>
      </c>
      <c r="K43" s="23">
        <f t="shared" si="4"/>
        <v>53.518339848623469</v>
      </c>
    </row>
    <row r="44" spans="1:11" x14ac:dyDescent="0.2">
      <c r="A44" s="11">
        <v>41</v>
      </c>
      <c r="B44" s="12" t="s">
        <v>53</v>
      </c>
      <c r="C44" s="13">
        <v>1523</v>
      </c>
      <c r="D44" s="14">
        <v>0</v>
      </c>
      <c r="E44" s="14">
        <f t="shared" si="0"/>
        <v>0</v>
      </c>
      <c r="F44" s="14">
        <v>52482</v>
      </c>
      <c r="G44" s="14">
        <f t="shared" si="1"/>
        <v>34.459619172685493</v>
      </c>
      <c r="H44" s="14">
        <v>656837</v>
      </c>
      <c r="I44" s="14">
        <f t="shared" si="2"/>
        <v>431.27839789888378</v>
      </c>
      <c r="J44" s="15">
        <f t="shared" si="3"/>
        <v>709319</v>
      </c>
      <c r="K44" s="14">
        <f t="shared" si="4"/>
        <v>465.73801707156929</v>
      </c>
    </row>
    <row r="45" spans="1:11" x14ac:dyDescent="0.2">
      <c r="A45" s="16">
        <v>42</v>
      </c>
      <c r="B45" s="17" t="s">
        <v>54</v>
      </c>
      <c r="C45" s="13">
        <v>3349</v>
      </c>
      <c r="D45" s="18">
        <v>0</v>
      </c>
      <c r="E45" s="18">
        <f t="shared" si="0"/>
        <v>0</v>
      </c>
      <c r="F45" s="18">
        <v>0</v>
      </c>
      <c r="G45" s="18">
        <f t="shared" si="1"/>
        <v>0</v>
      </c>
      <c r="H45" s="18">
        <v>298423</v>
      </c>
      <c r="I45" s="18">
        <f t="shared" si="2"/>
        <v>89.108091967751562</v>
      </c>
      <c r="J45" s="19">
        <f t="shared" si="3"/>
        <v>298423</v>
      </c>
      <c r="K45" s="18">
        <f t="shared" si="4"/>
        <v>89.108091967751562</v>
      </c>
    </row>
    <row r="46" spans="1:11" x14ac:dyDescent="0.2">
      <c r="A46" s="16">
        <v>43</v>
      </c>
      <c r="B46" s="17" t="s">
        <v>55</v>
      </c>
      <c r="C46" s="13">
        <v>4296</v>
      </c>
      <c r="D46" s="18">
        <v>0</v>
      </c>
      <c r="E46" s="18">
        <f t="shared" si="0"/>
        <v>0</v>
      </c>
      <c r="F46" s="18">
        <v>0</v>
      </c>
      <c r="G46" s="18">
        <f t="shared" si="1"/>
        <v>0</v>
      </c>
      <c r="H46" s="18">
        <v>192693</v>
      </c>
      <c r="I46" s="18">
        <f t="shared" si="2"/>
        <v>44.854050279329606</v>
      </c>
      <c r="J46" s="19">
        <f t="shared" si="3"/>
        <v>192693</v>
      </c>
      <c r="K46" s="18">
        <f t="shared" si="4"/>
        <v>44.854050279329606</v>
      </c>
    </row>
    <row r="47" spans="1:11" x14ac:dyDescent="0.2">
      <c r="A47" s="16">
        <v>44</v>
      </c>
      <c r="B47" s="17" t="s">
        <v>56</v>
      </c>
      <c r="C47" s="13">
        <v>5916</v>
      </c>
      <c r="D47" s="18">
        <v>242828</v>
      </c>
      <c r="E47" s="18">
        <f t="shared" si="0"/>
        <v>41.045977011494251</v>
      </c>
      <c r="F47" s="18">
        <f>134472-[1]Hurricane!F8</f>
        <v>0</v>
      </c>
      <c r="G47" s="18">
        <f t="shared" si="1"/>
        <v>0</v>
      </c>
      <c r="H47" s="18">
        <f>2729924-[1]Hurricane!G8</f>
        <v>2160411</v>
      </c>
      <c r="I47" s="18">
        <f t="shared" si="2"/>
        <v>365.18103448275861</v>
      </c>
      <c r="J47" s="19">
        <f t="shared" si="3"/>
        <v>2403239</v>
      </c>
      <c r="K47" s="18">
        <f t="shared" si="4"/>
        <v>406.22701149425285</v>
      </c>
    </row>
    <row r="48" spans="1:11" x14ac:dyDescent="0.2">
      <c r="A48" s="20">
        <v>45</v>
      </c>
      <c r="B48" s="21" t="s">
        <v>57</v>
      </c>
      <c r="C48" s="22">
        <v>9780</v>
      </c>
      <c r="D48" s="23">
        <v>347067</v>
      </c>
      <c r="E48" s="23">
        <f t="shared" si="0"/>
        <v>35.487423312883436</v>
      </c>
      <c r="F48" s="23">
        <v>1384070</v>
      </c>
      <c r="G48" s="23">
        <f t="shared" si="1"/>
        <v>141.52044989775052</v>
      </c>
      <c r="H48" s="23">
        <v>4401562</v>
      </c>
      <c r="I48" s="23">
        <f t="shared" si="2"/>
        <v>450.05746421267895</v>
      </c>
      <c r="J48" s="24">
        <f t="shared" si="3"/>
        <v>6132699</v>
      </c>
      <c r="K48" s="23">
        <f t="shared" si="4"/>
        <v>627.06533742331294</v>
      </c>
    </row>
    <row r="49" spans="1:11" x14ac:dyDescent="0.2">
      <c r="A49" s="11">
        <v>46</v>
      </c>
      <c r="B49" s="12" t="s">
        <v>58</v>
      </c>
      <c r="C49" s="13">
        <v>809</v>
      </c>
      <c r="D49" s="14">
        <v>0</v>
      </c>
      <c r="E49" s="14">
        <f t="shared" si="0"/>
        <v>0</v>
      </c>
      <c r="F49" s="14">
        <v>25600</v>
      </c>
      <c r="G49" s="14">
        <f t="shared" si="1"/>
        <v>31.644004944375773</v>
      </c>
      <c r="H49" s="14">
        <v>9477</v>
      </c>
      <c r="I49" s="14">
        <f t="shared" si="2"/>
        <v>11.714462299134734</v>
      </c>
      <c r="J49" s="15">
        <f t="shared" si="3"/>
        <v>35077</v>
      </c>
      <c r="K49" s="14">
        <f t="shared" si="4"/>
        <v>43.358467243510503</v>
      </c>
    </row>
    <row r="50" spans="1:11" x14ac:dyDescent="0.2">
      <c r="A50" s="16">
        <v>47</v>
      </c>
      <c r="B50" s="17" t="s">
        <v>59</v>
      </c>
      <c r="C50" s="13">
        <v>3825</v>
      </c>
      <c r="D50" s="18">
        <v>459800</v>
      </c>
      <c r="E50" s="18">
        <f t="shared" si="0"/>
        <v>120.20915032679738</v>
      </c>
      <c r="F50" s="18">
        <v>3088911</v>
      </c>
      <c r="G50" s="18">
        <f t="shared" si="1"/>
        <v>807.55843137254897</v>
      </c>
      <c r="H50" s="18">
        <v>565153</v>
      </c>
      <c r="I50" s="18">
        <f t="shared" si="2"/>
        <v>147.7524183006536</v>
      </c>
      <c r="J50" s="19">
        <f t="shared" si="3"/>
        <v>4113864</v>
      </c>
      <c r="K50" s="18">
        <f t="shared" si="4"/>
        <v>1075.52</v>
      </c>
    </row>
    <row r="51" spans="1:11" x14ac:dyDescent="0.2">
      <c r="A51" s="16">
        <v>48</v>
      </c>
      <c r="B51" s="17" t="s">
        <v>60</v>
      </c>
      <c r="C51" s="13">
        <v>6222</v>
      </c>
      <c r="D51" s="18">
        <v>0</v>
      </c>
      <c r="E51" s="18">
        <f t="shared" si="0"/>
        <v>0</v>
      </c>
      <c r="F51" s="18">
        <v>0</v>
      </c>
      <c r="G51" s="18">
        <f t="shared" si="1"/>
        <v>0</v>
      </c>
      <c r="H51" s="18">
        <v>172170</v>
      </c>
      <c r="I51" s="18">
        <f t="shared" si="2"/>
        <v>27.671166827386692</v>
      </c>
      <c r="J51" s="19">
        <f t="shared" si="3"/>
        <v>172170</v>
      </c>
      <c r="K51" s="18">
        <f t="shared" si="4"/>
        <v>27.671166827386692</v>
      </c>
    </row>
    <row r="52" spans="1:11" x14ac:dyDescent="0.2">
      <c r="A52" s="16">
        <v>49</v>
      </c>
      <c r="B52" s="17" t="s">
        <v>61</v>
      </c>
      <c r="C52" s="13">
        <v>14926</v>
      </c>
      <c r="D52" s="18">
        <v>0</v>
      </c>
      <c r="E52" s="18">
        <f t="shared" si="0"/>
        <v>0</v>
      </c>
      <c r="F52" s="18">
        <v>3083</v>
      </c>
      <c r="G52" s="18">
        <f t="shared" si="1"/>
        <v>0.2065523248023583</v>
      </c>
      <c r="H52" s="18">
        <v>1451707</v>
      </c>
      <c r="I52" s="18">
        <f t="shared" si="2"/>
        <v>97.26028406806914</v>
      </c>
      <c r="J52" s="19">
        <f t="shared" si="3"/>
        <v>1454790</v>
      </c>
      <c r="K52" s="18">
        <f t="shared" si="4"/>
        <v>97.4668363928715</v>
      </c>
    </row>
    <row r="53" spans="1:11" x14ac:dyDescent="0.2">
      <c r="A53" s="20">
        <v>50</v>
      </c>
      <c r="B53" s="21" t="s">
        <v>62</v>
      </c>
      <c r="C53" s="22">
        <v>8503</v>
      </c>
      <c r="D53" s="23">
        <v>76475</v>
      </c>
      <c r="E53" s="23">
        <f t="shared" si="0"/>
        <v>8.9938845113489361</v>
      </c>
      <c r="F53" s="23">
        <v>0</v>
      </c>
      <c r="G53" s="23">
        <f t="shared" si="1"/>
        <v>0</v>
      </c>
      <c r="H53" s="23">
        <v>1187856</v>
      </c>
      <c r="I53" s="23">
        <f t="shared" si="2"/>
        <v>139.69845936728214</v>
      </c>
      <c r="J53" s="24">
        <f t="shared" si="3"/>
        <v>1264331</v>
      </c>
      <c r="K53" s="23">
        <f t="shared" si="4"/>
        <v>148.69234387863108</v>
      </c>
    </row>
    <row r="54" spans="1:11" x14ac:dyDescent="0.2">
      <c r="A54" s="11">
        <v>51</v>
      </c>
      <c r="B54" s="12" t="s">
        <v>63</v>
      </c>
      <c r="C54" s="13">
        <v>9465</v>
      </c>
      <c r="D54" s="14">
        <v>63335</v>
      </c>
      <c r="E54" s="14">
        <f t="shared" si="0"/>
        <v>6.6914949815108296</v>
      </c>
      <c r="F54" s="14">
        <v>0</v>
      </c>
      <c r="G54" s="14">
        <f t="shared" si="1"/>
        <v>0</v>
      </c>
      <c r="H54" s="14">
        <v>413488</v>
      </c>
      <c r="I54" s="14">
        <f t="shared" si="2"/>
        <v>43.686001056524034</v>
      </c>
      <c r="J54" s="15">
        <f t="shared" si="3"/>
        <v>476823</v>
      </c>
      <c r="K54" s="14">
        <f t="shared" si="4"/>
        <v>50.377496038034863</v>
      </c>
    </row>
    <row r="55" spans="1:11" x14ac:dyDescent="0.2">
      <c r="A55" s="16">
        <v>52</v>
      </c>
      <c r="B55" s="17" t="s">
        <v>64</v>
      </c>
      <c r="C55" s="13">
        <v>36651</v>
      </c>
      <c r="D55" s="18">
        <v>289919</v>
      </c>
      <c r="E55" s="18">
        <f t="shared" si="0"/>
        <v>7.910261657253554</v>
      </c>
      <c r="F55" s="18">
        <v>0</v>
      </c>
      <c r="G55" s="18">
        <f t="shared" si="1"/>
        <v>0</v>
      </c>
      <c r="H55" s="18">
        <f>5381428-[1]Hurricane!G9</f>
        <v>5063646</v>
      </c>
      <c r="I55" s="18">
        <f t="shared" si="2"/>
        <v>138.15846770893017</v>
      </c>
      <c r="J55" s="19">
        <f t="shared" si="3"/>
        <v>5353565</v>
      </c>
      <c r="K55" s="18">
        <f t="shared" si="4"/>
        <v>146.06872936618373</v>
      </c>
    </row>
    <row r="56" spans="1:11" x14ac:dyDescent="0.2">
      <c r="A56" s="16">
        <v>53</v>
      </c>
      <c r="B56" s="17" t="s">
        <v>65</v>
      </c>
      <c r="C56" s="13">
        <v>19400</v>
      </c>
      <c r="D56" s="18">
        <v>701478</v>
      </c>
      <c r="E56" s="18">
        <f t="shared" si="0"/>
        <v>36.158659793814437</v>
      </c>
      <c r="F56" s="18">
        <v>3875</v>
      </c>
      <c r="G56" s="18">
        <f t="shared" si="1"/>
        <v>0.19974226804123713</v>
      </c>
      <c r="H56" s="18">
        <v>980610</v>
      </c>
      <c r="I56" s="18">
        <f t="shared" si="2"/>
        <v>50.546907216494844</v>
      </c>
      <c r="J56" s="19">
        <f t="shared" si="3"/>
        <v>1685963</v>
      </c>
      <c r="K56" s="18">
        <f t="shared" si="4"/>
        <v>86.905309278350515</v>
      </c>
    </row>
    <row r="57" spans="1:11" x14ac:dyDescent="0.2">
      <c r="A57" s="16">
        <v>54</v>
      </c>
      <c r="B57" s="17" t="s">
        <v>66</v>
      </c>
      <c r="C57" s="13">
        <v>676</v>
      </c>
      <c r="D57" s="18">
        <v>0</v>
      </c>
      <c r="E57" s="18">
        <f t="shared" si="0"/>
        <v>0</v>
      </c>
      <c r="F57" s="18">
        <v>0</v>
      </c>
      <c r="G57" s="18">
        <f t="shared" si="1"/>
        <v>0</v>
      </c>
      <c r="H57" s="18">
        <v>41003</v>
      </c>
      <c r="I57" s="18">
        <f t="shared" si="2"/>
        <v>60.655325443786985</v>
      </c>
      <c r="J57" s="19">
        <f t="shared" si="3"/>
        <v>41003</v>
      </c>
      <c r="K57" s="18">
        <f t="shared" si="4"/>
        <v>60.655325443786985</v>
      </c>
    </row>
    <row r="58" spans="1:11" x14ac:dyDescent="0.2">
      <c r="A58" s="20">
        <v>55</v>
      </c>
      <c r="B58" s="21" t="s">
        <v>67</v>
      </c>
      <c r="C58" s="22">
        <v>18722</v>
      </c>
      <c r="D58" s="23">
        <v>1111448</v>
      </c>
      <c r="E58" s="23">
        <f t="shared" si="0"/>
        <v>59.365879713705802</v>
      </c>
      <c r="F58" s="23">
        <v>41645</v>
      </c>
      <c r="G58" s="23">
        <f t="shared" si="1"/>
        <v>2.2243884200405941</v>
      </c>
      <c r="H58" s="23">
        <v>238086</v>
      </c>
      <c r="I58" s="23">
        <f t="shared" si="2"/>
        <v>12.716910586475803</v>
      </c>
      <c r="J58" s="24">
        <f t="shared" si="3"/>
        <v>1391179</v>
      </c>
      <c r="K58" s="23">
        <f t="shared" si="4"/>
        <v>74.307178720222197</v>
      </c>
    </row>
    <row r="59" spans="1:11" x14ac:dyDescent="0.2">
      <c r="A59" s="11">
        <v>56</v>
      </c>
      <c r="B59" s="12" t="s">
        <v>68</v>
      </c>
      <c r="C59" s="13">
        <v>2590</v>
      </c>
      <c r="D59" s="14">
        <v>48562</v>
      </c>
      <c r="E59" s="14">
        <f t="shared" si="0"/>
        <v>18.749806949806949</v>
      </c>
      <c r="F59" s="14">
        <v>0</v>
      </c>
      <c r="G59" s="14">
        <f t="shared" si="1"/>
        <v>0</v>
      </c>
      <c r="H59" s="14">
        <v>282514</v>
      </c>
      <c r="I59" s="14">
        <f t="shared" si="2"/>
        <v>109.07876447876448</v>
      </c>
      <c r="J59" s="15">
        <f t="shared" si="3"/>
        <v>331076</v>
      </c>
      <c r="K59" s="14">
        <f t="shared" si="4"/>
        <v>127.82857142857142</v>
      </c>
    </row>
    <row r="60" spans="1:11" x14ac:dyDescent="0.2">
      <c r="A60" s="16">
        <v>57</v>
      </c>
      <c r="B60" s="17" t="s">
        <v>69</v>
      </c>
      <c r="C60" s="13">
        <v>9186</v>
      </c>
      <c r="D60" s="18">
        <v>0</v>
      </c>
      <c r="E60" s="18">
        <f t="shared" si="0"/>
        <v>0</v>
      </c>
      <c r="F60" s="18">
        <v>0</v>
      </c>
      <c r="G60" s="18">
        <f t="shared" si="1"/>
        <v>0</v>
      </c>
      <c r="H60" s="18">
        <v>659312</v>
      </c>
      <c r="I60" s="18">
        <f t="shared" si="2"/>
        <v>71.773568473764428</v>
      </c>
      <c r="J60" s="19">
        <f t="shared" si="3"/>
        <v>659312</v>
      </c>
      <c r="K60" s="18">
        <f t="shared" si="4"/>
        <v>71.773568473764428</v>
      </c>
    </row>
    <row r="61" spans="1:11" x14ac:dyDescent="0.2">
      <c r="A61" s="16">
        <v>58</v>
      </c>
      <c r="B61" s="17" t="s">
        <v>70</v>
      </c>
      <c r="C61" s="13">
        <v>9993</v>
      </c>
      <c r="D61" s="18">
        <v>0</v>
      </c>
      <c r="E61" s="18">
        <f t="shared" si="0"/>
        <v>0</v>
      </c>
      <c r="F61" s="18">
        <v>0</v>
      </c>
      <c r="G61" s="18">
        <f t="shared" si="1"/>
        <v>0</v>
      </c>
      <c r="H61" s="18">
        <v>348178</v>
      </c>
      <c r="I61" s="18">
        <f t="shared" si="2"/>
        <v>34.842189532672869</v>
      </c>
      <c r="J61" s="19">
        <f t="shared" si="3"/>
        <v>348178</v>
      </c>
      <c r="K61" s="18">
        <f t="shared" si="4"/>
        <v>34.842189532672869</v>
      </c>
    </row>
    <row r="62" spans="1:11" x14ac:dyDescent="0.2">
      <c r="A62" s="16">
        <v>59</v>
      </c>
      <c r="B62" s="17" t="s">
        <v>71</v>
      </c>
      <c r="C62" s="13">
        <v>5328</v>
      </c>
      <c r="D62" s="18">
        <v>3550</v>
      </c>
      <c r="E62" s="18">
        <f t="shared" si="0"/>
        <v>0.66629129129129128</v>
      </c>
      <c r="F62" s="18">
        <v>40018</v>
      </c>
      <c r="G62" s="18">
        <f t="shared" si="1"/>
        <v>7.5108858858858856</v>
      </c>
      <c r="H62" s="18">
        <v>281724</v>
      </c>
      <c r="I62" s="18">
        <f t="shared" si="2"/>
        <v>52.876126126126124</v>
      </c>
      <c r="J62" s="19">
        <f t="shared" si="3"/>
        <v>325292</v>
      </c>
      <c r="K62" s="18">
        <f t="shared" si="4"/>
        <v>61.053303303303302</v>
      </c>
    </row>
    <row r="63" spans="1:11" x14ac:dyDescent="0.2">
      <c r="A63" s="20">
        <v>60</v>
      </c>
      <c r="B63" s="21" t="s">
        <v>72</v>
      </c>
      <c r="C63" s="22">
        <v>7054</v>
      </c>
      <c r="D63" s="23">
        <v>9779</v>
      </c>
      <c r="E63" s="23">
        <f t="shared" si="0"/>
        <v>1.3863056421888291</v>
      </c>
      <c r="F63" s="23">
        <v>4205</v>
      </c>
      <c r="G63" s="23">
        <f t="shared" si="1"/>
        <v>0.59611567904734897</v>
      </c>
      <c r="H63" s="23">
        <v>786513</v>
      </c>
      <c r="I63" s="23">
        <f t="shared" si="2"/>
        <v>111.49886589169266</v>
      </c>
      <c r="J63" s="24">
        <f t="shared" si="3"/>
        <v>800497</v>
      </c>
      <c r="K63" s="23">
        <f t="shared" si="4"/>
        <v>113.48128721292883</v>
      </c>
    </row>
    <row r="64" spans="1:11" x14ac:dyDescent="0.2">
      <c r="A64" s="11">
        <v>61</v>
      </c>
      <c r="B64" s="12" t="s">
        <v>73</v>
      </c>
      <c r="C64" s="13">
        <v>3810</v>
      </c>
      <c r="D64" s="14">
        <v>0</v>
      </c>
      <c r="E64" s="14">
        <f t="shared" si="0"/>
        <v>0</v>
      </c>
      <c r="F64" s="14">
        <v>3999</v>
      </c>
      <c r="G64" s="14">
        <f t="shared" si="1"/>
        <v>1.0496062992125985</v>
      </c>
      <c r="H64" s="14">
        <v>51132</v>
      </c>
      <c r="I64" s="14">
        <f t="shared" si="2"/>
        <v>13.420472440944883</v>
      </c>
      <c r="J64" s="15">
        <f t="shared" si="3"/>
        <v>55131</v>
      </c>
      <c r="K64" s="14">
        <f t="shared" si="4"/>
        <v>14.470078740157481</v>
      </c>
    </row>
    <row r="65" spans="1:11" x14ac:dyDescent="0.2">
      <c r="A65" s="16">
        <v>62</v>
      </c>
      <c r="B65" s="17" t="s">
        <v>74</v>
      </c>
      <c r="C65" s="13">
        <v>2219</v>
      </c>
      <c r="D65" s="18">
        <v>11350</v>
      </c>
      <c r="E65" s="18">
        <f t="shared" si="0"/>
        <v>5.114916629112213</v>
      </c>
      <c r="F65" s="18">
        <v>0</v>
      </c>
      <c r="G65" s="18">
        <f t="shared" si="1"/>
        <v>0</v>
      </c>
      <c r="H65" s="18">
        <v>16499</v>
      </c>
      <c r="I65" s="18">
        <f t="shared" si="2"/>
        <v>7.4353312302839116</v>
      </c>
      <c r="J65" s="19">
        <f t="shared" si="3"/>
        <v>27849</v>
      </c>
      <c r="K65" s="18">
        <f t="shared" si="4"/>
        <v>12.550247859396125</v>
      </c>
    </row>
    <row r="66" spans="1:11" x14ac:dyDescent="0.2">
      <c r="A66" s="16">
        <v>63</v>
      </c>
      <c r="B66" s="17" t="s">
        <v>75</v>
      </c>
      <c r="C66" s="13">
        <v>2243</v>
      </c>
      <c r="D66" s="18">
        <v>0</v>
      </c>
      <c r="E66" s="18">
        <f t="shared" si="0"/>
        <v>0</v>
      </c>
      <c r="F66" s="18">
        <v>0</v>
      </c>
      <c r="G66" s="18">
        <f t="shared" si="1"/>
        <v>0</v>
      </c>
      <c r="H66" s="18">
        <v>26493</v>
      </c>
      <c r="I66" s="18">
        <f t="shared" si="2"/>
        <v>11.811413285777975</v>
      </c>
      <c r="J66" s="19">
        <f t="shared" si="3"/>
        <v>26493</v>
      </c>
      <c r="K66" s="18">
        <f t="shared" si="4"/>
        <v>11.811413285777975</v>
      </c>
    </row>
    <row r="67" spans="1:11" x14ac:dyDescent="0.2">
      <c r="A67" s="16">
        <v>64</v>
      </c>
      <c r="B67" s="17" t="s">
        <v>76</v>
      </c>
      <c r="C67" s="13">
        <v>2566</v>
      </c>
      <c r="D67" s="18">
        <v>52343</v>
      </c>
      <c r="E67" s="18">
        <f t="shared" si="0"/>
        <v>20.398674980514418</v>
      </c>
      <c r="F67" s="18">
        <v>0</v>
      </c>
      <c r="G67" s="18">
        <f t="shared" si="1"/>
        <v>0</v>
      </c>
      <c r="H67" s="18">
        <v>220411</v>
      </c>
      <c r="I67" s="18">
        <f t="shared" si="2"/>
        <v>85.896726422447387</v>
      </c>
      <c r="J67" s="19">
        <f t="shared" si="3"/>
        <v>272754</v>
      </c>
      <c r="K67" s="18">
        <f t="shared" si="4"/>
        <v>106.29540140296182</v>
      </c>
    </row>
    <row r="68" spans="1:11" x14ac:dyDescent="0.2">
      <c r="A68" s="20">
        <v>65</v>
      </c>
      <c r="B68" s="21" t="s">
        <v>77</v>
      </c>
      <c r="C68" s="22">
        <v>8818</v>
      </c>
      <c r="D68" s="23">
        <v>0</v>
      </c>
      <c r="E68" s="23">
        <f t="shared" si="0"/>
        <v>0</v>
      </c>
      <c r="F68" s="23">
        <v>0</v>
      </c>
      <c r="G68" s="23">
        <f t="shared" si="1"/>
        <v>0</v>
      </c>
      <c r="H68" s="23">
        <v>1151425</v>
      </c>
      <c r="I68" s="23">
        <f t="shared" si="2"/>
        <v>130.57666137446134</v>
      </c>
      <c r="J68" s="24">
        <f t="shared" si="3"/>
        <v>1151425</v>
      </c>
      <c r="K68" s="23">
        <f t="shared" si="4"/>
        <v>130.57666137446134</v>
      </c>
    </row>
    <row r="69" spans="1:11" x14ac:dyDescent="0.2">
      <c r="A69" s="11">
        <v>66</v>
      </c>
      <c r="B69" s="12" t="s">
        <v>78</v>
      </c>
      <c r="C69" s="13">
        <v>2234</v>
      </c>
      <c r="D69" s="14">
        <v>0</v>
      </c>
      <c r="E69" s="14">
        <f>D69/$C69</f>
        <v>0</v>
      </c>
      <c r="F69" s="14">
        <v>0</v>
      </c>
      <c r="G69" s="14">
        <f>F69/$C69</f>
        <v>0</v>
      </c>
      <c r="H69" s="14">
        <v>75853</v>
      </c>
      <c r="I69" s="14">
        <f>H69/$C69</f>
        <v>33.953894359892573</v>
      </c>
      <c r="J69" s="15">
        <f>D69+F69+H69</f>
        <v>75853</v>
      </c>
      <c r="K69" s="14">
        <f>J69/$C69</f>
        <v>33.953894359892573</v>
      </c>
    </row>
    <row r="70" spans="1:11" ht="12.75" customHeight="1" x14ac:dyDescent="0.2">
      <c r="A70" s="16">
        <v>67</v>
      </c>
      <c r="B70" s="17" t="s">
        <v>79</v>
      </c>
      <c r="C70" s="13">
        <v>5069</v>
      </c>
      <c r="D70" s="18">
        <v>157425</v>
      </c>
      <c r="E70" s="18">
        <f t="shared" si="0"/>
        <v>31.056421384888537</v>
      </c>
      <c r="F70" s="18">
        <v>0</v>
      </c>
      <c r="G70" s="18">
        <f t="shared" si="1"/>
        <v>0</v>
      </c>
      <c r="H70" s="18">
        <v>610988</v>
      </c>
      <c r="I70" s="18">
        <f t="shared" si="2"/>
        <v>120.53422765831525</v>
      </c>
      <c r="J70" s="19">
        <f>D70+F70+H70</f>
        <v>768413</v>
      </c>
      <c r="K70" s="18">
        <f t="shared" si="4"/>
        <v>151.5906490432038</v>
      </c>
    </row>
    <row r="71" spans="1:11" s="25" customFormat="1" x14ac:dyDescent="0.2">
      <c r="A71" s="16">
        <v>68</v>
      </c>
      <c r="B71" s="17" t="s">
        <v>80</v>
      </c>
      <c r="C71" s="13">
        <v>1893</v>
      </c>
      <c r="D71" s="18">
        <v>0</v>
      </c>
      <c r="E71" s="18">
        <f>D71/$C71</f>
        <v>0</v>
      </c>
      <c r="F71" s="18">
        <v>0</v>
      </c>
      <c r="G71" s="18">
        <f>F71/$C71</f>
        <v>0</v>
      </c>
      <c r="H71" s="18">
        <v>485009</v>
      </c>
      <c r="I71" s="18">
        <f>H71/$C71</f>
        <v>256.21183306920233</v>
      </c>
      <c r="J71" s="19">
        <f>D71+F71+H71</f>
        <v>485009</v>
      </c>
      <c r="K71" s="18">
        <f>J71/$C71</f>
        <v>256.21183306920233</v>
      </c>
    </row>
    <row r="72" spans="1:11" x14ac:dyDescent="0.2">
      <c r="A72" s="16">
        <v>69</v>
      </c>
      <c r="B72" s="17" t="s">
        <v>81</v>
      </c>
      <c r="C72" s="13">
        <v>4012</v>
      </c>
      <c r="D72" s="18">
        <v>326088</v>
      </c>
      <c r="E72" s="18">
        <f>D72/$C72</f>
        <v>81.278165503489532</v>
      </c>
      <c r="F72" s="18">
        <v>0</v>
      </c>
      <c r="G72" s="18">
        <f>F72/$C72</f>
        <v>0</v>
      </c>
      <c r="H72" s="18">
        <v>146745</v>
      </c>
      <c r="I72" s="18">
        <f>H72/$C72</f>
        <v>36.57652043868395</v>
      </c>
      <c r="J72" s="19">
        <f>D72+F72+H72</f>
        <v>472833</v>
      </c>
      <c r="K72" s="18">
        <f>J72/$C72</f>
        <v>117.85468594217348</v>
      </c>
    </row>
    <row r="73" spans="1:11" x14ac:dyDescent="0.2">
      <c r="A73" s="16">
        <v>396</v>
      </c>
      <c r="B73" s="17" t="s">
        <v>82</v>
      </c>
      <c r="C73" s="22">
        <v>9234</v>
      </c>
      <c r="D73" s="18">
        <v>0</v>
      </c>
      <c r="E73" s="18">
        <f>D73/$C73</f>
        <v>0</v>
      </c>
      <c r="F73" s="18">
        <v>0</v>
      </c>
      <c r="G73" s="18">
        <f>F73/$C73</f>
        <v>0</v>
      </c>
      <c r="H73" s="18">
        <v>384092</v>
      </c>
      <c r="I73" s="18">
        <f>H73/$C73</f>
        <v>41.59540827377085</v>
      </c>
      <c r="J73" s="19">
        <f>D73+F73+H73</f>
        <v>384092</v>
      </c>
      <c r="K73" s="18">
        <f>J73/$C73</f>
        <v>41.59540827377085</v>
      </c>
    </row>
    <row r="74" spans="1:11" x14ac:dyDescent="0.2">
      <c r="A74" s="26"/>
      <c r="B74" s="27" t="s">
        <v>83</v>
      </c>
      <c r="C74" s="28">
        <f>SUM(C4:C73)</f>
        <v>666213</v>
      </c>
      <c r="D74" s="29">
        <f>SUM(D4:D73)</f>
        <v>18293574</v>
      </c>
      <c r="E74" s="29">
        <f>D74/$C74</f>
        <v>27.459046881402795</v>
      </c>
      <c r="F74" s="29">
        <f>SUM(F4:F73)</f>
        <v>24457143</v>
      </c>
      <c r="G74" s="29">
        <f>F74/$C74</f>
        <v>36.71069612871559</v>
      </c>
      <c r="H74" s="29">
        <f>SUM(H4:H73)</f>
        <v>60245282</v>
      </c>
      <c r="I74" s="29">
        <f>H74/$C74</f>
        <v>90.429460247698557</v>
      </c>
      <c r="J74" s="30">
        <f>SUM(J4:J73)</f>
        <v>102995999</v>
      </c>
      <c r="K74" s="29">
        <f>J74/$C74</f>
        <v>154.59920325781695</v>
      </c>
    </row>
    <row r="75" spans="1:11" x14ac:dyDescent="0.2">
      <c r="A75" s="31"/>
      <c r="B75" s="32"/>
      <c r="C75" s="32"/>
      <c r="D75" s="32"/>
      <c r="E75" s="32"/>
      <c r="F75" s="32"/>
      <c r="G75" s="32"/>
      <c r="H75" s="32"/>
      <c r="I75" s="32"/>
      <c r="J75" s="32"/>
      <c r="K75" s="33"/>
    </row>
    <row r="76" spans="1:11" s="25" customFormat="1" x14ac:dyDescent="0.2">
      <c r="A76" s="16">
        <v>318</v>
      </c>
      <c r="B76" s="34" t="s">
        <v>84</v>
      </c>
      <c r="C76" s="13">
        <v>1359</v>
      </c>
      <c r="D76" s="14">
        <v>0</v>
      </c>
      <c r="E76" s="14">
        <f>D76/$C76</f>
        <v>0</v>
      </c>
      <c r="F76" s="14">
        <v>0</v>
      </c>
      <c r="G76" s="14">
        <f>F76/$C76</f>
        <v>0</v>
      </c>
      <c r="H76" s="14">
        <v>86529</v>
      </c>
      <c r="I76" s="14">
        <f>H76/$C76</f>
        <v>63.671081677704194</v>
      </c>
      <c r="J76" s="19">
        <f>D76+F76+H76</f>
        <v>86529</v>
      </c>
      <c r="K76" s="18">
        <f>J76/$C76</f>
        <v>63.671081677704194</v>
      </c>
    </row>
    <row r="77" spans="1:11" x14ac:dyDescent="0.2">
      <c r="A77" s="35">
        <v>319</v>
      </c>
      <c r="B77" s="36" t="s">
        <v>85</v>
      </c>
      <c r="C77" s="22">
        <v>320</v>
      </c>
      <c r="D77" s="23">
        <v>0</v>
      </c>
      <c r="E77" s="23">
        <f>D77/$C77</f>
        <v>0</v>
      </c>
      <c r="F77" s="23">
        <v>0</v>
      </c>
      <c r="G77" s="23">
        <f>F77/$C77</f>
        <v>0</v>
      </c>
      <c r="H77" s="23">
        <v>50357</v>
      </c>
      <c r="I77" s="23">
        <f>H77/$C77</f>
        <v>157.36562499999999</v>
      </c>
      <c r="J77" s="24">
        <f>D77+F77+H77</f>
        <v>50357</v>
      </c>
      <c r="K77" s="23">
        <f>J77/$C77</f>
        <v>157.36562499999999</v>
      </c>
    </row>
    <row r="78" spans="1:11" x14ac:dyDescent="0.2">
      <c r="A78" s="37"/>
      <c r="B78" s="38" t="s">
        <v>86</v>
      </c>
      <c r="C78" s="28">
        <f>SUM(C76:C77)</f>
        <v>1679</v>
      </c>
      <c r="D78" s="39">
        <f>SUM(D76:D77)</f>
        <v>0</v>
      </c>
      <c r="E78" s="39">
        <f>D78/$C78</f>
        <v>0</v>
      </c>
      <c r="F78" s="39">
        <f>SUM(F76:F77)</f>
        <v>0</v>
      </c>
      <c r="G78" s="39">
        <f>F78/$C78</f>
        <v>0</v>
      </c>
      <c r="H78" s="39">
        <f>SUM(H76:H77)</f>
        <v>136886</v>
      </c>
      <c r="I78" s="39">
        <f>H78/$C78</f>
        <v>81.528290649195952</v>
      </c>
      <c r="J78" s="40">
        <f>SUM(J76:J77)</f>
        <v>136886</v>
      </c>
      <c r="K78" s="41">
        <f>J78/$C78</f>
        <v>81.528290649195952</v>
      </c>
    </row>
    <row r="79" spans="1:11" x14ac:dyDescent="0.2">
      <c r="A79" s="42"/>
      <c r="B79" s="43"/>
      <c r="C79" s="32"/>
      <c r="D79" s="43"/>
      <c r="E79" s="43"/>
      <c r="F79" s="43"/>
      <c r="G79" s="43"/>
      <c r="H79" s="43"/>
      <c r="I79" s="43"/>
      <c r="J79" s="43"/>
      <c r="K79" s="44"/>
    </row>
    <row r="80" spans="1:11" x14ac:dyDescent="0.2">
      <c r="A80" s="11">
        <v>321001</v>
      </c>
      <c r="B80" s="11" t="s">
        <v>87</v>
      </c>
      <c r="C80" s="13">
        <v>364</v>
      </c>
      <c r="D80" s="14">
        <v>0</v>
      </c>
      <c r="E80" s="14">
        <f t="shared" ref="E80:E92" si="5">D80/$C80</f>
        <v>0</v>
      </c>
      <c r="F80" s="14">
        <v>0</v>
      </c>
      <c r="G80" s="14">
        <f t="shared" ref="G80:G92" si="6">F80/$C80</f>
        <v>0</v>
      </c>
      <c r="H80" s="14">
        <v>0</v>
      </c>
      <c r="I80" s="14">
        <f t="shared" ref="I80:I92" si="7">H80/$C80</f>
        <v>0</v>
      </c>
      <c r="J80" s="15">
        <f t="shared" ref="J80:J91" si="8">D80+F80+H80</f>
        <v>0</v>
      </c>
      <c r="K80" s="14">
        <f t="shared" ref="K80:K92" si="9">J80/$C80</f>
        <v>0</v>
      </c>
    </row>
    <row r="81" spans="1:11" s="25" customFormat="1" x14ac:dyDescent="0.2">
      <c r="A81" s="16">
        <v>329001</v>
      </c>
      <c r="B81" s="34" t="s">
        <v>88</v>
      </c>
      <c r="C81" s="13">
        <v>369</v>
      </c>
      <c r="D81" s="18">
        <v>0</v>
      </c>
      <c r="E81" s="18">
        <f t="shared" si="5"/>
        <v>0</v>
      </c>
      <c r="F81" s="18">
        <v>0</v>
      </c>
      <c r="G81" s="18">
        <f t="shared" si="6"/>
        <v>0</v>
      </c>
      <c r="H81" s="18">
        <v>134465</v>
      </c>
      <c r="I81" s="18">
        <f t="shared" si="7"/>
        <v>364.40379403794037</v>
      </c>
      <c r="J81" s="19">
        <f t="shared" si="8"/>
        <v>134465</v>
      </c>
      <c r="K81" s="18">
        <f t="shared" si="9"/>
        <v>364.40379403794037</v>
      </c>
    </row>
    <row r="82" spans="1:11" s="25" customFormat="1" x14ac:dyDescent="0.2">
      <c r="A82" s="16">
        <v>331001</v>
      </c>
      <c r="B82" s="34" t="s">
        <v>89</v>
      </c>
      <c r="C82" s="13">
        <v>525</v>
      </c>
      <c r="D82" s="18">
        <v>34000</v>
      </c>
      <c r="E82" s="18">
        <f t="shared" si="5"/>
        <v>64.761904761904759</v>
      </c>
      <c r="F82" s="18">
        <v>0</v>
      </c>
      <c r="G82" s="18">
        <f t="shared" si="6"/>
        <v>0</v>
      </c>
      <c r="H82" s="18">
        <v>15275</v>
      </c>
      <c r="I82" s="18">
        <f t="shared" si="7"/>
        <v>29.095238095238095</v>
      </c>
      <c r="J82" s="19">
        <f t="shared" si="8"/>
        <v>49275</v>
      </c>
      <c r="K82" s="18">
        <f t="shared" si="9"/>
        <v>93.857142857142861</v>
      </c>
    </row>
    <row r="83" spans="1:11" s="25" customFormat="1" x14ac:dyDescent="0.2">
      <c r="A83" s="16">
        <v>333001</v>
      </c>
      <c r="B83" s="34" t="s">
        <v>90</v>
      </c>
      <c r="C83" s="13">
        <v>691</v>
      </c>
      <c r="D83" s="18">
        <v>0</v>
      </c>
      <c r="E83" s="18">
        <f t="shared" si="5"/>
        <v>0</v>
      </c>
      <c r="F83" s="18">
        <v>0</v>
      </c>
      <c r="G83" s="18">
        <f t="shared" si="6"/>
        <v>0</v>
      </c>
      <c r="H83" s="18">
        <v>30392</v>
      </c>
      <c r="I83" s="18">
        <f t="shared" si="7"/>
        <v>43.982633863965269</v>
      </c>
      <c r="J83" s="19">
        <f t="shared" si="8"/>
        <v>30392</v>
      </c>
      <c r="K83" s="18">
        <f t="shared" si="9"/>
        <v>43.982633863965269</v>
      </c>
    </row>
    <row r="84" spans="1:11" x14ac:dyDescent="0.2">
      <c r="A84" s="20">
        <v>336001</v>
      </c>
      <c r="B84" s="45" t="s">
        <v>91</v>
      </c>
      <c r="C84" s="22">
        <v>625</v>
      </c>
      <c r="D84" s="23">
        <v>0</v>
      </c>
      <c r="E84" s="23">
        <f t="shared" si="5"/>
        <v>0</v>
      </c>
      <c r="F84" s="23">
        <v>0</v>
      </c>
      <c r="G84" s="23">
        <f t="shared" si="6"/>
        <v>0</v>
      </c>
      <c r="H84" s="23">
        <v>38712</v>
      </c>
      <c r="I84" s="23">
        <f t="shared" si="7"/>
        <v>61.9392</v>
      </c>
      <c r="J84" s="24">
        <f t="shared" si="8"/>
        <v>38712</v>
      </c>
      <c r="K84" s="23">
        <f t="shared" si="9"/>
        <v>61.9392</v>
      </c>
    </row>
    <row r="85" spans="1:11" x14ac:dyDescent="0.2">
      <c r="A85" s="11">
        <v>337001</v>
      </c>
      <c r="B85" s="11" t="s">
        <v>92</v>
      </c>
      <c r="C85" s="13">
        <v>900</v>
      </c>
      <c r="D85" s="14">
        <v>0</v>
      </c>
      <c r="E85" s="14">
        <f t="shared" si="5"/>
        <v>0</v>
      </c>
      <c r="F85" s="14">
        <v>0</v>
      </c>
      <c r="G85" s="14">
        <f t="shared" si="6"/>
        <v>0</v>
      </c>
      <c r="H85" s="14">
        <v>147325</v>
      </c>
      <c r="I85" s="14">
        <f t="shared" si="7"/>
        <v>163.69444444444446</v>
      </c>
      <c r="J85" s="15">
        <f t="shared" si="8"/>
        <v>147325</v>
      </c>
      <c r="K85" s="14">
        <f t="shared" si="9"/>
        <v>163.69444444444446</v>
      </c>
    </row>
    <row r="86" spans="1:11" s="25" customFormat="1" x14ac:dyDescent="0.2">
      <c r="A86" s="16">
        <v>339001</v>
      </c>
      <c r="B86" s="34" t="s">
        <v>93</v>
      </c>
      <c r="C86" s="13">
        <v>386</v>
      </c>
      <c r="D86" s="18">
        <v>0</v>
      </c>
      <c r="E86" s="18">
        <f t="shared" si="5"/>
        <v>0</v>
      </c>
      <c r="F86" s="18">
        <v>0</v>
      </c>
      <c r="G86" s="18">
        <f t="shared" si="6"/>
        <v>0</v>
      </c>
      <c r="H86" s="18">
        <v>9052</v>
      </c>
      <c r="I86" s="18">
        <f t="shared" si="7"/>
        <v>23.45077720207254</v>
      </c>
      <c r="J86" s="19">
        <f t="shared" si="8"/>
        <v>9052</v>
      </c>
      <c r="K86" s="18">
        <f t="shared" si="9"/>
        <v>23.45077720207254</v>
      </c>
    </row>
    <row r="87" spans="1:11" s="25" customFormat="1" x14ac:dyDescent="0.2">
      <c r="A87" s="16">
        <v>340001</v>
      </c>
      <c r="B87" s="34" t="s">
        <v>94</v>
      </c>
      <c r="C87" s="13">
        <v>103</v>
      </c>
      <c r="D87" s="18">
        <v>0</v>
      </c>
      <c r="E87" s="18">
        <f>D87/$C87</f>
        <v>0</v>
      </c>
      <c r="F87" s="18">
        <v>0</v>
      </c>
      <c r="G87" s="18">
        <f>F87/$C87</f>
        <v>0</v>
      </c>
      <c r="H87" s="18">
        <v>11505</v>
      </c>
      <c r="I87" s="18">
        <f>H87/$C87</f>
        <v>111.69902912621359</v>
      </c>
      <c r="J87" s="19">
        <f t="shared" si="8"/>
        <v>11505</v>
      </c>
      <c r="K87" s="18">
        <f>J87/$C87</f>
        <v>111.69902912621359</v>
      </c>
    </row>
    <row r="88" spans="1:11" s="25" customFormat="1" x14ac:dyDescent="0.2">
      <c r="A88" s="16">
        <v>341001</v>
      </c>
      <c r="B88" s="34" t="s">
        <v>95</v>
      </c>
      <c r="C88" s="13">
        <v>302</v>
      </c>
      <c r="D88" s="18">
        <v>0</v>
      </c>
      <c r="E88" s="18">
        <f>D88/$C88</f>
        <v>0</v>
      </c>
      <c r="F88" s="18">
        <v>0</v>
      </c>
      <c r="G88" s="18">
        <f>F88/$C88</f>
        <v>0</v>
      </c>
      <c r="H88" s="18">
        <v>0</v>
      </c>
      <c r="I88" s="18">
        <f>H88/$C88</f>
        <v>0</v>
      </c>
      <c r="J88" s="19">
        <f t="shared" si="8"/>
        <v>0</v>
      </c>
      <c r="K88" s="18">
        <f>J88/$C88</f>
        <v>0</v>
      </c>
    </row>
    <row r="89" spans="1:11" x14ac:dyDescent="0.2">
      <c r="A89" s="20">
        <v>342001</v>
      </c>
      <c r="B89" s="45" t="s">
        <v>96</v>
      </c>
      <c r="C89" s="22">
        <v>80</v>
      </c>
      <c r="D89" s="23">
        <v>0</v>
      </c>
      <c r="E89" s="23">
        <f>D89/$C89</f>
        <v>0</v>
      </c>
      <c r="F89" s="23">
        <v>0</v>
      </c>
      <c r="G89" s="23">
        <f>F89/$C89</f>
        <v>0</v>
      </c>
      <c r="H89" s="23">
        <v>101110</v>
      </c>
      <c r="I89" s="23">
        <f>H89/$C89</f>
        <v>1263.875</v>
      </c>
      <c r="J89" s="24">
        <f t="shared" si="8"/>
        <v>101110</v>
      </c>
      <c r="K89" s="23">
        <f>J89/$C89</f>
        <v>1263.875</v>
      </c>
    </row>
    <row r="90" spans="1:11" x14ac:dyDescent="0.2">
      <c r="A90" s="11">
        <v>343001</v>
      </c>
      <c r="B90" s="11" t="s">
        <v>97</v>
      </c>
      <c r="C90" s="46">
        <v>182</v>
      </c>
      <c r="D90" s="14">
        <v>0</v>
      </c>
      <c r="E90" s="14">
        <f>D90/$C90</f>
        <v>0</v>
      </c>
      <c r="F90" s="14">
        <v>0</v>
      </c>
      <c r="G90" s="14">
        <f>F90/$C90</f>
        <v>0</v>
      </c>
      <c r="H90" s="14">
        <v>0</v>
      </c>
      <c r="I90" s="14">
        <f>H90/$C90</f>
        <v>0</v>
      </c>
      <c r="J90" s="15">
        <f t="shared" si="8"/>
        <v>0</v>
      </c>
      <c r="K90" s="14">
        <f>J90/$C90</f>
        <v>0</v>
      </c>
    </row>
    <row r="91" spans="1:11" s="25" customFormat="1" x14ac:dyDescent="0.2">
      <c r="A91" s="47">
        <v>344001</v>
      </c>
      <c r="B91" s="47" t="s">
        <v>98</v>
      </c>
      <c r="C91" s="22">
        <v>167</v>
      </c>
      <c r="D91" s="23">
        <v>0</v>
      </c>
      <c r="E91" s="23">
        <f>D91/$C91</f>
        <v>0</v>
      </c>
      <c r="F91" s="23">
        <v>0</v>
      </c>
      <c r="G91" s="23">
        <f>F91/$C91</f>
        <v>0</v>
      </c>
      <c r="H91" s="23">
        <v>0</v>
      </c>
      <c r="I91" s="23">
        <f>H91/$C91</f>
        <v>0</v>
      </c>
      <c r="J91" s="24">
        <f t="shared" si="8"/>
        <v>0</v>
      </c>
      <c r="K91" s="23">
        <f>J91/$C91</f>
        <v>0</v>
      </c>
    </row>
    <row r="92" spans="1:11" x14ac:dyDescent="0.2">
      <c r="A92" s="37"/>
      <c r="B92" s="38" t="s">
        <v>99</v>
      </c>
      <c r="C92" s="28">
        <f>SUM(C80:C91)</f>
        <v>4694</v>
      </c>
      <c r="D92" s="48">
        <f>SUM(D80:D91)</f>
        <v>34000</v>
      </c>
      <c r="E92" s="48">
        <f t="shared" si="5"/>
        <v>7.2432893054963783</v>
      </c>
      <c r="F92" s="48">
        <f>SUM(F80:F91)</f>
        <v>0</v>
      </c>
      <c r="G92" s="48">
        <f t="shared" si="6"/>
        <v>0</v>
      </c>
      <c r="H92" s="48">
        <f>SUM(H80:H91)</f>
        <v>487836</v>
      </c>
      <c r="I92" s="48">
        <f t="shared" si="7"/>
        <v>103.92756710694503</v>
      </c>
      <c r="J92" s="49">
        <f>SUM(J80:J91)</f>
        <v>521836</v>
      </c>
      <c r="K92" s="48">
        <f t="shared" si="9"/>
        <v>111.17085641244141</v>
      </c>
    </row>
    <row r="93" spans="1:11" x14ac:dyDescent="0.2">
      <c r="A93" s="31"/>
      <c r="B93" s="43"/>
      <c r="C93" s="32"/>
      <c r="D93" s="43"/>
      <c r="E93" s="43"/>
      <c r="F93" s="43"/>
      <c r="G93" s="43"/>
      <c r="H93" s="43"/>
      <c r="I93" s="43"/>
      <c r="J93" s="43"/>
      <c r="K93" s="44"/>
    </row>
    <row r="94" spans="1:11" s="25" customFormat="1" x14ac:dyDescent="0.2">
      <c r="A94" s="11">
        <v>300001</v>
      </c>
      <c r="B94" s="11" t="s">
        <v>100</v>
      </c>
      <c r="C94" s="13">
        <v>361</v>
      </c>
      <c r="D94" s="14">
        <v>0</v>
      </c>
      <c r="E94" s="14">
        <f>D94/$C94</f>
        <v>0</v>
      </c>
      <c r="F94" s="14">
        <v>0</v>
      </c>
      <c r="G94" s="14">
        <f>F94/$C94</f>
        <v>0</v>
      </c>
      <c r="H94" s="14">
        <v>0</v>
      </c>
      <c r="I94" s="14">
        <f>H94/$C94</f>
        <v>0</v>
      </c>
      <c r="J94" s="15">
        <f>D94+F94+H94</f>
        <v>0</v>
      </c>
      <c r="K94" s="14">
        <f>J94/$C94</f>
        <v>0</v>
      </c>
    </row>
    <row r="95" spans="1:11" s="25" customFormat="1" x14ac:dyDescent="0.2">
      <c r="A95" s="16">
        <v>300002</v>
      </c>
      <c r="B95" s="34" t="s">
        <v>101</v>
      </c>
      <c r="C95" s="13">
        <v>406</v>
      </c>
      <c r="D95" s="18">
        <v>0</v>
      </c>
      <c r="E95" s="18">
        <f>D95/$C95</f>
        <v>0</v>
      </c>
      <c r="F95" s="18">
        <v>0</v>
      </c>
      <c r="G95" s="18">
        <f>F95/$C95</f>
        <v>0</v>
      </c>
      <c r="H95" s="18">
        <v>0</v>
      </c>
      <c r="I95" s="18">
        <f>H95/$C95</f>
        <v>0</v>
      </c>
      <c r="J95" s="19">
        <f>D95+F95+H95</f>
        <v>0</v>
      </c>
      <c r="K95" s="18">
        <f>J95/$C95</f>
        <v>0</v>
      </c>
    </row>
    <row r="96" spans="1:11" s="25" customFormat="1" ht="11.25" customHeight="1" x14ac:dyDescent="0.2">
      <c r="A96" s="16">
        <v>300003</v>
      </c>
      <c r="B96" s="34" t="s">
        <v>102</v>
      </c>
      <c r="C96" s="13">
        <v>387</v>
      </c>
      <c r="D96" s="18">
        <v>0</v>
      </c>
      <c r="E96" s="18">
        <f t="shared" ref="E96:E148" si="10">D96/$C96</f>
        <v>0</v>
      </c>
      <c r="F96" s="18">
        <v>0</v>
      </c>
      <c r="G96" s="18">
        <f t="shared" ref="G96:G148" si="11">F96/$C96</f>
        <v>0</v>
      </c>
      <c r="H96" s="18">
        <v>0</v>
      </c>
      <c r="I96" s="18">
        <f t="shared" ref="I96:I148" si="12">H96/$C96</f>
        <v>0</v>
      </c>
      <c r="J96" s="19">
        <f t="shared" ref="J96:J147" si="13">D96+F96+H96</f>
        <v>0</v>
      </c>
      <c r="K96" s="18">
        <f t="shared" ref="K96:K148" si="14">J96/$C96</f>
        <v>0</v>
      </c>
    </row>
    <row r="97" spans="1:11" s="53" customFormat="1" x14ac:dyDescent="0.2">
      <c r="A97" s="50">
        <v>300004</v>
      </c>
      <c r="B97" s="51" t="s">
        <v>103</v>
      </c>
      <c r="C97" s="13">
        <v>386</v>
      </c>
      <c r="D97" s="52">
        <v>0</v>
      </c>
      <c r="E97" s="52">
        <f t="shared" si="10"/>
        <v>0</v>
      </c>
      <c r="F97" s="52">
        <v>0</v>
      </c>
      <c r="G97" s="52">
        <f t="shared" si="11"/>
        <v>0</v>
      </c>
      <c r="H97" s="52">
        <v>136776</v>
      </c>
      <c r="I97" s="52">
        <f t="shared" si="12"/>
        <v>354.34196891191709</v>
      </c>
      <c r="J97" s="19">
        <f t="shared" si="13"/>
        <v>136776</v>
      </c>
      <c r="K97" s="52">
        <f t="shared" si="14"/>
        <v>354.34196891191709</v>
      </c>
    </row>
    <row r="98" spans="1:11" s="57" customFormat="1" x14ac:dyDescent="0.2">
      <c r="A98" s="54">
        <v>366001</v>
      </c>
      <c r="B98" s="55" t="s">
        <v>104</v>
      </c>
      <c r="C98" s="22">
        <v>61</v>
      </c>
      <c r="D98" s="56">
        <v>23902</v>
      </c>
      <c r="E98" s="56">
        <f t="shared" si="10"/>
        <v>391.8360655737705</v>
      </c>
      <c r="F98" s="56">
        <v>14100</v>
      </c>
      <c r="G98" s="56">
        <f t="shared" si="11"/>
        <v>231.14754098360655</v>
      </c>
      <c r="H98" s="56">
        <v>5881</v>
      </c>
      <c r="I98" s="56">
        <f t="shared" si="12"/>
        <v>96.409836065573771</v>
      </c>
      <c r="J98" s="24">
        <f t="shared" si="13"/>
        <v>43883</v>
      </c>
      <c r="K98" s="56">
        <f t="shared" si="14"/>
        <v>719.39344262295083</v>
      </c>
    </row>
    <row r="99" spans="1:11" s="53" customFormat="1" x14ac:dyDescent="0.2">
      <c r="A99" s="58">
        <v>367001</v>
      </c>
      <c r="B99" s="59" t="s">
        <v>105</v>
      </c>
      <c r="C99" s="13">
        <v>374</v>
      </c>
      <c r="D99" s="52">
        <v>0</v>
      </c>
      <c r="E99" s="52">
        <f t="shared" si="10"/>
        <v>0</v>
      </c>
      <c r="F99" s="52">
        <v>0</v>
      </c>
      <c r="G99" s="52">
        <f t="shared" si="11"/>
        <v>0</v>
      </c>
      <c r="H99" s="52">
        <v>13055</v>
      </c>
      <c r="I99" s="52">
        <f t="shared" si="12"/>
        <v>34.906417112299465</v>
      </c>
      <c r="J99" s="19">
        <f t="shared" si="13"/>
        <v>13055</v>
      </c>
      <c r="K99" s="52">
        <f t="shared" si="14"/>
        <v>34.906417112299465</v>
      </c>
    </row>
    <row r="100" spans="1:11" s="53" customFormat="1" x14ac:dyDescent="0.2">
      <c r="A100" s="58">
        <v>368001</v>
      </c>
      <c r="B100" s="59" t="s">
        <v>106</v>
      </c>
      <c r="C100" s="13">
        <v>139</v>
      </c>
      <c r="D100" s="52">
        <v>0</v>
      </c>
      <c r="E100" s="52">
        <f t="shared" si="10"/>
        <v>0</v>
      </c>
      <c r="F100" s="52">
        <v>0</v>
      </c>
      <c r="G100" s="52">
        <f t="shared" si="11"/>
        <v>0</v>
      </c>
      <c r="H100" s="52">
        <v>0</v>
      </c>
      <c r="I100" s="52">
        <f t="shared" si="12"/>
        <v>0</v>
      </c>
      <c r="J100" s="19">
        <f t="shared" si="13"/>
        <v>0</v>
      </c>
      <c r="K100" s="52">
        <f t="shared" si="14"/>
        <v>0</v>
      </c>
    </row>
    <row r="101" spans="1:11" s="53" customFormat="1" x14ac:dyDescent="0.2">
      <c r="A101" s="58">
        <v>369001</v>
      </c>
      <c r="B101" s="59" t="s">
        <v>107</v>
      </c>
      <c r="C101" s="13">
        <v>580</v>
      </c>
      <c r="D101" s="52">
        <v>0</v>
      </c>
      <c r="E101" s="52">
        <f t="shared" si="10"/>
        <v>0</v>
      </c>
      <c r="F101" s="52">
        <v>0</v>
      </c>
      <c r="G101" s="52">
        <f t="shared" si="11"/>
        <v>0</v>
      </c>
      <c r="H101" s="52">
        <v>0</v>
      </c>
      <c r="I101" s="52">
        <f t="shared" si="12"/>
        <v>0</v>
      </c>
      <c r="J101" s="19">
        <f t="shared" si="13"/>
        <v>0</v>
      </c>
      <c r="K101" s="52">
        <f t="shared" si="14"/>
        <v>0</v>
      </c>
    </row>
    <row r="102" spans="1:11" s="53" customFormat="1" x14ac:dyDescent="0.2">
      <c r="A102" s="58">
        <v>369002</v>
      </c>
      <c r="B102" s="60" t="s">
        <v>108</v>
      </c>
      <c r="C102" s="13">
        <v>638</v>
      </c>
      <c r="D102" s="52">
        <v>0</v>
      </c>
      <c r="E102" s="52">
        <f t="shared" si="10"/>
        <v>0</v>
      </c>
      <c r="F102" s="52">
        <v>0</v>
      </c>
      <c r="G102" s="52">
        <f t="shared" si="11"/>
        <v>0</v>
      </c>
      <c r="H102" s="52">
        <v>0</v>
      </c>
      <c r="I102" s="52">
        <f t="shared" si="12"/>
        <v>0</v>
      </c>
      <c r="J102" s="19">
        <f t="shared" si="13"/>
        <v>0</v>
      </c>
      <c r="K102" s="52">
        <f t="shared" si="14"/>
        <v>0</v>
      </c>
    </row>
    <row r="103" spans="1:11" s="61" customFormat="1" x14ac:dyDescent="0.2">
      <c r="A103" s="20">
        <v>371001</v>
      </c>
      <c r="B103" s="45" t="s">
        <v>109</v>
      </c>
      <c r="C103" s="22">
        <v>444</v>
      </c>
      <c r="D103" s="23">
        <v>0</v>
      </c>
      <c r="E103" s="23">
        <f t="shared" si="10"/>
        <v>0</v>
      </c>
      <c r="F103" s="23">
        <v>0</v>
      </c>
      <c r="G103" s="23">
        <f t="shared" si="11"/>
        <v>0</v>
      </c>
      <c r="H103" s="23">
        <v>21516</v>
      </c>
      <c r="I103" s="23">
        <f t="shared" si="12"/>
        <v>48.45945945945946</v>
      </c>
      <c r="J103" s="24">
        <f t="shared" si="13"/>
        <v>21516</v>
      </c>
      <c r="K103" s="23">
        <f t="shared" si="14"/>
        <v>48.45945945945946</v>
      </c>
    </row>
    <row r="104" spans="1:11" s="25" customFormat="1" x14ac:dyDescent="0.2">
      <c r="A104" s="34">
        <v>372001</v>
      </c>
      <c r="B104" s="34" t="s">
        <v>110</v>
      </c>
      <c r="C104" s="13">
        <v>446</v>
      </c>
      <c r="D104" s="18">
        <v>0</v>
      </c>
      <c r="E104" s="18">
        <f t="shared" si="10"/>
        <v>0</v>
      </c>
      <c r="F104" s="18">
        <v>0</v>
      </c>
      <c r="G104" s="18">
        <f t="shared" si="11"/>
        <v>0</v>
      </c>
      <c r="H104" s="18">
        <v>19996</v>
      </c>
      <c r="I104" s="18">
        <f t="shared" si="12"/>
        <v>44.834080717488789</v>
      </c>
      <c r="J104" s="19">
        <f t="shared" si="13"/>
        <v>19996</v>
      </c>
      <c r="K104" s="18">
        <f t="shared" si="14"/>
        <v>44.834080717488789</v>
      </c>
    </row>
    <row r="105" spans="1:11" s="25" customFormat="1" x14ac:dyDescent="0.2">
      <c r="A105" s="16">
        <v>373001</v>
      </c>
      <c r="B105" s="34" t="s">
        <v>111</v>
      </c>
      <c r="C105" s="13">
        <v>241</v>
      </c>
      <c r="D105" s="18">
        <v>0</v>
      </c>
      <c r="E105" s="18">
        <f t="shared" si="10"/>
        <v>0</v>
      </c>
      <c r="F105" s="18">
        <v>0</v>
      </c>
      <c r="G105" s="18">
        <f t="shared" si="11"/>
        <v>0</v>
      </c>
      <c r="H105" s="18">
        <v>0</v>
      </c>
      <c r="I105" s="18">
        <f t="shared" si="12"/>
        <v>0</v>
      </c>
      <c r="J105" s="19">
        <f t="shared" si="13"/>
        <v>0</v>
      </c>
      <c r="K105" s="18">
        <f t="shared" si="14"/>
        <v>0</v>
      </c>
    </row>
    <row r="106" spans="1:11" s="25" customFormat="1" x14ac:dyDescent="0.2">
      <c r="A106" s="16">
        <v>374001</v>
      </c>
      <c r="B106" s="34" t="s">
        <v>112</v>
      </c>
      <c r="C106" s="13">
        <v>330</v>
      </c>
      <c r="D106" s="18">
        <v>0</v>
      </c>
      <c r="E106" s="18">
        <f t="shared" si="10"/>
        <v>0</v>
      </c>
      <c r="F106" s="18">
        <v>0</v>
      </c>
      <c r="G106" s="18">
        <f t="shared" si="11"/>
        <v>0</v>
      </c>
      <c r="H106" s="18">
        <v>4400</v>
      </c>
      <c r="I106" s="18">
        <f t="shared" si="12"/>
        <v>13.333333333333334</v>
      </c>
      <c r="J106" s="19">
        <f t="shared" si="13"/>
        <v>4400</v>
      </c>
      <c r="K106" s="18">
        <f t="shared" si="14"/>
        <v>13.333333333333334</v>
      </c>
    </row>
    <row r="107" spans="1:11" s="25" customFormat="1" x14ac:dyDescent="0.2">
      <c r="A107" s="16">
        <v>375001</v>
      </c>
      <c r="B107" s="34" t="s">
        <v>113</v>
      </c>
      <c r="C107" s="13">
        <v>198</v>
      </c>
      <c r="D107" s="18">
        <v>0</v>
      </c>
      <c r="E107" s="18">
        <f t="shared" si="10"/>
        <v>0</v>
      </c>
      <c r="F107" s="18">
        <v>0</v>
      </c>
      <c r="G107" s="18">
        <f t="shared" si="11"/>
        <v>0</v>
      </c>
      <c r="H107" s="18">
        <v>133404</v>
      </c>
      <c r="I107" s="18">
        <f t="shared" si="12"/>
        <v>673.75757575757575</v>
      </c>
      <c r="J107" s="19">
        <f t="shared" si="13"/>
        <v>133404</v>
      </c>
      <c r="K107" s="18">
        <f t="shared" si="14"/>
        <v>673.75757575757575</v>
      </c>
    </row>
    <row r="108" spans="1:11" s="61" customFormat="1" x14ac:dyDescent="0.2">
      <c r="A108" s="20">
        <v>376001</v>
      </c>
      <c r="B108" s="45" t="s">
        <v>114</v>
      </c>
      <c r="C108" s="22">
        <v>194</v>
      </c>
      <c r="D108" s="23">
        <v>0</v>
      </c>
      <c r="E108" s="23">
        <f t="shared" si="10"/>
        <v>0</v>
      </c>
      <c r="F108" s="23">
        <v>0</v>
      </c>
      <c r="G108" s="23">
        <f t="shared" si="11"/>
        <v>0</v>
      </c>
      <c r="H108" s="23">
        <v>29834</v>
      </c>
      <c r="I108" s="23">
        <f t="shared" si="12"/>
        <v>153.78350515463919</v>
      </c>
      <c r="J108" s="24">
        <f t="shared" si="13"/>
        <v>29834</v>
      </c>
      <c r="K108" s="23">
        <f t="shared" si="14"/>
        <v>153.78350515463919</v>
      </c>
    </row>
    <row r="109" spans="1:11" s="25" customFormat="1" x14ac:dyDescent="0.2">
      <c r="A109" s="34">
        <v>377001</v>
      </c>
      <c r="B109" s="34" t="s">
        <v>115</v>
      </c>
      <c r="C109" s="13">
        <v>265</v>
      </c>
      <c r="D109" s="18">
        <v>0</v>
      </c>
      <c r="E109" s="18">
        <f t="shared" si="10"/>
        <v>0</v>
      </c>
      <c r="F109" s="18">
        <v>0</v>
      </c>
      <c r="G109" s="18">
        <f t="shared" si="11"/>
        <v>0</v>
      </c>
      <c r="H109" s="18">
        <v>122988</v>
      </c>
      <c r="I109" s="18">
        <f t="shared" si="12"/>
        <v>464.1056603773585</v>
      </c>
      <c r="J109" s="19">
        <f t="shared" si="13"/>
        <v>122988</v>
      </c>
      <c r="K109" s="18">
        <f t="shared" si="14"/>
        <v>464.1056603773585</v>
      </c>
    </row>
    <row r="110" spans="1:11" s="25" customFormat="1" x14ac:dyDescent="0.2">
      <c r="A110" s="16">
        <v>377002</v>
      </c>
      <c r="B110" s="34" t="s">
        <v>116</v>
      </c>
      <c r="C110" s="13">
        <v>265</v>
      </c>
      <c r="D110" s="18">
        <v>0</v>
      </c>
      <c r="E110" s="18">
        <f t="shared" si="10"/>
        <v>0</v>
      </c>
      <c r="F110" s="18">
        <v>0</v>
      </c>
      <c r="G110" s="18">
        <f t="shared" si="11"/>
        <v>0</v>
      </c>
      <c r="H110" s="18">
        <v>117401</v>
      </c>
      <c r="I110" s="18">
        <f t="shared" si="12"/>
        <v>443.02264150943398</v>
      </c>
      <c r="J110" s="19">
        <f t="shared" si="13"/>
        <v>117401</v>
      </c>
      <c r="K110" s="18">
        <f t="shared" si="14"/>
        <v>443.02264150943398</v>
      </c>
    </row>
    <row r="111" spans="1:11" s="25" customFormat="1" x14ac:dyDescent="0.2">
      <c r="A111" s="16">
        <v>377003</v>
      </c>
      <c r="B111" s="34" t="s">
        <v>117</v>
      </c>
      <c r="C111" s="13">
        <v>301</v>
      </c>
      <c r="D111" s="18">
        <v>0</v>
      </c>
      <c r="E111" s="18">
        <f t="shared" si="10"/>
        <v>0</v>
      </c>
      <c r="F111" s="18">
        <v>0</v>
      </c>
      <c r="G111" s="18">
        <f t="shared" si="11"/>
        <v>0</v>
      </c>
      <c r="H111" s="18">
        <v>119020</v>
      </c>
      <c r="I111" s="18">
        <f t="shared" si="12"/>
        <v>395.4152823920266</v>
      </c>
      <c r="J111" s="19">
        <f t="shared" si="13"/>
        <v>119020</v>
      </c>
      <c r="K111" s="18">
        <f t="shared" si="14"/>
        <v>395.4152823920266</v>
      </c>
    </row>
    <row r="112" spans="1:11" s="25" customFormat="1" x14ac:dyDescent="0.2">
      <c r="A112" s="16">
        <v>377004</v>
      </c>
      <c r="B112" s="34" t="s">
        <v>118</v>
      </c>
      <c r="C112" s="13">
        <v>383</v>
      </c>
      <c r="D112" s="18">
        <v>0</v>
      </c>
      <c r="E112" s="18">
        <f t="shared" si="10"/>
        <v>0</v>
      </c>
      <c r="F112" s="18">
        <v>0</v>
      </c>
      <c r="G112" s="18">
        <f t="shared" si="11"/>
        <v>0</v>
      </c>
      <c r="H112" s="18">
        <v>82265</v>
      </c>
      <c r="I112" s="18">
        <f t="shared" si="12"/>
        <v>214.7911227154047</v>
      </c>
      <c r="J112" s="19">
        <f t="shared" si="13"/>
        <v>82265</v>
      </c>
      <c r="K112" s="18">
        <f t="shared" si="14"/>
        <v>214.7911227154047</v>
      </c>
    </row>
    <row r="113" spans="1:11" s="25" customFormat="1" x14ac:dyDescent="0.2">
      <c r="A113" s="16">
        <v>377005</v>
      </c>
      <c r="B113" s="62" t="s">
        <v>119</v>
      </c>
      <c r="C113" s="13">
        <v>402</v>
      </c>
      <c r="D113" s="18">
        <v>0</v>
      </c>
      <c r="E113" s="18">
        <f t="shared" si="10"/>
        <v>0</v>
      </c>
      <c r="F113" s="18">
        <v>0</v>
      </c>
      <c r="G113" s="18">
        <f t="shared" si="11"/>
        <v>0</v>
      </c>
      <c r="H113" s="18">
        <v>134463</v>
      </c>
      <c r="I113" s="18">
        <f t="shared" si="12"/>
        <v>334.4850746268657</v>
      </c>
      <c r="J113" s="19">
        <f t="shared" si="13"/>
        <v>134463</v>
      </c>
      <c r="K113" s="18">
        <f t="shared" si="14"/>
        <v>334.4850746268657</v>
      </c>
    </row>
    <row r="114" spans="1:11" s="25" customFormat="1" x14ac:dyDescent="0.2">
      <c r="A114" s="16">
        <v>379001</v>
      </c>
      <c r="B114" s="34" t="s">
        <v>120</v>
      </c>
      <c r="C114" s="13">
        <v>221</v>
      </c>
      <c r="D114" s="18">
        <v>0</v>
      </c>
      <c r="E114" s="18">
        <f t="shared" si="10"/>
        <v>0</v>
      </c>
      <c r="F114" s="18">
        <v>0</v>
      </c>
      <c r="G114" s="18">
        <f t="shared" si="11"/>
        <v>0</v>
      </c>
      <c r="H114" s="18">
        <v>2120</v>
      </c>
      <c r="I114" s="18">
        <f t="shared" si="12"/>
        <v>9.5927601809954748</v>
      </c>
      <c r="J114" s="19">
        <f t="shared" si="13"/>
        <v>2120</v>
      </c>
      <c r="K114" s="18">
        <f t="shared" si="14"/>
        <v>9.5927601809954748</v>
      </c>
    </row>
    <row r="115" spans="1:11" s="25" customFormat="1" x14ac:dyDescent="0.2">
      <c r="A115" s="16">
        <v>380001</v>
      </c>
      <c r="B115" s="34" t="s">
        <v>121</v>
      </c>
      <c r="C115" s="13">
        <v>361</v>
      </c>
      <c r="D115" s="18">
        <v>0</v>
      </c>
      <c r="E115" s="18">
        <f t="shared" si="10"/>
        <v>0</v>
      </c>
      <c r="F115" s="18">
        <v>0</v>
      </c>
      <c r="G115" s="18">
        <f t="shared" si="11"/>
        <v>0</v>
      </c>
      <c r="H115" s="18">
        <v>13899</v>
      </c>
      <c r="I115" s="18">
        <f t="shared" si="12"/>
        <v>38.501385041551245</v>
      </c>
      <c r="J115" s="19">
        <f t="shared" si="13"/>
        <v>13899</v>
      </c>
      <c r="K115" s="18">
        <f t="shared" si="14"/>
        <v>38.501385041551245</v>
      </c>
    </row>
    <row r="116" spans="1:11" s="25" customFormat="1" x14ac:dyDescent="0.2">
      <c r="A116" s="16">
        <v>381001</v>
      </c>
      <c r="B116" s="62" t="s">
        <v>122</v>
      </c>
      <c r="C116" s="13">
        <v>219</v>
      </c>
      <c r="D116" s="18">
        <v>0</v>
      </c>
      <c r="E116" s="18">
        <f t="shared" si="10"/>
        <v>0</v>
      </c>
      <c r="F116" s="18">
        <v>0</v>
      </c>
      <c r="G116" s="18">
        <f t="shared" si="11"/>
        <v>0</v>
      </c>
      <c r="H116" s="18">
        <v>8563</v>
      </c>
      <c r="I116" s="18">
        <f t="shared" si="12"/>
        <v>39.100456621004568</v>
      </c>
      <c r="J116" s="19">
        <f t="shared" si="13"/>
        <v>8563</v>
      </c>
      <c r="K116" s="18">
        <f t="shared" si="14"/>
        <v>39.100456621004568</v>
      </c>
    </row>
    <row r="117" spans="1:11" s="25" customFormat="1" x14ac:dyDescent="0.2">
      <c r="A117" s="34">
        <v>382001</v>
      </c>
      <c r="B117" s="34" t="s">
        <v>123</v>
      </c>
      <c r="C117" s="13">
        <v>210</v>
      </c>
      <c r="D117" s="18">
        <v>0</v>
      </c>
      <c r="E117" s="18">
        <f t="shared" si="10"/>
        <v>0</v>
      </c>
      <c r="F117" s="18">
        <v>0</v>
      </c>
      <c r="G117" s="18">
        <f t="shared" si="11"/>
        <v>0</v>
      </c>
      <c r="H117" s="18">
        <v>0</v>
      </c>
      <c r="I117" s="18">
        <f t="shared" si="12"/>
        <v>0</v>
      </c>
      <c r="J117" s="19">
        <f t="shared" si="13"/>
        <v>0</v>
      </c>
      <c r="K117" s="18">
        <f t="shared" si="14"/>
        <v>0</v>
      </c>
    </row>
    <row r="118" spans="1:11" s="61" customFormat="1" x14ac:dyDescent="0.2">
      <c r="A118" s="20">
        <v>383001</v>
      </c>
      <c r="B118" s="47" t="s">
        <v>124</v>
      </c>
      <c r="C118" s="22">
        <v>248</v>
      </c>
      <c r="D118" s="23">
        <v>0</v>
      </c>
      <c r="E118" s="23">
        <f t="shared" si="10"/>
        <v>0</v>
      </c>
      <c r="F118" s="23">
        <v>0</v>
      </c>
      <c r="G118" s="23">
        <f t="shared" si="11"/>
        <v>0</v>
      </c>
      <c r="H118" s="23">
        <v>19089</v>
      </c>
      <c r="I118" s="23">
        <f t="shared" si="12"/>
        <v>76.971774193548384</v>
      </c>
      <c r="J118" s="24">
        <f t="shared" si="13"/>
        <v>19089</v>
      </c>
      <c r="K118" s="23">
        <f t="shared" si="14"/>
        <v>76.971774193548384</v>
      </c>
    </row>
    <row r="119" spans="1:11" s="25" customFormat="1" x14ac:dyDescent="0.2">
      <c r="A119" s="16">
        <v>384001</v>
      </c>
      <c r="B119" s="34" t="s">
        <v>125</v>
      </c>
      <c r="C119" s="13">
        <v>533</v>
      </c>
      <c r="D119" s="18">
        <v>0</v>
      </c>
      <c r="E119" s="18">
        <f t="shared" si="10"/>
        <v>0</v>
      </c>
      <c r="F119" s="18">
        <v>0</v>
      </c>
      <c r="G119" s="18">
        <f t="shared" si="11"/>
        <v>0</v>
      </c>
      <c r="H119" s="18">
        <v>0</v>
      </c>
      <c r="I119" s="18">
        <f t="shared" si="12"/>
        <v>0</v>
      </c>
      <c r="J119" s="19">
        <f t="shared" si="13"/>
        <v>0</v>
      </c>
      <c r="K119" s="18">
        <f t="shared" si="14"/>
        <v>0</v>
      </c>
    </row>
    <row r="120" spans="1:11" s="25" customFormat="1" x14ac:dyDescent="0.2">
      <c r="A120" s="16">
        <v>385001</v>
      </c>
      <c r="B120" s="34" t="s">
        <v>126</v>
      </c>
      <c r="C120" s="13">
        <v>604</v>
      </c>
      <c r="D120" s="18">
        <v>0</v>
      </c>
      <c r="E120" s="18">
        <f t="shared" si="10"/>
        <v>0</v>
      </c>
      <c r="F120" s="18">
        <v>0</v>
      </c>
      <c r="G120" s="18">
        <f t="shared" si="11"/>
        <v>0</v>
      </c>
      <c r="H120" s="18">
        <v>0</v>
      </c>
      <c r="I120" s="18">
        <f t="shared" si="12"/>
        <v>0</v>
      </c>
      <c r="J120" s="19">
        <f t="shared" si="13"/>
        <v>0</v>
      </c>
      <c r="K120" s="18">
        <f t="shared" si="14"/>
        <v>0</v>
      </c>
    </row>
    <row r="121" spans="1:11" s="25" customFormat="1" x14ac:dyDescent="0.2">
      <c r="A121" s="34">
        <v>387001</v>
      </c>
      <c r="B121" s="34" t="s">
        <v>127</v>
      </c>
      <c r="C121" s="13">
        <v>597</v>
      </c>
      <c r="D121" s="18">
        <v>0</v>
      </c>
      <c r="E121" s="18">
        <f t="shared" si="10"/>
        <v>0</v>
      </c>
      <c r="F121" s="18">
        <v>0</v>
      </c>
      <c r="G121" s="18">
        <f t="shared" si="11"/>
        <v>0</v>
      </c>
      <c r="H121" s="18">
        <v>39410</v>
      </c>
      <c r="I121" s="18">
        <f t="shared" si="12"/>
        <v>66.01340033500837</v>
      </c>
      <c r="J121" s="19">
        <f t="shared" si="13"/>
        <v>39410</v>
      </c>
      <c r="K121" s="18">
        <f t="shared" si="14"/>
        <v>66.01340033500837</v>
      </c>
    </row>
    <row r="122" spans="1:11" s="25" customFormat="1" x14ac:dyDescent="0.2">
      <c r="A122" s="16">
        <v>388001</v>
      </c>
      <c r="B122" s="34" t="s">
        <v>128</v>
      </c>
      <c r="C122" s="13">
        <v>562</v>
      </c>
      <c r="D122" s="18">
        <v>0</v>
      </c>
      <c r="E122" s="18">
        <f t="shared" si="10"/>
        <v>0</v>
      </c>
      <c r="F122" s="18">
        <v>0</v>
      </c>
      <c r="G122" s="18">
        <f t="shared" si="11"/>
        <v>0</v>
      </c>
      <c r="H122" s="18">
        <v>3904</v>
      </c>
      <c r="I122" s="18">
        <f t="shared" si="12"/>
        <v>6.9466192170818504</v>
      </c>
      <c r="J122" s="19">
        <f t="shared" si="13"/>
        <v>3904</v>
      </c>
      <c r="K122" s="18">
        <f t="shared" si="14"/>
        <v>6.9466192170818504</v>
      </c>
    </row>
    <row r="123" spans="1:11" s="61" customFormat="1" x14ac:dyDescent="0.2">
      <c r="A123" s="20">
        <v>389001</v>
      </c>
      <c r="B123" s="47" t="s">
        <v>129</v>
      </c>
      <c r="C123" s="22">
        <v>591</v>
      </c>
      <c r="D123" s="23">
        <v>0</v>
      </c>
      <c r="E123" s="23">
        <f t="shared" si="10"/>
        <v>0</v>
      </c>
      <c r="F123" s="23">
        <v>0</v>
      </c>
      <c r="G123" s="23">
        <f t="shared" si="11"/>
        <v>0</v>
      </c>
      <c r="H123" s="23">
        <v>0</v>
      </c>
      <c r="I123" s="23">
        <f t="shared" si="12"/>
        <v>0</v>
      </c>
      <c r="J123" s="24">
        <f t="shared" si="13"/>
        <v>0</v>
      </c>
      <c r="K123" s="23">
        <f t="shared" si="14"/>
        <v>0</v>
      </c>
    </row>
    <row r="124" spans="1:11" s="25" customFormat="1" x14ac:dyDescent="0.2">
      <c r="A124" s="16">
        <v>389002</v>
      </c>
      <c r="B124" s="34" t="s">
        <v>130</v>
      </c>
      <c r="C124" s="13">
        <v>447</v>
      </c>
      <c r="D124" s="18">
        <v>0</v>
      </c>
      <c r="E124" s="18">
        <f t="shared" si="10"/>
        <v>0</v>
      </c>
      <c r="F124" s="18">
        <v>0</v>
      </c>
      <c r="G124" s="18">
        <f t="shared" si="11"/>
        <v>0</v>
      </c>
      <c r="H124" s="18">
        <v>0</v>
      </c>
      <c r="I124" s="18">
        <f t="shared" si="12"/>
        <v>0</v>
      </c>
      <c r="J124" s="19">
        <f t="shared" si="13"/>
        <v>0</v>
      </c>
      <c r="K124" s="18">
        <f t="shared" si="14"/>
        <v>0</v>
      </c>
    </row>
    <row r="125" spans="1:11" s="25" customFormat="1" x14ac:dyDescent="0.2">
      <c r="A125" s="16">
        <v>390001</v>
      </c>
      <c r="B125" s="62" t="s">
        <v>131</v>
      </c>
      <c r="C125" s="13">
        <v>659</v>
      </c>
      <c r="D125" s="18">
        <v>0</v>
      </c>
      <c r="E125" s="18">
        <f t="shared" si="10"/>
        <v>0</v>
      </c>
      <c r="F125" s="18">
        <v>0</v>
      </c>
      <c r="G125" s="18">
        <f t="shared" si="11"/>
        <v>0</v>
      </c>
      <c r="H125" s="18">
        <v>0</v>
      </c>
      <c r="I125" s="18">
        <f t="shared" si="12"/>
        <v>0</v>
      </c>
      <c r="J125" s="19">
        <f t="shared" si="13"/>
        <v>0</v>
      </c>
      <c r="K125" s="18">
        <f t="shared" si="14"/>
        <v>0</v>
      </c>
    </row>
    <row r="126" spans="1:11" s="25" customFormat="1" x14ac:dyDescent="0.2">
      <c r="A126" s="34">
        <v>391001</v>
      </c>
      <c r="B126" s="34" t="s">
        <v>132</v>
      </c>
      <c r="C126" s="13">
        <v>745</v>
      </c>
      <c r="D126" s="18">
        <v>0</v>
      </c>
      <c r="E126" s="18">
        <f t="shared" si="10"/>
        <v>0</v>
      </c>
      <c r="F126" s="18">
        <v>0</v>
      </c>
      <c r="G126" s="18">
        <f t="shared" si="11"/>
        <v>0</v>
      </c>
      <c r="H126" s="18">
        <v>0</v>
      </c>
      <c r="I126" s="18">
        <f t="shared" si="12"/>
        <v>0</v>
      </c>
      <c r="J126" s="19">
        <f t="shared" si="13"/>
        <v>0</v>
      </c>
      <c r="K126" s="18">
        <f t="shared" si="14"/>
        <v>0</v>
      </c>
    </row>
    <row r="127" spans="1:11" s="25" customFormat="1" x14ac:dyDescent="0.2">
      <c r="A127" s="16">
        <v>392001</v>
      </c>
      <c r="B127" s="34" t="s">
        <v>133</v>
      </c>
      <c r="C127" s="13">
        <v>407</v>
      </c>
      <c r="D127" s="18">
        <v>4791</v>
      </c>
      <c r="E127" s="18">
        <f t="shared" si="10"/>
        <v>11.771498771498772</v>
      </c>
      <c r="F127" s="18">
        <v>0</v>
      </c>
      <c r="G127" s="18">
        <f t="shared" si="11"/>
        <v>0</v>
      </c>
      <c r="H127" s="18">
        <v>131508</v>
      </c>
      <c r="I127" s="18">
        <f t="shared" si="12"/>
        <v>323.1154791154791</v>
      </c>
      <c r="J127" s="19">
        <f t="shared" si="13"/>
        <v>136299</v>
      </c>
      <c r="K127" s="18">
        <f t="shared" si="14"/>
        <v>334.88697788697789</v>
      </c>
    </row>
    <row r="128" spans="1:11" s="61" customFormat="1" x14ac:dyDescent="0.2">
      <c r="A128" s="20">
        <v>393001</v>
      </c>
      <c r="B128" s="47" t="s">
        <v>134</v>
      </c>
      <c r="C128" s="22">
        <v>795</v>
      </c>
      <c r="D128" s="23">
        <v>0</v>
      </c>
      <c r="E128" s="23">
        <f t="shared" si="10"/>
        <v>0</v>
      </c>
      <c r="F128" s="23">
        <v>0</v>
      </c>
      <c r="G128" s="23">
        <f t="shared" si="11"/>
        <v>0</v>
      </c>
      <c r="H128" s="23">
        <v>14037</v>
      </c>
      <c r="I128" s="23">
        <f t="shared" si="12"/>
        <v>17.656603773584905</v>
      </c>
      <c r="J128" s="24">
        <f t="shared" si="13"/>
        <v>14037</v>
      </c>
      <c r="K128" s="23">
        <f t="shared" si="14"/>
        <v>17.656603773584905</v>
      </c>
    </row>
    <row r="129" spans="1:11" s="25" customFormat="1" x14ac:dyDescent="0.2">
      <c r="A129" s="16">
        <v>393002</v>
      </c>
      <c r="B129" s="34" t="s">
        <v>135</v>
      </c>
      <c r="C129" s="13">
        <v>398</v>
      </c>
      <c r="D129" s="18">
        <v>0</v>
      </c>
      <c r="E129" s="18">
        <f>D129/$C129</f>
        <v>0</v>
      </c>
      <c r="F129" s="18">
        <v>0</v>
      </c>
      <c r="G129" s="18">
        <f>F129/$C129</f>
        <v>0</v>
      </c>
      <c r="H129" s="18">
        <v>2415</v>
      </c>
      <c r="I129" s="18">
        <f>H129/$C129</f>
        <v>6.0678391959798992</v>
      </c>
      <c r="J129" s="19">
        <f>D129+F129+H129</f>
        <v>2415</v>
      </c>
      <c r="K129" s="18">
        <f>J129/$C129</f>
        <v>6.0678391959798992</v>
      </c>
    </row>
    <row r="130" spans="1:11" s="25" customFormat="1" x14ac:dyDescent="0.2">
      <c r="A130" s="16">
        <v>394003</v>
      </c>
      <c r="B130" s="34" t="s">
        <v>136</v>
      </c>
      <c r="C130" s="13">
        <v>561</v>
      </c>
      <c r="D130" s="18">
        <v>0</v>
      </c>
      <c r="E130" s="18">
        <f t="shared" si="10"/>
        <v>0</v>
      </c>
      <c r="F130" s="18">
        <v>0</v>
      </c>
      <c r="G130" s="18">
        <f t="shared" si="11"/>
        <v>0</v>
      </c>
      <c r="H130" s="18">
        <v>5618</v>
      </c>
      <c r="I130" s="18">
        <f t="shared" si="12"/>
        <v>10.014260249554367</v>
      </c>
      <c r="J130" s="19">
        <f t="shared" si="13"/>
        <v>5618</v>
      </c>
      <c r="K130" s="18">
        <f t="shared" si="14"/>
        <v>10.014260249554367</v>
      </c>
    </row>
    <row r="131" spans="1:11" s="25" customFormat="1" x14ac:dyDescent="0.2">
      <c r="A131" s="16">
        <v>395001</v>
      </c>
      <c r="B131" s="62" t="s">
        <v>137</v>
      </c>
      <c r="C131" s="13">
        <v>628</v>
      </c>
      <c r="D131" s="18">
        <v>0</v>
      </c>
      <c r="E131" s="18">
        <f t="shared" si="10"/>
        <v>0</v>
      </c>
      <c r="F131" s="18">
        <v>0</v>
      </c>
      <c r="G131" s="18">
        <f t="shared" si="11"/>
        <v>0</v>
      </c>
      <c r="H131" s="18">
        <v>0</v>
      </c>
      <c r="I131" s="18">
        <f t="shared" si="12"/>
        <v>0</v>
      </c>
      <c r="J131" s="19">
        <f t="shared" si="13"/>
        <v>0</v>
      </c>
      <c r="K131" s="18">
        <f t="shared" si="14"/>
        <v>0</v>
      </c>
    </row>
    <row r="132" spans="1:11" s="25" customFormat="1" x14ac:dyDescent="0.2">
      <c r="A132" s="34">
        <v>395002</v>
      </c>
      <c r="B132" s="34" t="s">
        <v>138</v>
      </c>
      <c r="C132" s="13">
        <v>595</v>
      </c>
      <c r="D132" s="18">
        <v>0</v>
      </c>
      <c r="E132" s="18">
        <f t="shared" si="10"/>
        <v>0</v>
      </c>
      <c r="F132" s="18">
        <v>0</v>
      </c>
      <c r="G132" s="18">
        <f t="shared" si="11"/>
        <v>0</v>
      </c>
      <c r="H132" s="18">
        <v>2388</v>
      </c>
      <c r="I132" s="18">
        <f t="shared" si="12"/>
        <v>4.0134453781512605</v>
      </c>
      <c r="J132" s="19">
        <f t="shared" si="13"/>
        <v>2388</v>
      </c>
      <c r="K132" s="18">
        <f t="shared" si="14"/>
        <v>4.0134453781512605</v>
      </c>
    </row>
    <row r="133" spans="1:11" s="61" customFormat="1" x14ac:dyDescent="0.2">
      <c r="A133" s="20">
        <v>395003</v>
      </c>
      <c r="B133" s="47" t="s">
        <v>139</v>
      </c>
      <c r="C133" s="22">
        <v>506</v>
      </c>
      <c r="D133" s="23">
        <v>0</v>
      </c>
      <c r="E133" s="23">
        <f t="shared" si="10"/>
        <v>0</v>
      </c>
      <c r="F133" s="23">
        <v>0</v>
      </c>
      <c r="G133" s="23">
        <f t="shared" si="11"/>
        <v>0</v>
      </c>
      <c r="H133" s="23">
        <v>5574</v>
      </c>
      <c r="I133" s="23">
        <f t="shared" si="12"/>
        <v>11.015810276679842</v>
      </c>
      <c r="J133" s="24">
        <f t="shared" si="13"/>
        <v>5574</v>
      </c>
      <c r="K133" s="23">
        <f t="shared" si="14"/>
        <v>11.015810276679842</v>
      </c>
    </row>
    <row r="134" spans="1:11" s="25" customFormat="1" x14ac:dyDescent="0.2">
      <c r="A134" s="16">
        <v>395004</v>
      </c>
      <c r="B134" s="34" t="s">
        <v>140</v>
      </c>
      <c r="C134" s="13">
        <v>557</v>
      </c>
      <c r="D134" s="18">
        <v>0</v>
      </c>
      <c r="E134" s="18">
        <f t="shared" si="10"/>
        <v>0</v>
      </c>
      <c r="F134" s="18">
        <v>0</v>
      </c>
      <c r="G134" s="18">
        <f t="shared" si="11"/>
        <v>0</v>
      </c>
      <c r="H134" s="18">
        <v>9586</v>
      </c>
      <c r="I134" s="18">
        <f t="shared" si="12"/>
        <v>17.210053859964095</v>
      </c>
      <c r="J134" s="19">
        <f t="shared" si="13"/>
        <v>9586</v>
      </c>
      <c r="K134" s="18">
        <f t="shared" si="14"/>
        <v>17.210053859964095</v>
      </c>
    </row>
    <row r="135" spans="1:11" s="25" customFormat="1" x14ac:dyDescent="0.2">
      <c r="A135" s="16">
        <v>395005</v>
      </c>
      <c r="B135" s="34" t="s">
        <v>141</v>
      </c>
      <c r="C135" s="13">
        <v>874</v>
      </c>
      <c r="D135" s="18">
        <v>0</v>
      </c>
      <c r="E135" s="18">
        <f t="shared" si="10"/>
        <v>0</v>
      </c>
      <c r="F135" s="18">
        <v>0</v>
      </c>
      <c r="G135" s="18">
        <f t="shared" si="11"/>
        <v>0</v>
      </c>
      <c r="H135" s="18">
        <v>0</v>
      </c>
      <c r="I135" s="18">
        <f t="shared" si="12"/>
        <v>0</v>
      </c>
      <c r="J135" s="19">
        <f t="shared" si="13"/>
        <v>0</v>
      </c>
      <c r="K135" s="18">
        <f t="shared" si="14"/>
        <v>0</v>
      </c>
    </row>
    <row r="136" spans="1:11" s="25" customFormat="1" x14ac:dyDescent="0.2">
      <c r="A136" s="16">
        <v>395006</v>
      </c>
      <c r="B136" s="62" t="s">
        <v>142</v>
      </c>
      <c r="C136" s="13">
        <v>500</v>
      </c>
      <c r="D136" s="18">
        <v>0</v>
      </c>
      <c r="E136" s="18">
        <f t="shared" si="10"/>
        <v>0</v>
      </c>
      <c r="F136" s="18">
        <v>0</v>
      </c>
      <c r="G136" s="18">
        <f t="shared" si="11"/>
        <v>0</v>
      </c>
      <c r="H136" s="18">
        <v>64</v>
      </c>
      <c r="I136" s="18">
        <f t="shared" si="12"/>
        <v>0.128</v>
      </c>
      <c r="J136" s="19">
        <f t="shared" si="13"/>
        <v>64</v>
      </c>
      <c r="K136" s="18">
        <f t="shared" si="14"/>
        <v>0.128</v>
      </c>
    </row>
    <row r="137" spans="1:11" s="25" customFormat="1" x14ac:dyDescent="0.2">
      <c r="A137" s="34">
        <v>395007</v>
      </c>
      <c r="B137" s="34" t="s">
        <v>143</v>
      </c>
      <c r="C137" s="13">
        <v>330</v>
      </c>
      <c r="D137" s="18">
        <v>0</v>
      </c>
      <c r="E137" s="18">
        <f t="shared" si="10"/>
        <v>0</v>
      </c>
      <c r="F137" s="18">
        <v>0</v>
      </c>
      <c r="G137" s="18">
        <f t="shared" si="11"/>
        <v>0</v>
      </c>
      <c r="H137" s="18">
        <v>10924</v>
      </c>
      <c r="I137" s="18">
        <f t="shared" si="12"/>
        <v>33.103030303030302</v>
      </c>
      <c r="J137" s="19">
        <f t="shared" si="13"/>
        <v>10924</v>
      </c>
      <c r="K137" s="18">
        <f t="shared" si="14"/>
        <v>33.103030303030302</v>
      </c>
    </row>
    <row r="138" spans="1:11" s="61" customFormat="1" x14ac:dyDescent="0.2">
      <c r="A138" s="20">
        <v>397001</v>
      </c>
      <c r="B138" s="47" t="s">
        <v>144</v>
      </c>
      <c r="C138" s="22">
        <v>405</v>
      </c>
      <c r="D138" s="23">
        <v>0</v>
      </c>
      <c r="E138" s="23">
        <f t="shared" si="10"/>
        <v>0</v>
      </c>
      <c r="F138" s="23">
        <v>0</v>
      </c>
      <c r="G138" s="23">
        <f t="shared" si="11"/>
        <v>0</v>
      </c>
      <c r="H138" s="23">
        <v>12775</v>
      </c>
      <c r="I138" s="23">
        <f t="shared" si="12"/>
        <v>31.543209876543209</v>
      </c>
      <c r="J138" s="24">
        <f t="shared" si="13"/>
        <v>12775</v>
      </c>
      <c r="K138" s="23">
        <f t="shared" si="14"/>
        <v>31.543209876543209</v>
      </c>
    </row>
    <row r="139" spans="1:11" s="25" customFormat="1" x14ac:dyDescent="0.2">
      <c r="A139" s="16">
        <v>398001</v>
      </c>
      <c r="B139" s="34" t="s">
        <v>145</v>
      </c>
      <c r="C139" s="13">
        <v>348</v>
      </c>
      <c r="D139" s="18">
        <v>0</v>
      </c>
      <c r="E139" s="18">
        <f t="shared" si="10"/>
        <v>0</v>
      </c>
      <c r="F139" s="18">
        <v>0</v>
      </c>
      <c r="G139" s="18">
        <f t="shared" si="11"/>
        <v>0</v>
      </c>
      <c r="H139" s="18">
        <v>98605</v>
      </c>
      <c r="I139" s="18">
        <f t="shared" si="12"/>
        <v>283.34770114942529</v>
      </c>
      <c r="J139" s="19">
        <f t="shared" si="13"/>
        <v>98605</v>
      </c>
      <c r="K139" s="18">
        <f t="shared" si="14"/>
        <v>283.34770114942529</v>
      </c>
    </row>
    <row r="140" spans="1:11" s="25" customFormat="1" x14ac:dyDescent="0.2">
      <c r="A140" s="16">
        <v>398002</v>
      </c>
      <c r="B140" s="34" t="s">
        <v>146</v>
      </c>
      <c r="C140" s="13">
        <v>506</v>
      </c>
      <c r="D140" s="18">
        <v>0</v>
      </c>
      <c r="E140" s="18">
        <f t="shared" si="10"/>
        <v>0</v>
      </c>
      <c r="F140" s="18">
        <v>0</v>
      </c>
      <c r="G140" s="18">
        <f t="shared" si="11"/>
        <v>0</v>
      </c>
      <c r="H140" s="18">
        <v>72185</v>
      </c>
      <c r="I140" s="18">
        <f t="shared" si="12"/>
        <v>142.65810276679841</v>
      </c>
      <c r="J140" s="19">
        <f t="shared" si="13"/>
        <v>72185</v>
      </c>
      <c r="K140" s="18">
        <f t="shared" si="14"/>
        <v>142.65810276679841</v>
      </c>
    </row>
    <row r="141" spans="1:11" s="25" customFormat="1" x14ac:dyDescent="0.2">
      <c r="A141" s="16">
        <v>398003</v>
      </c>
      <c r="B141" s="62" t="s">
        <v>147</v>
      </c>
      <c r="C141" s="13">
        <v>387</v>
      </c>
      <c r="D141" s="18">
        <v>0</v>
      </c>
      <c r="E141" s="18">
        <f t="shared" si="10"/>
        <v>0</v>
      </c>
      <c r="F141" s="18">
        <v>0</v>
      </c>
      <c r="G141" s="18">
        <f t="shared" si="11"/>
        <v>0</v>
      </c>
      <c r="H141" s="18">
        <v>44416</v>
      </c>
      <c r="I141" s="18">
        <f t="shared" si="12"/>
        <v>114.77002583979328</v>
      </c>
      <c r="J141" s="19">
        <f t="shared" si="13"/>
        <v>44416</v>
      </c>
      <c r="K141" s="18">
        <f t="shared" si="14"/>
        <v>114.77002583979328</v>
      </c>
    </row>
    <row r="142" spans="1:11" s="25" customFormat="1" x14ac:dyDescent="0.2">
      <c r="A142" s="34">
        <v>398004</v>
      </c>
      <c r="B142" s="34" t="s">
        <v>148</v>
      </c>
      <c r="C142" s="13">
        <v>301</v>
      </c>
      <c r="D142" s="18">
        <v>0</v>
      </c>
      <c r="E142" s="18">
        <f t="shared" si="10"/>
        <v>0</v>
      </c>
      <c r="F142" s="18">
        <v>0</v>
      </c>
      <c r="G142" s="18">
        <f t="shared" si="11"/>
        <v>0</v>
      </c>
      <c r="H142" s="18">
        <v>634</v>
      </c>
      <c r="I142" s="18">
        <f t="shared" si="12"/>
        <v>2.1063122923588038</v>
      </c>
      <c r="J142" s="19">
        <f t="shared" si="13"/>
        <v>634</v>
      </c>
      <c r="K142" s="18">
        <f t="shared" si="14"/>
        <v>2.1063122923588038</v>
      </c>
    </row>
    <row r="143" spans="1:11" s="57" customFormat="1" x14ac:dyDescent="0.2">
      <c r="A143" s="54">
        <v>398005</v>
      </c>
      <c r="B143" s="55" t="s">
        <v>149</v>
      </c>
      <c r="C143" s="22">
        <v>142</v>
      </c>
      <c r="D143" s="56">
        <v>0</v>
      </c>
      <c r="E143" s="56">
        <f t="shared" si="10"/>
        <v>0</v>
      </c>
      <c r="F143" s="56">
        <v>0</v>
      </c>
      <c r="G143" s="56">
        <f t="shared" si="11"/>
        <v>0</v>
      </c>
      <c r="H143" s="56">
        <v>9763</v>
      </c>
      <c r="I143" s="56">
        <f t="shared" si="12"/>
        <v>68.75352112676056</v>
      </c>
      <c r="J143" s="24">
        <f t="shared" si="13"/>
        <v>9763</v>
      </c>
      <c r="K143" s="56">
        <f t="shared" si="14"/>
        <v>68.75352112676056</v>
      </c>
    </row>
    <row r="144" spans="1:11" s="53" customFormat="1" x14ac:dyDescent="0.2">
      <c r="A144" s="50">
        <v>398006</v>
      </c>
      <c r="B144" s="51" t="s">
        <v>150</v>
      </c>
      <c r="C144" s="13">
        <v>110</v>
      </c>
      <c r="D144" s="52">
        <v>0</v>
      </c>
      <c r="E144" s="52">
        <f t="shared" si="10"/>
        <v>0</v>
      </c>
      <c r="F144" s="52">
        <v>0</v>
      </c>
      <c r="G144" s="52">
        <f t="shared" si="11"/>
        <v>0</v>
      </c>
      <c r="H144" s="52">
        <v>15608</v>
      </c>
      <c r="I144" s="52">
        <f t="shared" si="12"/>
        <v>141.8909090909091</v>
      </c>
      <c r="J144" s="19">
        <f t="shared" si="13"/>
        <v>15608</v>
      </c>
      <c r="K144" s="52">
        <f t="shared" si="14"/>
        <v>141.8909090909091</v>
      </c>
    </row>
    <row r="145" spans="1:11" s="25" customFormat="1" x14ac:dyDescent="0.2">
      <c r="A145" s="16">
        <v>399001</v>
      </c>
      <c r="B145" s="34" t="s">
        <v>151</v>
      </c>
      <c r="C145" s="13">
        <v>484</v>
      </c>
      <c r="D145" s="18">
        <v>0</v>
      </c>
      <c r="E145" s="18">
        <f t="shared" si="10"/>
        <v>0</v>
      </c>
      <c r="F145" s="18">
        <v>0</v>
      </c>
      <c r="G145" s="18">
        <f t="shared" si="11"/>
        <v>0</v>
      </c>
      <c r="H145" s="18">
        <v>53882</v>
      </c>
      <c r="I145" s="18">
        <f t="shared" si="12"/>
        <v>111.32644628099173</v>
      </c>
      <c r="J145" s="19">
        <f t="shared" si="13"/>
        <v>53882</v>
      </c>
      <c r="K145" s="18">
        <f t="shared" si="14"/>
        <v>111.32644628099173</v>
      </c>
    </row>
    <row r="146" spans="1:11" s="25" customFormat="1" x14ac:dyDescent="0.2">
      <c r="A146" s="16">
        <v>399002</v>
      </c>
      <c r="B146" s="34" t="s">
        <v>152</v>
      </c>
      <c r="C146" s="13">
        <v>323</v>
      </c>
      <c r="D146" s="18">
        <v>0</v>
      </c>
      <c r="E146" s="18">
        <f t="shared" si="10"/>
        <v>0</v>
      </c>
      <c r="F146" s="18">
        <v>0</v>
      </c>
      <c r="G146" s="18">
        <f t="shared" si="11"/>
        <v>0</v>
      </c>
      <c r="H146" s="18">
        <v>41348</v>
      </c>
      <c r="I146" s="18">
        <f t="shared" si="12"/>
        <v>128.0123839009288</v>
      </c>
      <c r="J146" s="19">
        <f t="shared" si="13"/>
        <v>41348</v>
      </c>
      <c r="K146" s="18">
        <f t="shared" si="14"/>
        <v>128.0123839009288</v>
      </c>
    </row>
    <row r="147" spans="1:11" s="25" customFormat="1" x14ac:dyDescent="0.2">
      <c r="A147" s="20">
        <v>399003</v>
      </c>
      <c r="B147" s="47" t="s">
        <v>153</v>
      </c>
      <c r="C147" s="22">
        <v>398</v>
      </c>
      <c r="D147" s="23">
        <v>0</v>
      </c>
      <c r="E147" s="23">
        <f t="shared" si="10"/>
        <v>0</v>
      </c>
      <c r="F147" s="23">
        <v>0</v>
      </c>
      <c r="G147" s="23">
        <f t="shared" si="11"/>
        <v>0</v>
      </c>
      <c r="H147" s="23">
        <v>5529</v>
      </c>
      <c r="I147" s="23">
        <f t="shared" si="12"/>
        <v>13.891959798994975</v>
      </c>
      <c r="J147" s="24">
        <f t="shared" si="13"/>
        <v>5529</v>
      </c>
      <c r="K147" s="23">
        <f t="shared" si="14"/>
        <v>13.891959798994975</v>
      </c>
    </row>
    <row r="148" spans="1:11" x14ac:dyDescent="0.2">
      <c r="A148" s="37"/>
      <c r="B148" s="38" t="s">
        <v>154</v>
      </c>
      <c r="C148" s="28">
        <f>SUM(C94:C147)</f>
        <v>22353</v>
      </c>
      <c r="D148" s="39">
        <f>SUM(D94:D147)</f>
        <v>28693</v>
      </c>
      <c r="E148" s="39">
        <f t="shared" si="10"/>
        <v>1.2836308325504406</v>
      </c>
      <c r="F148" s="39">
        <f>SUM(F94:F147)</f>
        <v>14100</v>
      </c>
      <c r="G148" s="39">
        <f t="shared" si="11"/>
        <v>0.63078781371627968</v>
      </c>
      <c r="H148" s="39">
        <f>SUM(H94:H147)</f>
        <v>1564843</v>
      </c>
      <c r="I148" s="39">
        <f t="shared" si="12"/>
        <v>70.005949984342152</v>
      </c>
      <c r="J148" s="63">
        <f>SUM(J94:J147)</f>
        <v>1607636</v>
      </c>
      <c r="K148" s="64">
        <f t="shared" si="14"/>
        <v>71.920368630608863</v>
      </c>
    </row>
    <row r="149" spans="1:11" x14ac:dyDescent="0.2">
      <c r="A149" s="42"/>
      <c r="B149" s="43"/>
      <c r="C149" s="43"/>
      <c r="D149" s="32"/>
      <c r="E149" s="32"/>
      <c r="F149" s="32"/>
      <c r="G149" s="32"/>
      <c r="H149" s="32"/>
      <c r="I149" s="32"/>
      <c r="J149" s="32"/>
      <c r="K149" s="33"/>
    </row>
    <row r="150" spans="1:11" s="25" customFormat="1" x14ac:dyDescent="0.2">
      <c r="A150" s="20" t="s">
        <v>155</v>
      </c>
      <c r="B150" s="47" t="s">
        <v>156</v>
      </c>
      <c r="C150" s="22">
        <v>339</v>
      </c>
      <c r="D150" s="23"/>
      <c r="E150" s="23">
        <f>D150/$C150</f>
        <v>0</v>
      </c>
      <c r="F150" s="23"/>
      <c r="G150" s="23">
        <f>F150/$C150</f>
        <v>0</v>
      </c>
      <c r="H150" s="23"/>
      <c r="I150" s="23">
        <f>H150/$C150</f>
        <v>0</v>
      </c>
      <c r="J150" s="24">
        <f>D150+F150+H150</f>
        <v>0</v>
      </c>
      <c r="K150" s="23">
        <f>J150/$C150</f>
        <v>0</v>
      </c>
    </row>
    <row r="151" spans="1:11" x14ac:dyDescent="0.2">
      <c r="A151" s="37"/>
      <c r="B151" s="38" t="s">
        <v>157</v>
      </c>
      <c r="C151" s="28">
        <f>C150</f>
        <v>339</v>
      </c>
      <c r="D151" s="39">
        <f>D150</f>
        <v>0</v>
      </c>
      <c r="E151" s="39">
        <f>D151/$C151</f>
        <v>0</v>
      </c>
      <c r="F151" s="39">
        <f>F150</f>
        <v>0</v>
      </c>
      <c r="G151" s="39">
        <f>F151/$C151</f>
        <v>0</v>
      </c>
      <c r="H151" s="39">
        <f>H150</f>
        <v>0</v>
      </c>
      <c r="I151" s="39">
        <f>H151/$C151</f>
        <v>0</v>
      </c>
      <c r="J151" s="63">
        <f>J150</f>
        <v>0</v>
      </c>
      <c r="K151" s="64">
        <f>J151/$C151</f>
        <v>0</v>
      </c>
    </row>
    <row r="152" spans="1:11" x14ac:dyDescent="0.2">
      <c r="A152" s="42"/>
      <c r="B152" s="43"/>
      <c r="C152" s="43"/>
      <c r="D152" s="32"/>
      <c r="E152" s="32"/>
      <c r="F152" s="32"/>
      <c r="G152" s="32"/>
      <c r="H152" s="32"/>
      <c r="I152" s="32"/>
      <c r="J152" s="32"/>
      <c r="K152" s="33"/>
    </row>
    <row r="153" spans="1:11" ht="13.5" thickBot="1" x14ac:dyDescent="0.25">
      <c r="A153" s="65"/>
      <c r="B153" s="66" t="s">
        <v>158</v>
      </c>
      <c r="C153" s="67">
        <f>C148+C92+C78+C74</f>
        <v>694939</v>
      </c>
      <c r="D153" s="68">
        <f>D148+D92+D78+D74+D151</f>
        <v>18356267</v>
      </c>
      <c r="E153" s="68">
        <f>D153/$C153</f>
        <v>26.41421333383218</v>
      </c>
      <c r="F153" s="68">
        <f>F148+F92+F78+F74+F151</f>
        <v>24471243</v>
      </c>
      <c r="G153" s="68">
        <f>F153/$C153</f>
        <v>35.21351226510528</v>
      </c>
      <c r="H153" s="68">
        <f>H148+H92+H78+H74+H151</f>
        <v>62434847</v>
      </c>
      <c r="I153" s="68">
        <f>H153/$C153</f>
        <v>89.842197660514088</v>
      </c>
      <c r="J153" s="69">
        <f>J148+J92+J78+J74+J151</f>
        <v>105262357</v>
      </c>
      <c r="K153" s="68">
        <f>J153/$C153</f>
        <v>151.46992325945155</v>
      </c>
    </row>
    <row r="154" spans="1:11" ht="13.5" thickTop="1" x14ac:dyDescent="0.2"/>
    <row r="155" spans="1:11" ht="27.75" customHeight="1" x14ac:dyDescent="0.2">
      <c r="D155" s="72" t="s">
        <v>159</v>
      </c>
      <c r="E155" s="72"/>
      <c r="F155" s="72"/>
      <c r="G155" s="70"/>
      <c r="H155" s="72" t="s">
        <v>159</v>
      </c>
      <c r="I155" s="72"/>
      <c r="J155" s="72"/>
      <c r="K155" s="70"/>
    </row>
    <row r="157" spans="1:11" x14ac:dyDescent="0.2">
      <c r="D157" s="71"/>
      <c r="F157" s="71"/>
      <c r="H157" s="71"/>
      <c r="J157" s="71"/>
    </row>
  </sheetData>
  <mergeCells count="7">
    <mergeCell ref="D155:F155"/>
    <mergeCell ref="H155:J155"/>
    <mergeCell ref="A1:B2"/>
    <mergeCell ref="D1:G1"/>
    <mergeCell ref="H1:K1"/>
    <mergeCell ref="C2:C3"/>
    <mergeCell ref="J2:J3"/>
  </mergeCells>
  <printOptions horizontalCentered="1"/>
  <pageMargins left="0.25" right="0.25" top="0.5" bottom="0.5" header="0.25" footer="0.5"/>
  <pageSetup paperSize="5" scale="80" fitToWidth="3" fitToHeight="2" orientation="portrait" r:id="rId1"/>
  <headerFooter alignWithMargins="0">
    <oddHeader xml:space="preserve">&amp;C&amp;12
</oddHeader>
  </headerFooter>
  <rowBreaks count="1" manualBreakCount="1">
    <brk id="75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 - 700</vt:lpstr>
      <vt:lpstr>'Property - 700'!Print_Area</vt:lpstr>
      <vt:lpstr>'Property - 700'!Print_Titles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2012-07-03T18:50:36Z</dcterms:created>
  <dcterms:modified xsi:type="dcterms:W3CDTF">2012-07-09T18:42:05Z</dcterms:modified>
</cp:coreProperties>
</file>