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Area" localSheetId="0">'Expend by Group'!$A$1:$AX$134</definedName>
    <definedName name="_xlnm.Print_Titles" localSheetId="0">'Expend by Group'!$A:$C,'Expend by Group'!$1:$3</definedName>
  </definedNames>
  <calcPr fullCalcOnLoad="1"/>
</workbook>
</file>

<file path=xl/sharedStrings.xml><?xml version="1.0" encoding="utf-8"?>
<sst xmlns="http://schemas.openxmlformats.org/spreadsheetml/2006/main" count="218" uniqueCount="175">
  <si>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</si>
  <si>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</si>
  <si>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</si>
  <si>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</si>
  <si>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</si>
  <si>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</si>
  <si>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</si>
  <si>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</si>
  <si>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</si>
  <si>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</si>
  <si>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</si>
  <si>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</si>
  <si>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</si>
  <si>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</si>
  <si>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</si>
  <si>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</si>
  <si>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</si>
  <si>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</si>
  <si>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</si>
  <si>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</si>
  <si>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</si>
  <si>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</si>
  <si>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</si>
  <si>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</si>
  <si>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</si>
  <si>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</si>
  <si>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</si>
  <si>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</si>
  <si>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</si>
  <si>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Per Pupil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</si>
  <si>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</si>
  <si>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</si>
  <si>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</si>
  <si>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</si>
  <si>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</si>
  <si>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</si>
  <si>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</si>
  <si>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</si>
  <si>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</si>
  <si>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</si>
  <si>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</si>
  <si>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</si>
  <si>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</si>
  <si>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</si>
  <si>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</si>
  <si>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</si>
  <si>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</si>
  <si>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</si>
  <si>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</si>
  <si>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</si>
  <si>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</si>
  <si>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</si>
  <si>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</si>
  <si>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</si>
  <si>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</si>
  <si>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</si>
  <si>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</si>
  <si>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</si>
  <si>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</si>
  <si>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</si>
  <si>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</si>
  <si>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</si>
  <si>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</si>
  <si>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</si>
  <si>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</si>
  <si>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</si>
  <si>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</si>
  <si>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</si>
  <si>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</si>
  <si>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</si>
  <si>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</si>
  <si>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</si>
  <si>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</si>
  <si>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</si>
  <si>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</si>
  <si>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</si>
  <si>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</si>
  <si>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</si>
  <si>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</si>
  <si>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</si>
  <si>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</si>
  <si>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</si>
  <si>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</si>
  <si>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</si>
  <si>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</si>
  <si>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</si>
  <si>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</si>
  <si>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</si>
  <si>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</si>
  <si>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</si>
  <si>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</si>
  <si>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</si>
  <si>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</si>
  <si>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</si>
  <si>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</si>
  <si>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</si>
  <si>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</si>
  <si>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</si>
  <si>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</si>
  <si>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</si>
  <si>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</si>
  <si>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</si>
  <si>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</si>
  <si>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</si>
  <si>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</si>
  <si>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</si>
  <si>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</si>
  <si>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</si>
  <si>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</si>
  <si>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</si>
  <si>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</si>
  <si>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</si>
  <si>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</si>
  <si>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</si>
  <si>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</si>
  <si>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</si>
  <si>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</si>
  <si>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</si>
  <si>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</si>
  <si>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</si>
  <si>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</si>
  <si>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</si>
  <si>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</si>
  <si>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</si>
  <si>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</si>
  <si>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</si>
  <si>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</si>
  <si>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</si>
  <si>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</si>
  <si>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</si>
  <si>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 xml:space="preserve"> Total Districts</t>
  </si>
  <si>
    <t>EXPENDITURES BY GROUP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</si>
  <si>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</si>
  <si>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</si>
  <si>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</si>
  <si>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</si>
  <si>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</si>
  <si>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</si>
  <si>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</si>
  <si>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</si>
  <si>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</si>
  <si>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The MAX Charter School</t>
  </si>
  <si>
    <t>Central Community School Board</t>
  </si>
  <si>
    <t>2008-2009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</si>
  <si>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</si>
  <si>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</si>
  <si>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</si>
  <si>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</si>
  <si>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</si>
  <si>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</si>
  <si>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</si>
  <si>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</si>
  <si>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</si>
  <si>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</si>
  <si>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</si>
  <si>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</si>
  <si>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</si>
  <si>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Oct. 2008 Elementary Secondary Membership</t>
  </si>
  <si>
    <t>Total Type 5 Charter Schools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</si>
  <si>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</si>
  <si>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</si>
  <si>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</si>
  <si>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</si>
  <si>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</si>
  <si>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</si>
  <si>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</si>
  <si>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</si>
  <si>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</si>
  <si>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</si>
  <si>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</si>
  <si>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</si>
  <si>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</si>
  <si>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</si>
  <si>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revenue</t>
  </si>
  <si>
    <t>** Excludes one-time Hurricane Related revenue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</si>
</sst>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202" applyFont="1" applyFill="1" applyBorder="1" applyAlignment="1">
      <alignment horizontal="center" wrapText="1"/>
      <protection/>
    </xf>
    <xf numFmtId="0" fontId="4" fillId="33" borderId="11" xfId="202" applyFont="1" applyFill="1" applyBorder="1" applyAlignment="1">
      <alignment horizontal="center"/>
      <protection/>
    </xf>
    <xf numFmtId="170" fontId="4" fillId="34" borderId="10" xfId="202" applyNumberFormat="1" applyFont="1" applyFill="1" applyBorder="1" applyAlignment="1">
      <alignment horizontal="right" wrapText="1"/>
      <protection/>
    </xf>
    <xf numFmtId="170" fontId="4" fillId="35" borderId="10" xfId="202" applyNumberFormat="1" applyFont="1" applyFill="1" applyBorder="1" applyAlignment="1">
      <alignment horizontal="right" wrapText="1"/>
      <protection/>
    </xf>
    <xf numFmtId="170" fontId="2" fillId="36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3" fontId="3" fillId="37" borderId="15" xfId="0" applyNumberFormat="1" applyFont="1" applyFill="1" applyBorder="1" applyAlignment="1">
      <alignment/>
    </xf>
    <xf numFmtId="170" fontId="3" fillId="0" borderId="15" xfId="0" applyNumberFormat="1" applyFont="1" applyBorder="1" applyAlignment="1">
      <alignment/>
    </xf>
    <xf numFmtId="170" fontId="3" fillId="38" borderId="15" xfId="0" applyNumberFormat="1" applyFont="1" applyFill="1" applyBorder="1" applyAlignment="1">
      <alignment/>
    </xf>
    <xf numFmtId="170" fontId="3" fillId="39" borderId="15" xfId="0" applyNumberFormat="1" applyFont="1" applyFill="1" applyBorder="1" applyAlignment="1">
      <alignment/>
    </xf>
    <xf numFmtId="170" fontId="3" fillId="36" borderId="15" xfId="0" applyNumberFormat="1" applyFont="1" applyFill="1" applyBorder="1" applyAlignment="1">
      <alignment/>
    </xf>
    <xf numFmtId="170" fontId="3" fillId="40" borderId="15" xfId="0" applyNumberFormat="1" applyFont="1" applyFill="1" applyBorder="1" applyAlignment="1">
      <alignment/>
    </xf>
    <xf numFmtId="170" fontId="5" fillId="41" borderId="15" xfId="202" applyNumberFormat="1" applyFont="1" applyFill="1" applyBorder="1" applyAlignment="1">
      <alignment horizontal="right" wrapText="1"/>
      <protection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170" fontId="3" fillId="0" borderId="21" xfId="0" applyNumberFormat="1" applyFont="1" applyBorder="1" applyAlignment="1">
      <alignment/>
    </xf>
    <xf numFmtId="170" fontId="4" fillId="0" borderId="22" xfId="202" applyNumberFormat="1" applyFont="1" applyFill="1" applyBorder="1" applyAlignment="1">
      <alignment horizontal="right" wrapText="1"/>
      <protection/>
    </xf>
    <xf numFmtId="170" fontId="4" fillId="0" borderId="10" xfId="202" applyNumberFormat="1" applyFont="1" applyFill="1" applyBorder="1" applyAlignment="1">
      <alignment horizontal="right" wrapText="1"/>
      <protection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2" fillId="33" borderId="2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0" fontId="2" fillId="38" borderId="26" xfId="0" applyNumberFormat="1" applyFont="1" applyFill="1" applyBorder="1" applyAlignment="1">
      <alignment/>
    </xf>
    <xf numFmtId="170" fontId="2" fillId="39" borderId="26" xfId="0" applyNumberFormat="1" applyFont="1" applyFill="1" applyBorder="1" applyAlignment="1">
      <alignment/>
    </xf>
    <xf numFmtId="170" fontId="3" fillId="39" borderId="10" xfId="0" applyNumberFormat="1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170" fontId="5" fillId="34" borderId="27" xfId="202" applyNumberFormat="1" applyFont="1" applyFill="1" applyBorder="1" applyAlignment="1">
      <alignment horizontal="right" wrapText="1"/>
      <protection/>
    </xf>
    <xf numFmtId="170" fontId="4" fillId="0" borderId="28" xfId="202" applyNumberFormat="1" applyFont="1" applyFill="1" applyBorder="1" applyAlignment="1">
      <alignment horizontal="right" wrapText="1"/>
      <protection/>
    </xf>
    <xf numFmtId="170" fontId="3" fillId="0" borderId="22" xfId="0" applyNumberFormat="1" applyFont="1" applyBorder="1" applyAlignment="1">
      <alignment/>
    </xf>
    <xf numFmtId="170" fontId="4" fillId="35" borderId="28" xfId="202" applyNumberFormat="1" applyFont="1" applyFill="1" applyBorder="1" applyAlignment="1">
      <alignment horizontal="right" wrapText="1"/>
      <protection/>
    </xf>
    <xf numFmtId="170" fontId="4" fillId="35" borderId="22" xfId="202" applyNumberFormat="1" applyFont="1" applyFill="1" applyBorder="1" applyAlignment="1">
      <alignment horizontal="right" wrapText="1"/>
      <protection/>
    </xf>
    <xf numFmtId="170" fontId="4" fillId="42" borderId="28" xfId="202" applyNumberFormat="1" applyFont="1" applyFill="1" applyBorder="1" applyAlignment="1">
      <alignment horizontal="right" wrapText="1"/>
      <protection/>
    </xf>
    <xf numFmtId="170" fontId="4" fillId="34" borderId="29" xfId="202" applyNumberFormat="1" applyFont="1" applyFill="1" applyBorder="1" applyAlignment="1">
      <alignment horizontal="right" wrapText="1"/>
      <protection/>
    </xf>
    <xf numFmtId="0" fontId="2" fillId="33" borderId="26" xfId="0" applyFont="1" applyFill="1" applyBorder="1" applyAlignment="1">
      <alignment/>
    </xf>
    <xf numFmtId="170" fontId="2" fillId="0" borderId="10" xfId="0" applyNumberFormat="1" applyFont="1" applyBorder="1" applyAlignment="1">
      <alignment horizontal="right"/>
    </xf>
    <xf numFmtId="170" fontId="2" fillId="38" borderId="10" xfId="0" applyNumberFormat="1" applyFont="1" applyFill="1" applyBorder="1" applyAlignment="1">
      <alignment horizontal="right"/>
    </xf>
    <xf numFmtId="170" fontId="5" fillId="0" borderId="27" xfId="202" applyNumberFormat="1" applyFont="1" applyFill="1" applyBorder="1" applyAlignment="1">
      <alignment wrapText="1"/>
      <protection/>
    </xf>
    <xf numFmtId="170" fontId="3" fillId="0" borderId="22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3" fillId="40" borderId="30" xfId="0" applyNumberFormat="1" applyFont="1" applyFill="1" applyBorder="1" applyAlignment="1">
      <alignment/>
    </xf>
    <xf numFmtId="3" fontId="3" fillId="37" borderId="21" xfId="0" applyNumberFormat="1" applyFont="1" applyFill="1" applyBorder="1" applyAlignment="1">
      <alignment/>
    </xf>
    <xf numFmtId="170" fontId="3" fillId="0" borderId="11" xfId="0" applyNumberFormat="1" applyFont="1" applyBorder="1" applyAlignment="1">
      <alignment/>
    </xf>
    <xf numFmtId="0" fontId="4" fillId="0" borderId="31" xfId="202" applyFont="1" applyFill="1" applyBorder="1" applyAlignment="1">
      <alignment horizontal="right" wrapText="1"/>
      <protection/>
    </xf>
    <xf numFmtId="170" fontId="3" fillId="0" borderId="0" xfId="0" applyNumberFormat="1" applyFont="1" applyAlignment="1">
      <alignment/>
    </xf>
    <xf numFmtId="170" fontId="5" fillId="41" borderId="27" xfId="202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32" xfId="202" applyFont="1" applyFill="1" applyBorder="1" applyAlignment="1">
      <alignment wrapText="1"/>
      <protection/>
    </xf>
    <xf numFmtId="170" fontId="4" fillId="34" borderId="28" xfId="202" applyNumberFormat="1" applyFont="1" applyFill="1" applyBorder="1" applyAlignment="1">
      <alignment horizontal="right" wrapText="1"/>
      <protection/>
    </xf>
    <xf numFmtId="170" fontId="4" fillId="42" borderId="22" xfId="202" applyNumberFormat="1" applyFont="1" applyFill="1" applyBorder="1" applyAlignment="1">
      <alignment horizontal="right" wrapText="1"/>
      <protection/>
    </xf>
    <xf numFmtId="0" fontId="4" fillId="0" borderId="33" xfId="202" applyFont="1" applyFill="1" applyBorder="1" applyAlignment="1">
      <alignment wrapText="1"/>
      <protection/>
    </xf>
    <xf numFmtId="170" fontId="4" fillId="41" borderId="10" xfId="202" applyNumberFormat="1" applyFont="1" applyFill="1" applyBorder="1" applyAlignment="1">
      <alignment horizontal="right" wrapText="1"/>
      <protection/>
    </xf>
    <xf numFmtId="170" fontId="4" fillId="41" borderId="28" xfId="202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0" fontId="4" fillId="34" borderId="30" xfId="202" applyNumberFormat="1" applyFont="1" applyFill="1" applyBorder="1" applyAlignment="1">
      <alignment horizontal="right" wrapText="1"/>
      <protection/>
    </xf>
    <xf numFmtId="170" fontId="4" fillId="34" borderId="22" xfId="202" applyNumberFormat="1" applyFont="1" applyFill="1" applyBorder="1" applyAlignment="1">
      <alignment horizontal="right" wrapText="1"/>
      <protection/>
    </xf>
    <xf numFmtId="0" fontId="4" fillId="0" borderId="33" xfId="202" applyFont="1" applyFill="1" applyBorder="1" applyAlignment="1">
      <alignment horizontal="right" wrapText="1"/>
      <protection/>
    </xf>
    <xf numFmtId="170" fontId="4" fillId="42" borderId="10" xfId="202" applyNumberFormat="1" applyFont="1" applyFill="1" applyBorder="1" applyAlignment="1">
      <alignment horizontal="right" wrapText="1"/>
      <protection/>
    </xf>
    <xf numFmtId="3" fontId="2" fillId="37" borderId="10" xfId="0" applyNumberFormat="1" applyFont="1" applyFill="1" applyBorder="1" applyAlignment="1">
      <alignment/>
    </xf>
    <xf numFmtId="3" fontId="4" fillId="37" borderId="13" xfId="203" applyNumberFormat="1" applyFont="1" applyFill="1" applyBorder="1" applyAlignment="1">
      <alignment horizontal="right" wrapText="1"/>
      <protection/>
    </xf>
    <xf numFmtId="3" fontId="4" fillId="37" borderId="10" xfId="203" applyNumberFormat="1" applyFont="1" applyFill="1" applyBorder="1" applyAlignment="1">
      <alignment horizontal="right" wrapText="1"/>
      <protection/>
    </xf>
    <xf numFmtId="0" fontId="4" fillId="0" borderId="31" xfId="202" applyFont="1" applyFill="1" applyBorder="1" applyAlignment="1">
      <alignment wrapText="1"/>
      <protection/>
    </xf>
    <xf numFmtId="3" fontId="4" fillId="37" borderId="22" xfId="203" applyNumberFormat="1" applyFont="1" applyFill="1" applyBorder="1" applyAlignment="1">
      <alignment horizontal="right" wrapText="1"/>
      <protection/>
    </xf>
    <xf numFmtId="170" fontId="4" fillId="41" borderId="22" xfId="20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33" borderId="34" xfId="202" applyFont="1" applyFill="1" applyBorder="1" applyAlignment="1">
      <alignment horizontal="center"/>
      <protection/>
    </xf>
    <xf numFmtId="0" fontId="5" fillId="40" borderId="34" xfId="202" applyFont="1" applyFill="1" applyBorder="1" applyAlignment="1">
      <alignment horizontal="center" vertical="center" wrapText="1"/>
      <protection/>
    </xf>
    <xf numFmtId="0" fontId="4" fillId="0" borderId="35" xfId="202" applyFont="1" applyFill="1" applyBorder="1" applyAlignment="1">
      <alignment horizontal="center" vertical="center" wrapText="1"/>
      <protection/>
    </xf>
    <xf numFmtId="0" fontId="5" fillId="36" borderId="35" xfId="202" applyFont="1" applyFill="1" applyBorder="1" applyAlignment="1">
      <alignment horizontal="center" vertical="center" wrapText="1"/>
      <protection/>
    </xf>
    <xf numFmtId="0" fontId="4" fillId="39" borderId="35" xfId="202" applyFont="1" applyFill="1" applyBorder="1" applyAlignment="1">
      <alignment horizontal="center" vertical="center" wrapText="1"/>
      <protection/>
    </xf>
    <xf numFmtId="0" fontId="4" fillId="38" borderId="35" xfId="202" applyFont="1" applyFill="1" applyBorder="1" applyAlignment="1">
      <alignment horizontal="center" vertical="center" wrapText="1"/>
      <protection/>
    </xf>
    <xf numFmtId="170" fontId="5" fillId="0" borderId="10" xfId="202" applyNumberFormat="1" applyFont="1" applyFill="1" applyBorder="1" applyAlignment="1">
      <alignment wrapText="1"/>
      <protection/>
    </xf>
    <xf numFmtId="170" fontId="3" fillId="3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170" fontId="5" fillId="42" borderId="10" xfId="202" applyNumberFormat="1" applyFont="1" applyFill="1" applyBorder="1" applyAlignment="1">
      <alignment horizontal="right" wrapText="1"/>
      <protection/>
    </xf>
    <xf numFmtId="170" fontId="3" fillId="40" borderId="10" xfId="0" applyNumberFormat="1" applyFont="1" applyFill="1" applyBorder="1" applyAlignment="1">
      <alignment/>
    </xf>
    <xf numFmtId="170" fontId="3" fillId="0" borderId="33" xfId="0" applyNumberFormat="1" applyFont="1" applyBorder="1" applyAlignment="1">
      <alignment/>
    </xf>
    <xf numFmtId="0" fontId="4" fillId="0" borderId="21" xfId="202" applyFont="1" applyFill="1" applyBorder="1" applyAlignment="1">
      <alignment horizontal="right" wrapText="1"/>
      <protection/>
    </xf>
    <xf numFmtId="0" fontId="4" fillId="0" borderId="32" xfId="202" applyFont="1" applyFill="1" applyBorder="1" applyAlignment="1">
      <alignment horizontal="right" wrapText="1"/>
      <protection/>
    </xf>
    <xf numFmtId="6" fontId="4" fillId="0" borderId="36" xfId="201" applyNumberFormat="1" applyFont="1" applyFill="1" applyBorder="1" applyAlignment="1">
      <alignment horizontal="right" wrapText="1"/>
      <protection/>
    </xf>
    <xf numFmtId="6" fontId="4" fillId="0" borderId="37" xfId="201" applyNumberFormat="1" applyFont="1" applyFill="1" applyBorder="1" applyAlignment="1">
      <alignment horizontal="right" wrapText="1"/>
      <protection/>
    </xf>
    <xf numFmtId="6" fontId="4" fillId="0" borderId="10" xfId="201" applyNumberFormat="1" applyFont="1" applyFill="1" applyBorder="1" applyAlignment="1">
      <alignment horizontal="right" wrapText="1"/>
      <protection/>
    </xf>
    <xf numFmtId="6" fontId="4" fillId="0" borderId="38" xfId="201" applyNumberFormat="1" applyFont="1" applyFill="1" applyBorder="1" applyAlignment="1">
      <alignment horizontal="right" wrapText="1"/>
      <protection/>
    </xf>
    <xf numFmtId="6" fontId="4" fillId="0" borderId="39" xfId="201" applyNumberFormat="1" applyFont="1" applyFill="1" applyBorder="1" applyAlignment="1">
      <alignment horizontal="right" wrapText="1"/>
      <protection/>
    </xf>
    <xf numFmtId="6" fontId="4" fillId="0" borderId="13" xfId="201" applyNumberFormat="1" applyFont="1" applyFill="1" applyBorder="1" applyAlignment="1">
      <alignment horizontal="right" wrapText="1"/>
      <protection/>
    </xf>
    <xf numFmtId="0" fontId="2" fillId="33" borderId="40" xfId="0" applyFont="1" applyFill="1" applyBorder="1" applyAlignment="1">
      <alignment/>
    </xf>
    <xf numFmtId="3" fontId="3" fillId="37" borderId="41" xfId="0" applyNumberFormat="1" applyFont="1" applyFill="1" applyBorder="1" applyAlignment="1">
      <alignment/>
    </xf>
    <xf numFmtId="170" fontId="3" fillId="0" borderId="41" xfId="0" applyNumberFormat="1" applyFont="1" applyBorder="1" applyAlignment="1">
      <alignment/>
    </xf>
    <xf numFmtId="170" fontId="3" fillId="0" borderId="42" xfId="0" applyNumberFormat="1" applyFont="1" applyBorder="1" applyAlignment="1">
      <alignment/>
    </xf>
    <xf numFmtId="170" fontId="3" fillId="0" borderId="43" xfId="0" applyNumberFormat="1" applyFont="1" applyFill="1" applyBorder="1" applyAlignment="1">
      <alignment/>
    </xf>
    <xf numFmtId="170" fontId="3" fillId="0" borderId="44" xfId="0" applyNumberFormat="1" applyFont="1" applyBorder="1" applyAlignment="1">
      <alignment/>
    </xf>
    <xf numFmtId="170" fontId="3" fillId="38" borderId="45" xfId="0" applyNumberFormat="1" applyFont="1" applyFill="1" applyBorder="1" applyAlignment="1">
      <alignment/>
    </xf>
    <xf numFmtId="170" fontId="3" fillId="39" borderId="42" xfId="0" applyNumberFormat="1" applyFont="1" applyFill="1" applyBorder="1" applyAlignment="1">
      <alignment/>
    </xf>
    <xf numFmtId="170" fontId="3" fillId="36" borderId="46" xfId="0" applyNumberFormat="1" applyFont="1" applyFill="1" applyBorder="1" applyAlignment="1">
      <alignment/>
    </xf>
    <xf numFmtId="0" fontId="2" fillId="0" borderId="47" xfId="0" applyFont="1" applyBorder="1" applyAlignment="1">
      <alignment/>
    </xf>
    <xf numFmtId="0" fontId="3" fillId="0" borderId="48" xfId="0" applyFont="1" applyBorder="1" applyAlignment="1">
      <alignment horizontal="left"/>
    </xf>
    <xf numFmtId="170" fontId="3" fillId="36" borderId="41" xfId="0" applyNumberFormat="1" applyFont="1" applyFill="1" applyBorder="1" applyAlignment="1">
      <alignment/>
    </xf>
    <xf numFmtId="170" fontId="3" fillId="40" borderId="49" xfId="0" applyNumberFormat="1" applyFont="1" applyFill="1" applyBorder="1" applyAlignment="1">
      <alignment/>
    </xf>
    <xf numFmtId="170" fontId="3" fillId="40" borderId="41" xfId="0" applyNumberFormat="1" applyFont="1" applyFill="1" applyBorder="1" applyAlignment="1">
      <alignment/>
    </xf>
    <xf numFmtId="0" fontId="0" fillId="0" borderId="0" xfId="0" applyFont="1" applyAlignment="1">
      <alignment/>
    </xf>
    <xf numFmtId="6" fontId="4" fillId="0" borderId="50" xfId="201" applyNumberFormat="1" applyFont="1" applyFill="1" applyBorder="1" applyAlignment="1">
      <alignment horizontal="right" wrapText="1"/>
      <protection/>
    </xf>
    <xf numFmtId="0" fontId="4" fillId="0" borderId="10" xfId="202" applyFont="1" applyFill="1" applyBorder="1" applyAlignment="1">
      <alignment wrapText="1"/>
      <protection/>
    </xf>
    <xf numFmtId="170" fontId="4" fillId="41" borderId="13" xfId="202" applyNumberFormat="1" applyFont="1" applyFill="1" applyBorder="1" applyAlignment="1">
      <alignment horizontal="right" wrapText="1"/>
      <protection/>
    </xf>
    <xf numFmtId="170" fontId="4" fillId="42" borderId="13" xfId="202" applyNumberFormat="1" applyFont="1" applyFill="1" applyBorder="1" applyAlignment="1">
      <alignment horizontal="right" wrapText="1"/>
      <protection/>
    </xf>
    <xf numFmtId="170" fontId="4" fillId="35" borderId="13" xfId="202" applyNumberFormat="1" applyFont="1" applyFill="1" applyBorder="1" applyAlignment="1">
      <alignment horizontal="right" wrapText="1"/>
      <protection/>
    </xf>
    <xf numFmtId="170" fontId="4" fillId="34" borderId="13" xfId="202" applyNumberFormat="1" applyFont="1" applyFill="1" applyBorder="1" applyAlignment="1">
      <alignment horizontal="right" wrapText="1"/>
      <protection/>
    </xf>
    <xf numFmtId="170" fontId="4" fillId="0" borderId="13" xfId="202" applyNumberFormat="1" applyFont="1" applyFill="1" applyBorder="1" applyAlignment="1">
      <alignment horizontal="right" wrapText="1"/>
      <protection/>
    </xf>
    <xf numFmtId="6" fontId="4" fillId="0" borderId="51" xfId="201" applyNumberFormat="1" applyFont="1" applyFill="1" applyBorder="1" applyAlignment="1">
      <alignment horizontal="right" wrapText="1"/>
      <protection/>
    </xf>
    <xf numFmtId="0" fontId="4" fillId="0" borderId="52" xfId="202" applyFont="1" applyFill="1" applyBorder="1" applyAlignment="1">
      <alignment wrapText="1"/>
      <protection/>
    </xf>
    <xf numFmtId="0" fontId="4" fillId="0" borderId="52" xfId="202" applyFont="1" applyFill="1" applyBorder="1" applyAlignment="1">
      <alignment horizontal="right" wrapText="1"/>
      <protection/>
    </xf>
    <xf numFmtId="170" fontId="3" fillId="0" borderId="29" xfId="0" applyNumberFormat="1" applyFont="1" applyBorder="1" applyAlignment="1">
      <alignment/>
    </xf>
    <xf numFmtId="170" fontId="3" fillId="0" borderId="22" xfId="0" applyNumberFormat="1" applyFont="1" applyBorder="1" applyAlignment="1">
      <alignment horizontal="right"/>
    </xf>
    <xf numFmtId="3" fontId="3" fillId="38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/>
    </xf>
    <xf numFmtId="3" fontId="2" fillId="39" borderId="10" xfId="0" applyNumberFormat="1" applyFont="1" applyFill="1" applyBorder="1" applyAlignment="1">
      <alignment horizontal="right"/>
    </xf>
    <xf numFmtId="170" fontId="3" fillId="0" borderId="30" xfId="0" applyNumberFormat="1" applyFont="1" applyBorder="1" applyAlignment="1">
      <alignment/>
    </xf>
    <xf numFmtId="170" fontId="5" fillId="34" borderId="30" xfId="202" applyNumberFormat="1" applyFont="1" applyFill="1" applyBorder="1" applyAlignment="1">
      <alignment horizontal="right" wrapText="1"/>
      <protection/>
    </xf>
    <xf numFmtId="170" fontId="5" fillId="35" borderId="10" xfId="202" applyNumberFormat="1" applyFont="1" applyFill="1" applyBorder="1" applyAlignment="1">
      <alignment horizontal="right" wrapText="1"/>
      <protection/>
    </xf>
    <xf numFmtId="170" fontId="4" fillId="34" borderId="53" xfId="202" applyNumberFormat="1" applyFont="1" applyFill="1" applyBorder="1" applyAlignment="1">
      <alignment horizontal="right" wrapText="1"/>
      <protection/>
    </xf>
    <xf numFmtId="170" fontId="3" fillId="38" borderId="11" xfId="0" applyNumberFormat="1" applyFont="1" applyFill="1" applyBorder="1" applyAlignment="1">
      <alignment/>
    </xf>
    <xf numFmtId="170" fontId="3" fillId="38" borderId="30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170" fontId="3" fillId="0" borderId="43" xfId="0" applyNumberFormat="1" applyFont="1" applyBorder="1" applyAlignment="1">
      <alignment/>
    </xf>
    <xf numFmtId="170" fontId="4" fillId="35" borderId="53" xfId="202" applyNumberFormat="1" applyFont="1" applyFill="1" applyBorder="1" applyAlignment="1">
      <alignment horizontal="right" wrapText="1"/>
      <protection/>
    </xf>
    <xf numFmtId="170" fontId="4" fillId="35" borderId="29" xfId="202" applyNumberFormat="1" applyFont="1" applyFill="1" applyBorder="1" applyAlignment="1">
      <alignment horizontal="right" wrapText="1"/>
      <protection/>
    </xf>
    <xf numFmtId="170" fontId="4" fillId="35" borderId="30" xfId="202" applyNumberFormat="1" applyFont="1" applyFill="1" applyBorder="1" applyAlignment="1">
      <alignment horizontal="right" wrapText="1"/>
      <protection/>
    </xf>
    <xf numFmtId="170" fontId="3" fillId="39" borderId="11" xfId="0" applyNumberFormat="1" applyFont="1" applyFill="1" applyBorder="1" applyAlignment="1">
      <alignment/>
    </xf>
    <xf numFmtId="170" fontId="3" fillId="39" borderId="30" xfId="0" applyNumberFormat="1" applyFont="1" applyFill="1" applyBorder="1" applyAlignment="1">
      <alignment/>
    </xf>
    <xf numFmtId="170" fontId="3" fillId="39" borderId="45" xfId="0" applyNumberFormat="1" applyFont="1" applyFill="1" applyBorder="1" applyAlignment="1">
      <alignment/>
    </xf>
    <xf numFmtId="6" fontId="4" fillId="0" borderId="54" xfId="201" applyNumberFormat="1" applyFont="1" applyFill="1" applyBorder="1" applyAlignment="1">
      <alignment horizontal="right" wrapText="1"/>
      <protection/>
    </xf>
    <xf numFmtId="6" fontId="4" fillId="0" borderId="55" xfId="201" applyNumberFormat="1" applyFont="1" applyFill="1" applyBorder="1" applyAlignment="1">
      <alignment horizontal="right" wrapText="1"/>
      <protection/>
    </xf>
    <xf numFmtId="6" fontId="4" fillId="0" borderId="30" xfId="201" applyNumberFormat="1" applyFont="1" applyFill="1" applyBorder="1" applyAlignment="1">
      <alignment horizontal="right" wrapText="1"/>
      <protection/>
    </xf>
    <xf numFmtId="170" fontId="3" fillId="0" borderId="56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0" borderId="57" xfId="202" applyFont="1" applyFill="1" applyBorder="1" applyAlignment="1">
      <alignment wrapText="1"/>
      <protection/>
    </xf>
    <xf numFmtId="0" fontId="4" fillId="0" borderId="23" xfId="202" applyFont="1" applyFill="1" applyBorder="1" applyAlignment="1">
      <alignment wrapText="1"/>
      <protection/>
    </xf>
    <xf numFmtId="0" fontId="4" fillId="0" borderId="58" xfId="202" applyFont="1" applyFill="1" applyBorder="1" applyAlignment="1">
      <alignment horizontal="left" wrapText="1"/>
      <protection/>
    </xf>
    <xf numFmtId="38" fontId="2" fillId="0" borderId="0" xfId="126" applyNumberFormat="1" applyFont="1" applyFill="1" applyAlignment="1">
      <alignment horizontal="left" vertical="top" wrapText="1"/>
      <protection/>
    </xf>
    <xf numFmtId="38" fontId="2" fillId="0" borderId="0" xfId="126" applyNumberFormat="1" applyFont="1" applyFill="1" applyAlignment="1">
      <alignment horizontal="left" vertical="center" wrapText="1"/>
      <protection/>
    </xf>
    <xf numFmtId="170" fontId="4" fillId="0" borderId="22" xfId="202" applyNumberFormat="1" applyFont="1" applyFill="1" applyBorder="1" applyAlignment="1">
      <alignment horizontal="right" wrapText="1"/>
      <protection/>
    </xf>
    <xf numFmtId="0" fontId="4" fillId="0" borderId="57" xfId="202" applyFont="1" applyFill="1" applyBorder="1" applyAlignment="1">
      <alignment wrapText="1"/>
      <protection/>
    </xf>
  </cellXfs>
  <cellStyles count="1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00" xfId="64"/>
    <cellStyle name="Normal 101" xfId="65"/>
    <cellStyle name="Normal 102" xfId="66"/>
    <cellStyle name="Normal 103" xfId="67"/>
    <cellStyle name="Normal 104" xfId="68"/>
    <cellStyle name="Normal 105" xfId="69"/>
    <cellStyle name="Normal 106" xfId="70"/>
    <cellStyle name="Normal 107" xfId="71"/>
    <cellStyle name="Normal 108" xfId="72"/>
    <cellStyle name="Normal 109" xfId="73"/>
    <cellStyle name="Normal 11" xfId="74"/>
    <cellStyle name="Normal 110" xfId="75"/>
    <cellStyle name="Normal 111" xfId="76"/>
    <cellStyle name="Normal 112" xfId="77"/>
    <cellStyle name="Normal 113" xfId="78"/>
    <cellStyle name="Normal 114" xfId="79"/>
    <cellStyle name="Normal 115" xfId="80"/>
    <cellStyle name="Normal 116" xfId="81"/>
    <cellStyle name="Normal 117" xfId="82"/>
    <cellStyle name="Normal 118" xfId="83"/>
    <cellStyle name="Normal 119" xfId="84"/>
    <cellStyle name="Normal 12" xfId="85"/>
    <cellStyle name="Normal 120" xfId="86"/>
    <cellStyle name="Normal 121" xfId="87"/>
    <cellStyle name="Normal 122" xfId="88"/>
    <cellStyle name="Normal 123" xfId="89"/>
    <cellStyle name="Normal 124" xfId="90"/>
    <cellStyle name="Normal 125" xfId="91"/>
    <cellStyle name="Normal 126" xfId="92"/>
    <cellStyle name="Normal 127" xfId="93"/>
    <cellStyle name="Normal 128" xfId="94"/>
    <cellStyle name="Normal 129" xfId="95"/>
    <cellStyle name="Normal 13" xfId="96"/>
    <cellStyle name="Normal 130" xfId="97"/>
    <cellStyle name="Normal 14" xfId="98"/>
    <cellStyle name="Normal 15" xfId="99"/>
    <cellStyle name="Normal 16" xfId="100"/>
    <cellStyle name="Normal 16 2" xfId="101"/>
    <cellStyle name="Normal 17" xfId="102"/>
    <cellStyle name="Normal 18" xfId="103"/>
    <cellStyle name="Normal 19" xfId="104"/>
    <cellStyle name="Normal 2" xfId="105"/>
    <cellStyle name="Normal 20" xfId="106"/>
    <cellStyle name="Normal 21" xfId="107"/>
    <cellStyle name="Normal 22" xfId="108"/>
    <cellStyle name="Normal 23" xfId="109"/>
    <cellStyle name="Normal 24" xfId="110"/>
    <cellStyle name="Normal 25" xfId="111"/>
    <cellStyle name="Normal 26" xfId="112"/>
    <cellStyle name="Normal 27" xfId="113"/>
    <cellStyle name="Normal 28" xfId="114"/>
    <cellStyle name="Normal 29" xfId="115"/>
    <cellStyle name="Normal 3" xfId="116"/>
    <cellStyle name="Normal 30" xfId="117"/>
    <cellStyle name="Normal 31" xfId="118"/>
    <cellStyle name="Normal 32" xfId="119"/>
    <cellStyle name="Normal 33" xfId="120"/>
    <cellStyle name="Normal 34" xfId="121"/>
    <cellStyle name="Normal 35" xfId="122"/>
    <cellStyle name="Normal 36" xfId="123"/>
    <cellStyle name="Normal 37" xfId="124"/>
    <cellStyle name="Normal 38" xfId="125"/>
    <cellStyle name="Normal 38 2" xfId="126"/>
    <cellStyle name="Normal 39" xfId="127"/>
    <cellStyle name="Normal 39 2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0" xfId="136"/>
    <cellStyle name="Normal 41" xfId="137"/>
    <cellStyle name="Normal 42" xfId="138"/>
    <cellStyle name="Normal 43" xfId="139"/>
    <cellStyle name="Normal 44" xfId="140"/>
    <cellStyle name="Normal 45" xfId="141"/>
    <cellStyle name="Normal 46" xfId="142"/>
    <cellStyle name="Normal 47" xfId="143"/>
    <cellStyle name="Normal 48" xfId="144"/>
    <cellStyle name="Normal 49" xfId="145"/>
    <cellStyle name="Normal 5" xfId="146"/>
    <cellStyle name="Normal 50" xfId="147"/>
    <cellStyle name="Normal 51" xfId="148"/>
    <cellStyle name="Normal 52" xfId="149"/>
    <cellStyle name="Normal 53" xfId="150"/>
    <cellStyle name="Normal 54" xfId="151"/>
    <cellStyle name="Normal 55" xfId="152"/>
    <cellStyle name="Normal 56" xfId="153"/>
    <cellStyle name="Normal 57" xfId="154"/>
    <cellStyle name="Normal 58" xfId="155"/>
    <cellStyle name="Normal 59" xfId="156"/>
    <cellStyle name="Normal 6" xfId="157"/>
    <cellStyle name="Normal 60" xfId="158"/>
    <cellStyle name="Normal 61" xfId="159"/>
    <cellStyle name="Normal 62" xfId="160"/>
    <cellStyle name="Normal 63" xfId="161"/>
    <cellStyle name="Normal 64" xfId="162"/>
    <cellStyle name="Normal 65" xfId="163"/>
    <cellStyle name="Normal 66" xfId="164"/>
    <cellStyle name="Normal 67" xfId="165"/>
    <cellStyle name="Normal 68" xfId="166"/>
    <cellStyle name="Normal 69" xfId="167"/>
    <cellStyle name="Normal 7" xfId="168"/>
    <cellStyle name="Normal 70" xfId="169"/>
    <cellStyle name="Normal 71" xfId="170"/>
    <cellStyle name="Normal 72" xfId="171"/>
    <cellStyle name="Normal 73" xfId="172"/>
    <cellStyle name="Normal 74" xfId="173"/>
    <cellStyle name="Normal 75" xfId="174"/>
    <cellStyle name="Normal 76" xfId="175"/>
    <cellStyle name="Normal 77" xfId="176"/>
    <cellStyle name="Normal 78" xfId="177"/>
    <cellStyle name="Normal 79" xfId="178"/>
    <cellStyle name="Normal 8" xfId="179"/>
    <cellStyle name="Normal 80" xfId="180"/>
    <cellStyle name="Normal 81" xfId="181"/>
    <cellStyle name="Normal 82" xfId="182"/>
    <cellStyle name="Normal 83" xfId="183"/>
    <cellStyle name="Normal 84" xfId="184"/>
    <cellStyle name="Normal 85" xfId="185"/>
    <cellStyle name="Normal 86" xfId="186"/>
    <cellStyle name="Normal 87" xfId="187"/>
    <cellStyle name="Normal 88" xfId="188"/>
    <cellStyle name="Normal 89" xfId="189"/>
    <cellStyle name="Normal 9" xfId="190"/>
    <cellStyle name="Normal 90" xfId="191"/>
    <cellStyle name="Normal 91" xfId="192"/>
    <cellStyle name="Normal 92" xfId="193"/>
    <cellStyle name="Normal 93" xfId="194"/>
    <cellStyle name="Normal 94" xfId="195"/>
    <cellStyle name="Normal 95" xfId="196"/>
    <cellStyle name="Normal 96" xfId="197"/>
    <cellStyle name="Normal 97" xfId="198"/>
    <cellStyle name="Normal 98" xfId="199"/>
    <cellStyle name="Normal 99" xfId="200"/>
    <cellStyle name="Normal_Expend by Group" xfId="201"/>
    <cellStyle name="Normal_Sheet1" xfId="202"/>
    <cellStyle name="Normal_Sheet1_Expend by Group" xfId="203"/>
    <cellStyle name="Note" xfId="204"/>
    <cellStyle name="Output" xfId="205"/>
    <cellStyle name="Percent" xfId="206"/>
    <cellStyle name="Title" xfId="207"/>
    <cellStyle name="Total" xfId="208"/>
    <cellStyle name="Warning Text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4"/>
  <sheetViews>
    <sheetView tabSelected="1" view="pageBreakPreview" zoomScaleNormal="6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6.28125" style="1" customWidth="1"/>
    <col min="2" max="2" width="41.57421875" style="1" customWidth="1"/>
    <col min="3" max="3" width="11.8515625" style="1" customWidth="1"/>
    <col min="4" max="4" width="14.421875" style="1" customWidth="1"/>
    <col min="5" max="5" width="7.8515625" style="1" customWidth="1"/>
    <col min="6" max="6" width="14.421875" style="1" customWidth="1"/>
    <col min="7" max="7" width="7.8515625" style="1" customWidth="1"/>
    <col min="8" max="8" width="14.421875" style="1" customWidth="1"/>
    <col min="9" max="9" width="7.8515625" style="1" customWidth="1"/>
    <col min="10" max="10" width="14.421875" style="1" customWidth="1"/>
    <col min="11" max="11" width="7.8515625" style="1" customWidth="1"/>
    <col min="12" max="12" width="14.421875" style="1" customWidth="1"/>
    <col min="13" max="13" width="7.8515625" style="1" customWidth="1"/>
    <col min="14" max="14" width="14.421875" style="1" customWidth="1"/>
    <col min="15" max="15" width="7.8515625" style="1" customWidth="1"/>
    <col min="16" max="16" width="14.421875" style="1" customWidth="1"/>
    <col min="17" max="17" width="7.8515625" style="1" customWidth="1"/>
    <col min="18" max="18" width="14.421875" style="1" customWidth="1"/>
    <col min="19" max="19" width="7.8515625" style="1" customWidth="1"/>
    <col min="20" max="20" width="14.421875" style="1" customWidth="1"/>
    <col min="21" max="21" width="7.8515625" style="1" customWidth="1"/>
    <col min="22" max="22" width="14.421875" style="1" customWidth="1"/>
    <col min="23" max="23" width="7.8515625" style="1" customWidth="1"/>
    <col min="24" max="24" width="14.421875" style="1" customWidth="1"/>
    <col min="25" max="25" width="7.8515625" style="1" customWidth="1"/>
    <col min="26" max="26" width="14.421875" style="1" customWidth="1"/>
    <col min="27" max="27" width="7.8515625" style="1" customWidth="1"/>
    <col min="28" max="28" width="14.421875" style="1" customWidth="1"/>
    <col min="29" max="29" width="7.8515625" style="1" customWidth="1"/>
    <col min="30" max="30" width="14.421875" style="1" customWidth="1"/>
    <col min="31" max="31" width="7.8515625" style="1" customWidth="1"/>
    <col min="32" max="32" width="14.421875" style="1" customWidth="1"/>
    <col min="33" max="33" width="7.8515625" style="1" customWidth="1"/>
    <col min="34" max="34" width="14.421875" style="1" customWidth="1"/>
    <col min="35" max="35" width="7.8515625" style="1" customWidth="1"/>
    <col min="36" max="36" width="14.421875" style="1" customWidth="1"/>
    <col min="37" max="37" width="7.8515625" style="1" customWidth="1"/>
    <col min="38" max="38" width="14.421875" style="1" customWidth="1"/>
    <col min="39" max="39" width="7.8515625" style="1" customWidth="1"/>
    <col min="40" max="40" width="14.421875" style="1" customWidth="1"/>
    <col min="41" max="41" width="7.8515625" style="1" customWidth="1"/>
    <col min="42" max="42" width="14.421875" style="1" customWidth="1"/>
    <col min="43" max="43" width="7.8515625" style="1" customWidth="1"/>
    <col min="44" max="44" width="14.421875" style="1" customWidth="1"/>
    <col min="45" max="45" width="7.8515625" style="1" customWidth="1"/>
    <col min="46" max="46" width="14.421875" style="1" customWidth="1"/>
    <col min="47" max="47" width="7.8515625" style="1" customWidth="1"/>
    <col min="48" max="48" width="14.421875" style="1" customWidth="1"/>
    <col min="49" max="49" width="7.8515625" style="1" customWidth="1"/>
    <col min="50" max="50" width="18.28125" style="0" customWidth="1"/>
    <col min="54" max="16384" width="9.140625" style="1" customWidth="1"/>
  </cols>
  <sheetData>
    <row r="1" spans="2:53" s="53" customFormat="1" ht="65.25" customHeight="1">
      <c r="B1" s="54"/>
      <c r="C1" s="54"/>
      <c r="D1" s="145" t="s">
        <v>131</v>
      </c>
      <c r="E1" s="145"/>
      <c r="F1" s="145"/>
      <c r="G1" s="145"/>
      <c r="H1" s="145"/>
      <c r="I1" s="145"/>
      <c r="J1" s="145" t="s">
        <v>131</v>
      </c>
      <c r="K1" s="145"/>
      <c r="L1" s="145"/>
      <c r="M1" s="145"/>
      <c r="N1" s="145"/>
      <c r="O1" s="145"/>
      <c r="P1" s="145" t="s">
        <v>131</v>
      </c>
      <c r="Q1" s="145"/>
      <c r="R1" s="145"/>
      <c r="S1" s="145"/>
      <c r="T1" s="145"/>
      <c r="U1" s="145"/>
      <c r="V1" s="145" t="s">
        <v>131</v>
      </c>
      <c r="W1" s="145"/>
      <c r="X1" s="145"/>
      <c r="Y1" s="145"/>
      <c r="Z1" s="145"/>
      <c r="AA1" s="145"/>
      <c r="AB1" s="145" t="s">
        <v>131</v>
      </c>
      <c r="AC1" s="145"/>
      <c r="AD1" s="145"/>
      <c r="AE1" s="145"/>
      <c r="AF1" s="145"/>
      <c r="AG1" s="145"/>
      <c r="AH1" s="145" t="s">
        <v>131</v>
      </c>
      <c r="AI1" s="145"/>
      <c r="AJ1" s="145"/>
      <c r="AK1" s="145"/>
      <c r="AL1" s="145"/>
      <c r="AM1" s="145"/>
      <c r="AN1" s="145" t="s">
        <v>131</v>
      </c>
      <c r="AO1" s="145"/>
      <c r="AP1" s="145"/>
      <c r="AQ1" s="145"/>
      <c r="AR1" s="145"/>
      <c r="AS1" s="145"/>
      <c r="AT1" s="54" t="s">
        <v>131</v>
      </c>
      <c r="AU1" s="54"/>
      <c r="AV1" s="54"/>
      <c r="AW1" s="54"/>
      <c r="AX1" s="55"/>
      <c r="AY1" s="55"/>
      <c r="AZ1" s="55"/>
      <c r="BA1" s="55"/>
    </row>
    <row r="2" spans="1:49" ht="37.5" customHeight="1">
      <c r="A2" s="74"/>
      <c r="B2" s="75" t="s">
        <v>143</v>
      </c>
      <c r="C2" s="146" t="s">
        <v>157</v>
      </c>
      <c r="D2" s="8" t="s">
        <v>23</v>
      </c>
      <c r="E2" s="76"/>
      <c r="F2" s="8" t="s">
        <v>24</v>
      </c>
      <c r="G2" s="76"/>
      <c r="H2" s="8" t="s">
        <v>25</v>
      </c>
      <c r="I2" s="76"/>
      <c r="J2" s="8" t="s">
        <v>1</v>
      </c>
      <c r="K2" s="76"/>
      <c r="L2" s="8" t="s">
        <v>26</v>
      </c>
      <c r="M2" s="76"/>
      <c r="N2" s="8" t="s">
        <v>2</v>
      </c>
      <c r="O2" s="76"/>
      <c r="P2" s="148" t="s">
        <v>27</v>
      </c>
      <c r="Q2" s="76"/>
      <c r="R2" s="8" t="s">
        <v>12</v>
      </c>
      <c r="S2" s="76"/>
      <c r="T2" s="8" t="s">
        <v>3</v>
      </c>
      <c r="U2" s="76"/>
      <c r="V2" s="152" t="s">
        <v>15</v>
      </c>
      <c r="W2" s="76"/>
      <c r="X2" s="8" t="s">
        <v>4</v>
      </c>
      <c r="Y2" s="76"/>
      <c r="Z2" s="8" t="s">
        <v>31</v>
      </c>
      <c r="AA2" s="76"/>
      <c r="AB2" s="8" t="s">
        <v>5</v>
      </c>
      <c r="AC2" s="76"/>
      <c r="AD2" s="8" t="s">
        <v>13</v>
      </c>
      <c r="AE2" s="76"/>
      <c r="AF2" s="8" t="s">
        <v>6</v>
      </c>
      <c r="AG2" s="76"/>
      <c r="AH2" s="8" t="s">
        <v>8</v>
      </c>
      <c r="AI2" s="76"/>
      <c r="AJ2" s="8" t="s">
        <v>9</v>
      </c>
      <c r="AK2" s="76"/>
      <c r="AL2" s="8" t="s">
        <v>10</v>
      </c>
      <c r="AM2" s="76"/>
      <c r="AN2" s="8" t="s">
        <v>7</v>
      </c>
      <c r="AO2" s="76"/>
      <c r="AP2" s="154" t="s">
        <v>16</v>
      </c>
      <c r="AQ2" s="76"/>
      <c r="AR2" s="8" t="s">
        <v>32</v>
      </c>
      <c r="AS2" s="76"/>
      <c r="AT2" s="8" t="s">
        <v>14</v>
      </c>
      <c r="AU2" s="76"/>
      <c r="AV2" s="150" t="s">
        <v>28</v>
      </c>
      <c r="AW2" s="7"/>
    </row>
    <row r="3" spans="1:49" ht="30.75" customHeight="1">
      <c r="A3" s="77" t="s">
        <v>0</v>
      </c>
      <c r="B3" s="3" t="s">
        <v>30</v>
      </c>
      <c r="C3" s="147"/>
      <c r="D3" s="2" t="s">
        <v>17</v>
      </c>
      <c r="E3" s="79" t="s">
        <v>29</v>
      </c>
      <c r="F3" s="2" t="s">
        <v>18</v>
      </c>
      <c r="G3" s="79" t="s">
        <v>29</v>
      </c>
      <c r="H3" s="2" t="s">
        <v>19</v>
      </c>
      <c r="I3" s="79" t="s">
        <v>29</v>
      </c>
      <c r="J3" s="2" t="s">
        <v>20</v>
      </c>
      <c r="K3" s="79" t="s">
        <v>29</v>
      </c>
      <c r="L3" s="2" t="s">
        <v>21</v>
      </c>
      <c r="M3" s="79" t="s">
        <v>29</v>
      </c>
      <c r="N3" s="2" t="s">
        <v>22</v>
      </c>
      <c r="O3" s="79" t="s">
        <v>29</v>
      </c>
      <c r="P3" s="149"/>
      <c r="Q3" s="82" t="s">
        <v>29</v>
      </c>
      <c r="R3" s="2" t="s">
        <v>33</v>
      </c>
      <c r="S3" s="79" t="s">
        <v>29</v>
      </c>
      <c r="T3" s="2" t="s">
        <v>34</v>
      </c>
      <c r="U3" s="79" t="s">
        <v>29</v>
      </c>
      <c r="V3" s="153"/>
      <c r="W3" s="81" t="s">
        <v>29</v>
      </c>
      <c r="X3" s="2" t="s">
        <v>35</v>
      </c>
      <c r="Y3" s="79" t="s">
        <v>29</v>
      </c>
      <c r="Z3" s="2" t="s">
        <v>36</v>
      </c>
      <c r="AA3" s="79" t="s">
        <v>29</v>
      </c>
      <c r="AB3" s="2" t="s">
        <v>37</v>
      </c>
      <c r="AC3" s="79" t="s">
        <v>29</v>
      </c>
      <c r="AD3" s="2" t="s">
        <v>38</v>
      </c>
      <c r="AE3" s="79" t="s">
        <v>29</v>
      </c>
      <c r="AF3" s="2" t="s">
        <v>39</v>
      </c>
      <c r="AG3" s="79" t="s">
        <v>29</v>
      </c>
      <c r="AH3" s="2" t="s">
        <v>40</v>
      </c>
      <c r="AI3" s="79" t="s">
        <v>29</v>
      </c>
      <c r="AJ3" s="2" t="s">
        <v>41</v>
      </c>
      <c r="AK3" s="79" t="s">
        <v>29</v>
      </c>
      <c r="AL3" s="2" t="s">
        <v>42</v>
      </c>
      <c r="AM3" s="79" t="s">
        <v>29</v>
      </c>
      <c r="AN3" s="2" t="s">
        <v>43</v>
      </c>
      <c r="AO3" s="79" t="s">
        <v>29</v>
      </c>
      <c r="AP3" s="155"/>
      <c r="AQ3" s="80" t="s">
        <v>29</v>
      </c>
      <c r="AR3" s="2" t="s">
        <v>44</v>
      </c>
      <c r="AS3" s="79" t="s">
        <v>29</v>
      </c>
      <c r="AT3" s="2" t="s">
        <v>45</v>
      </c>
      <c r="AU3" s="79" t="s">
        <v>29</v>
      </c>
      <c r="AV3" s="151" t="s">
        <v>11</v>
      </c>
      <c r="AW3" s="78" t="s">
        <v>29</v>
      </c>
    </row>
    <row r="4" spans="1:49" ht="12.75">
      <c r="A4" s="121">
        <v>1</v>
      </c>
      <c r="B4" s="157" t="s">
        <v>75</v>
      </c>
      <c r="C4" s="69">
        <v>9370</v>
      </c>
      <c r="D4" s="119">
        <v>37917675</v>
      </c>
      <c r="E4" s="118">
        <f aca="true" t="shared" si="0" ref="E4:E35">D4/C4</f>
        <v>4046.7102454642477</v>
      </c>
      <c r="F4" s="119">
        <v>7102875</v>
      </c>
      <c r="G4" s="118">
        <f aca="true" t="shared" si="1" ref="G4:G35">F4/C4</f>
        <v>758.0442902881537</v>
      </c>
      <c r="H4" s="119">
        <v>1852109</v>
      </c>
      <c r="I4" s="118">
        <f>H4/$C4</f>
        <v>197.66371398078977</v>
      </c>
      <c r="J4" s="119">
        <v>360392</v>
      </c>
      <c r="K4" s="118">
        <f aca="true" t="shared" si="2" ref="K4:K35">J4/$C4</f>
        <v>38.46232657417289</v>
      </c>
      <c r="L4" s="119">
        <v>254267</v>
      </c>
      <c r="M4" s="118">
        <f aca="true" t="shared" si="3" ref="M4:M35">L4/$C4</f>
        <v>27.136286019210246</v>
      </c>
      <c r="N4" s="119">
        <v>2853646</v>
      </c>
      <c r="O4" s="118">
        <f aca="true" t="shared" si="4" ref="O4:O35">N4/$C4</f>
        <v>304.55133404482393</v>
      </c>
      <c r="P4" s="130">
        <f>D4+F4+H4+J4+L4+N4</f>
        <v>50340964</v>
      </c>
      <c r="Q4" s="117">
        <f>P4/$C4</f>
        <v>5372.568196371398</v>
      </c>
      <c r="R4" s="119">
        <v>4725070</v>
      </c>
      <c r="S4" s="118">
        <f aca="true" t="shared" si="5" ref="S4:S35">R4/$C4</f>
        <v>504.27641408751333</v>
      </c>
      <c r="T4" s="119">
        <v>3426454</v>
      </c>
      <c r="U4" s="118">
        <f aca="true" t="shared" si="6" ref="U4:U35">T4/$C4</f>
        <v>365.6834578441836</v>
      </c>
      <c r="V4" s="135">
        <f>P4+R4+T4</f>
        <v>58492488</v>
      </c>
      <c r="W4" s="116">
        <f aca="true" t="shared" si="7" ref="W4:W35">V4/$C4</f>
        <v>6242.528068303095</v>
      </c>
      <c r="X4" s="119">
        <v>5159183</v>
      </c>
      <c r="Y4" s="118">
        <f aca="true" t="shared" si="8" ref="Y4:Y35">X4/$C4</f>
        <v>550.6065101387406</v>
      </c>
      <c r="Z4" s="119">
        <v>991075</v>
      </c>
      <c r="AA4" s="118">
        <f aca="true" t="shared" si="9" ref="AA4:AA35">Z4/$C4</f>
        <v>105.77107790821772</v>
      </c>
      <c r="AB4" s="141">
        <v>680716</v>
      </c>
      <c r="AC4" s="118">
        <f aca="true" t="shared" si="10" ref="AC4:AC35">AB4/$C4</f>
        <v>72.64845250800427</v>
      </c>
      <c r="AD4" s="119">
        <v>7781716</v>
      </c>
      <c r="AE4" s="118">
        <f aca="true" t="shared" si="11" ref="AE4:AE35">AD4/$C4</f>
        <v>830.492636072572</v>
      </c>
      <c r="AF4" s="119">
        <v>3654704</v>
      </c>
      <c r="AG4" s="118">
        <f aca="true" t="shared" si="12" ref="AG4:AG35">AF4/$C4</f>
        <v>390.04311632870866</v>
      </c>
      <c r="AH4" s="141">
        <v>5553811</v>
      </c>
      <c r="AI4" s="118">
        <f aca="true" t="shared" si="13" ref="AI4:AI35">AH4/$C4</f>
        <v>592.7226254002135</v>
      </c>
      <c r="AJ4" s="119">
        <v>0</v>
      </c>
      <c r="AK4" s="118">
        <f aca="true" t="shared" si="14" ref="AK4:AK67">AJ4/$C4</f>
        <v>0</v>
      </c>
      <c r="AL4" s="119">
        <v>478996</v>
      </c>
      <c r="AM4" s="118">
        <f aca="true" t="shared" si="15" ref="AM4:AM67">AL4/$C4</f>
        <v>51.12017075773746</v>
      </c>
      <c r="AN4" s="141">
        <v>486839</v>
      </c>
      <c r="AO4" s="118">
        <f aca="true" t="shared" si="16" ref="AO4:AO35">AN4/$C4</f>
        <v>51.95720384204909</v>
      </c>
      <c r="AP4" s="115">
        <f>X4+Z4+AB4+AD4+AF4+AH4+AJ4+AL4+AN4</f>
        <v>24787040</v>
      </c>
      <c r="AQ4" s="115">
        <f aca="true" t="shared" si="17" ref="AQ4:AQ35">AP4/$C4</f>
        <v>2645.3617929562433</v>
      </c>
      <c r="AR4" s="119">
        <v>2736272</v>
      </c>
      <c r="AS4" s="118">
        <f aca="true" t="shared" si="18" ref="AS4:AS35">AR4/$C4</f>
        <v>292.0247598719317</v>
      </c>
      <c r="AT4" s="141">
        <v>1092177</v>
      </c>
      <c r="AU4" s="118">
        <f aca="true" t="shared" si="19" ref="AU4:AU35">AT4/$C4</f>
        <v>116.56104589114194</v>
      </c>
      <c r="AV4" s="114">
        <f>V4+AP4+AR4+AT4</f>
        <v>87107977</v>
      </c>
      <c r="AW4" s="114">
        <f aca="true" t="shared" si="20" ref="AW4:AW35">AV4/$C4</f>
        <v>9296.475667022412</v>
      </c>
    </row>
    <row r="5" spans="1:53" s="63" customFormat="1" ht="12.75">
      <c r="A5" s="50">
        <v>2</v>
      </c>
      <c r="B5" s="156" t="s">
        <v>159</v>
      </c>
      <c r="C5" s="72">
        <v>4196</v>
      </c>
      <c r="D5" s="95">
        <v>19209987</v>
      </c>
      <c r="E5" s="23">
        <f t="shared" si="0"/>
        <v>4578.166587225929</v>
      </c>
      <c r="F5" s="95">
        <v>3819207</v>
      </c>
      <c r="G5" s="23">
        <f t="shared" si="1"/>
        <v>910.2018589132507</v>
      </c>
      <c r="H5" s="95">
        <v>1270719</v>
      </c>
      <c r="I5" s="23">
        <f>H5/$C5</f>
        <v>302.84056244041943</v>
      </c>
      <c r="J5" s="95">
        <v>398832</v>
      </c>
      <c r="K5" s="23">
        <f t="shared" si="2"/>
        <v>95.05052430886559</v>
      </c>
      <c r="L5" s="95">
        <v>154832</v>
      </c>
      <c r="M5" s="23">
        <f t="shared" si="3"/>
        <v>36.89990467111535</v>
      </c>
      <c r="N5" s="95">
        <v>1429090</v>
      </c>
      <c r="O5" s="23">
        <f t="shared" si="4"/>
        <v>340.5838894184938</v>
      </c>
      <c r="P5" s="40">
        <f aca="true" t="shared" si="21" ref="P5:P66">D5+F5+H5+J5+L5+N5</f>
        <v>26282667</v>
      </c>
      <c r="Q5" s="65">
        <f aca="true" t="shared" si="22" ref="Q5:Q35">P5/$C5</f>
        <v>6263.743326978074</v>
      </c>
      <c r="R5" s="95">
        <v>2361164</v>
      </c>
      <c r="S5" s="23">
        <f t="shared" si="5"/>
        <v>562.71782650143</v>
      </c>
      <c r="T5" s="95">
        <v>2332795</v>
      </c>
      <c r="U5" s="23">
        <f t="shared" si="6"/>
        <v>555.956863679695</v>
      </c>
      <c r="V5" s="136">
        <f aca="true" t="shared" si="23" ref="V5:V67">P5+R5+T5</f>
        <v>30976626</v>
      </c>
      <c r="W5" s="38">
        <f t="shared" si="7"/>
        <v>7382.418017159199</v>
      </c>
      <c r="X5" s="95">
        <v>2739670</v>
      </c>
      <c r="Y5" s="23">
        <f t="shared" si="8"/>
        <v>652.9242135367016</v>
      </c>
      <c r="Z5" s="95">
        <v>1378409</v>
      </c>
      <c r="AA5" s="23">
        <f t="shared" si="9"/>
        <v>328.5054814108675</v>
      </c>
      <c r="AB5" s="92">
        <v>325472</v>
      </c>
      <c r="AC5" s="23">
        <f t="shared" si="10"/>
        <v>77.5672068636797</v>
      </c>
      <c r="AD5" s="95">
        <v>4129011</v>
      </c>
      <c r="AE5" s="23">
        <f t="shared" si="11"/>
        <v>984.0350333651096</v>
      </c>
      <c r="AF5" s="95">
        <v>3103877</v>
      </c>
      <c r="AG5" s="23">
        <f t="shared" si="12"/>
        <v>739.7228312678742</v>
      </c>
      <c r="AH5" s="92">
        <v>2694584</v>
      </c>
      <c r="AI5" s="23">
        <f t="shared" si="13"/>
        <v>642.1792183031458</v>
      </c>
      <c r="AJ5" s="95">
        <v>0</v>
      </c>
      <c r="AK5" s="23">
        <f t="shared" si="14"/>
        <v>0</v>
      </c>
      <c r="AL5" s="95">
        <v>13746</v>
      </c>
      <c r="AM5" s="23">
        <f t="shared" si="15"/>
        <v>3.2759771210676836</v>
      </c>
      <c r="AN5" s="92">
        <v>99436</v>
      </c>
      <c r="AO5" s="23">
        <f t="shared" si="16"/>
        <v>23.697807435653004</v>
      </c>
      <c r="AP5" s="58">
        <f aca="true" t="shared" si="24" ref="AP5:AP68">X5+Z5+AB5+AD5+AF5+AH5+AJ5+AL5+AN5</f>
        <v>14484205</v>
      </c>
      <c r="AQ5" s="58">
        <f t="shared" si="17"/>
        <v>3451.907769304099</v>
      </c>
      <c r="AR5" s="95">
        <v>4657515</v>
      </c>
      <c r="AS5" s="23">
        <f t="shared" si="18"/>
        <v>1109.9892755004767</v>
      </c>
      <c r="AT5" s="92">
        <v>1874036</v>
      </c>
      <c r="AU5" s="23">
        <f t="shared" si="19"/>
        <v>446.6244041944709</v>
      </c>
      <c r="AV5" s="73">
        <f aca="true" t="shared" si="25" ref="AV5:AV67">V5+AP5+AR5+AT5</f>
        <v>51992382</v>
      </c>
      <c r="AW5" s="73">
        <f t="shared" si="20"/>
        <v>12390.939466158246</v>
      </c>
      <c r="AX5" s="62"/>
      <c r="AY5" s="62"/>
      <c r="AZ5" s="62"/>
      <c r="BA5" s="62"/>
    </row>
    <row r="6" spans="1:53" s="63" customFormat="1" ht="12.75">
      <c r="A6" s="50">
        <v>3</v>
      </c>
      <c r="B6" s="156" t="s">
        <v>76</v>
      </c>
      <c r="C6" s="72">
        <v>19137</v>
      </c>
      <c r="D6" s="95">
        <v>73974552</v>
      </c>
      <c r="E6" s="23">
        <f t="shared" si="0"/>
        <v>3865.5250039191096</v>
      </c>
      <c r="F6" s="95">
        <v>27947342</v>
      </c>
      <c r="G6" s="23">
        <f t="shared" si="1"/>
        <v>1460.3826096044313</v>
      </c>
      <c r="H6" s="95">
        <v>2054696</v>
      </c>
      <c r="I6" s="23">
        <f>H6/$C6</f>
        <v>107.36771698803365</v>
      </c>
      <c r="J6" s="95">
        <v>2822017</v>
      </c>
      <c r="K6" s="23">
        <f t="shared" si="2"/>
        <v>147.4639180644824</v>
      </c>
      <c r="L6" s="95">
        <v>302555</v>
      </c>
      <c r="M6" s="23">
        <f t="shared" si="3"/>
        <v>15.809949312849454</v>
      </c>
      <c r="N6" s="95">
        <v>7203281</v>
      </c>
      <c r="O6" s="23">
        <f t="shared" si="4"/>
        <v>376.4059674975179</v>
      </c>
      <c r="P6" s="40">
        <f t="shared" si="21"/>
        <v>114304443</v>
      </c>
      <c r="Q6" s="65">
        <f t="shared" si="22"/>
        <v>5972.955165386425</v>
      </c>
      <c r="R6" s="95">
        <v>8249783</v>
      </c>
      <c r="S6" s="23">
        <f t="shared" si="5"/>
        <v>431.09071432303915</v>
      </c>
      <c r="T6" s="95">
        <v>8568578</v>
      </c>
      <c r="U6" s="23">
        <f t="shared" si="6"/>
        <v>447.74928149657734</v>
      </c>
      <c r="V6" s="136">
        <f t="shared" si="23"/>
        <v>131122804</v>
      </c>
      <c r="W6" s="38">
        <f t="shared" si="7"/>
        <v>6851.795161206041</v>
      </c>
      <c r="X6" s="95">
        <v>9189700</v>
      </c>
      <c r="Y6" s="23">
        <f t="shared" si="8"/>
        <v>480.2058838898469</v>
      </c>
      <c r="Z6" s="95">
        <v>3684074</v>
      </c>
      <c r="AA6" s="23">
        <f t="shared" si="9"/>
        <v>192.51052934106704</v>
      </c>
      <c r="AB6" s="92">
        <v>2134696</v>
      </c>
      <c r="AC6" s="23">
        <f t="shared" si="10"/>
        <v>111.54810053822438</v>
      </c>
      <c r="AD6" s="95">
        <v>21174038</v>
      </c>
      <c r="AE6" s="23">
        <f t="shared" si="11"/>
        <v>1106.4450018289178</v>
      </c>
      <c r="AF6" s="95">
        <v>9221694</v>
      </c>
      <c r="AG6" s="23">
        <f t="shared" si="12"/>
        <v>481.87772378115693</v>
      </c>
      <c r="AH6" s="92">
        <v>9048970</v>
      </c>
      <c r="AI6" s="23">
        <f t="shared" si="13"/>
        <v>472.85206667711765</v>
      </c>
      <c r="AJ6" s="95">
        <v>0</v>
      </c>
      <c r="AK6" s="23">
        <f t="shared" si="14"/>
        <v>0</v>
      </c>
      <c r="AL6" s="95">
        <v>0</v>
      </c>
      <c r="AM6" s="23">
        <f t="shared" si="15"/>
        <v>0</v>
      </c>
      <c r="AN6" s="92">
        <v>9367004</v>
      </c>
      <c r="AO6" s="23">
        <f t="shared" si="16"/>
        <v>489.4708679521346</v>
      </c>
      <c r="AP6" s="58">
        <f t="shared" si="24"/>
        <v>63820176</v>
      </c>
      <c r="AQ6" s="58">
        <f t="shared" si="17"/>
        <v>3334.910174008465</v>
      </c>
      <c r="AR6" s="95">
        <v>34034084</v>
      </c>
      <c r="AS6" s="23">
        <f t="shared" si="18"/>
        <v>1778.444061242619</v>
      </c>
      <c r="AT6" s="92">
        <v>17257177</v>
      </c>
      <c r="AU6" s="23">
        <f t="shared" si="19"/>
        <v>901.7702356691226</v>
      </c>
      <c r="AV6" s="73">
        <f t="shared" si="25"/>
        <v>246234241</v>
      </c>
      <c r="AW6" s="73">
        <f t="shared" si="20"/>
        <v>12866.919632126248</v>
      </c>
      <c r="AX6" s="62"/>
      <c r="AY6" s="62"/>
      <c r="AZ6" s="62"/>
      <c r="BA6" s="62"/>
    </row>
    <row r="7" spans="1:53" s="63" customFormat="1" ht="12.75">
      <c r="A7" s="50">
        <v>4</v>
      </c>
      <c r="B7" s="156" t="s">
        <v>77</v>
      </c>
      <c r="C7" s="72">
        <v>4006</v>
      </c>
      <c r="D7" s="95">
        <v>17052732</v>
      </c>
      <c r="E7" s="23">
        <f t="shared" si="0"/>
        <v>4256.797803295058</v>
      </c>
      <c r="F7" s="95">
        <v>6079005</v>
      </c>
      <c r="G7" s="23">
        <f t="shared" si="1"/>
        <v>1517.4750374438343</v>
      </c>
      <c r="H7" s="95">
        <v>1113903</v>
      </c>
      <c r="I7" s="23">
        <f>H7/$C7</f>
        <v>278.0586620069895</v>
      </c>
      <c r="J7" s="95">
        <v>799329</v>
      </c>
      <c r="K7" s="23">
        <f t="shared" si="2"/>
        <v>199.5329505741388</v>
      </c>
      <c r="L7" s="95">
        <v>0</v>
      </c>
      <c r="M7" s="23">
        <f t="shared" si="3"/>
        <v>0</v>
      </c>
      <c r="N7" s="95">
        <v>3370105</v>
      </c>
      <c r="O7" s="23">
        <f t="shared" si="4"/>
        <v>841.2643534697953</v>
      </c>
      <c r="P7" s="40">
        <f t="shared" si="21"/>
        <v>28415074</v>
      </c>
      <c r="Q7" s="65">
        <f t="shared" si="22"/>
        <v>7093.128806789815</v>
      </c>
      <c r="R7" s="95">
        <v>1834541</v>
      </c>
      <c r="S7" s="23">
        <f t="shared" si="5"/>
        <v>457.9483275087369</v>
      </c>
      <c r="T7" s="95">
        <v>1092323</v>
      </c>
      <c r="U7" s="23">
        <f t="shared" si="6"/>
        <v>272.67174238642036</v>
      </c>
      <c r="V7" s="136">
        <f t="shared" si="23"/>
        <v>31341938</v>
      </c>
      <c r="W7" s="38">
        <f t="shared" si="7"/>
        <v>7823.748876684973</v>
      </c>
      <c r="X7" s="95">
        <v>2777188</v>
      </c>
      <c r="Y7" s="23">
        <f t="shared" si="8"/>
        <v>693.2571143285072</v>
      </c>
      <c r="Z7" s="95">
        <v>1293090</v>
      </c>
      <c r="AA7" s="23">
        <f t="shared" si="9"/>
        <v>322.78831752371445</v>
      </c>
      <c r="AB7" s="92">
        <v>639455</v>
      </c>
      <c r="AC7" s="23">
        <f t="shared" si="10"/>
        <v>159.62431352970543</v>
      </c>
      <c r="AD7" s="95">
        <v>8621915</v>
      </c>
      <c r="AE7" s="23">
        <f t="shared" si="11"/>
        <v>2152.2503744383425</v>
      </c>
      <c r="AF7" s="95">
        <v>2428312</v>
      </c>
      <c r="AG7" s="23">
        <f t="shared" si="12"/>
        <v>606.1687468796805</v>
      </c>
      <c r="AH7" s="92">
        <v>2429075</v>
      </c>
      <c r="AI7" s="23">
        <f t="shared" si="13"/>
        <v>606.3592111832252</v>
      </c>
      <c r="AJ7" s="95">
        <v>0</v>
      </c>
      <c r="AK7" s="23">
        <f t="shared" si="14"/>
        <v>0</v>
      </c>
      <c r="AL7" s="95">
        <v>15271</v>
      </c>
      <c r="AM7" s="23">
        <f t="shared" si="15"/>
        <v>3.812031952071892</v>
      </c>
      <c r="AN7" s="92">
        <v>789953</v>
      </c>
      <c r="AO7" s="23">
        <f t="shared" si="16"/>
        <v>197.19246130803793</v>
      </c>
      <c r="AP7" s="58">
        <f t="shared" si="24"/>
        <v>18994259</v>
      </c>
      <c r="AQ7" s="58">
        <f t="shared" si="17"/>
        <v>4741.452571143285</v>
      </c>
      <c r="AR7" s="95">
        <v>36500</v>
      </c>
      <c r="AS7" s="23">
        <f t="shared" si="18"/>
        <v>9.11133300049925</v>
      </c>
      <c r="AT7" s="92">
        <v>703565</v>
      </c>
      <c r="AU7" s="23">
        <f t="shared" si="19"/>
        <v>175.62780828756866</v>
      </c>
      <c r="AV7" s="73">
        <f t="shared" si="25"/>
        <v>51076262</v>
      </c>
      <c r="AW7" s="73">
        <f t="shared" si="20"/>
        <v>12749.940589116326</v>
      </c>
      <c r="AX7" s="62"/>
      <c r="AY7" s="62"/>
      <c r="AZ7" s="62"/>
      <c r="BA7" s="62"/>
    </row>
    <row r="8" spans="1:49" ht="12.75">
      <c r="A8" s="66">
        <v>5</v>
      </c>
      <c r="B8" s="158" t="s">
        <v>78</v>
      </c>
      <c r="C8" s="68">
        <v>6204</v>
      </c>
      <c r="D8" s="112">
        <v>18487779</v>
      </c>
      <c r="E8" s="24">
        <f t="shared" si="0"/>
        <v>2979.9772727272725</v>
      </c>
      <c r="F8" s="112">
        <v>6095914</v>
      </c>
      <c r="G8" s="24">
        <f t="shared" si="1"/>
        <v>982.5780141843971</v>
      </c>
      <c r="H8" s="112">
        <v>1366720</v>
      </c>
      <c r="I8" s="24">
        <f aca="true" t="shared" si="26" ref="I8:I39">H8/C8</f>
        <v>220.29658284977435</v>
      </c>
      <c r="J8" s="112">
        <v>404285</v>
      </c>
      <c r="K8" s="24">
        <f t="shared" si="2"/>
        <v>65.16521598968407</v>
      </c>
      <c r="L8" s="112">
        <v>89483</v>
      </c>
      <c r="M8" s="24">
        <f t="shared" si="3"/>
        <v>14.423436492585429</v>
      </c>
      <c r="N8" s="112">
        <v>5081540</v>
      </c>
      <c r="O8" s="24">
        <f t="shared" si="4"/>
        <v>819.0747904577692</v>
      </c>
      <c r="P8" s="64">
        <f t="shared" si="21"/>
        <v>31525721</v>
      </c>
      <c r="Q8" s="4">
        <f t="shared" si="22"/>
        <v>5081.515312701483</v>
      </c>
      <c r="R8" s="112">
        <v>1308525</v>
      </c>
      <c r="S8" s="24">
        <f t="shared" si="5"/>
        <v>210.91634429400386</v>
      </c>
      <c r="T8" s="112">
        <v>2452110</v>
      </c>
      <c r="U8" s="24">
        <f t="shared" si="6"/>
        <v>395.2466150870406</v>
      </c>
      <c r="V8" s="137">
        <f t="shared" si="23"/>
        <v>35286356</v>
      </c>
      <c r="W8" s="5">
        <f t="shared" si="7"/>
        <v>5687.678272082528</v>
      </c>
      <c r="X8" s="112">
        <v>2698151</v>
      </c>
      <c r="Y8" s="24">
        <f t="shared" si="8"/>
        <v>434.90506125080594</v>
      </c>
      <c r="Z8" s="112">
        <v>1337406</v>
      </c>
      <c r="AA8" s="24">
        <f t="shared" si="9"/>
        <v>215.5715667311412</v>
      </c>
      <c r="AB8" s="94">
        <v>650209</v>
      </c>
      <c r="AC8" s="24">
        <f t="shared" si="10"/>
        <v>104.80480335267569</v>
      </c>
      <c r="AD8" s="112">
        <v>5051228</v>
      </c>
      <c r="AE8" s="24">
        <f t="shared" si="11"/>
        <v>814.1889103803998</v>
      </c>
      <c r="AF8" s="112">
        <v>3942556</v>
      </c>
      <c r="AG8" s="24">
        <f t="shared" si="12"/>
        <v>635.4861379754997</v>
      </c>
      <c r="AH8" s="94">
        <v>4307913</v>
      </c>
      <c r="AI8" s="24">
        <f t="shared" si="13"/>
        <v>694.3766924564796</v>
      </c>
      <c r="AJ8" s="112">
        <v>13703</v>
      </c>
      <c r="AK8" s="24">
        <f t="shared" si="14"/>
        <v>2.208736299161831</v>
      </c>
      <c r="AL8" s="112">
        <v>19229</v>
      </c>
      <c r="AM8" s="24">
        <f t="shared" si="15"/>
        <v>3.099451966473243</v>
      </c>
      <c r="AN8" s="94">
        <v>0</v>
      </c>
      <c r="AO8" s="24">
        <f t="shared" si="16"/>
        <v>0</v>
      </c>
      <c r="AP8" s="6">
        <f t="shared" si="24"/>
        <v>18020395</v>
      </c>
      <c r="AQ8" s="67">
        <f t="shared" si="17"/>
        <v>2904.641360412637</v>
      </c>
      <c r="AR8" s="112">
        <v>418604</v>
      </c>
      <c r="AS8" s="24">
        <f t="shared" si="18"/>
        <v>67.47324306898776</v>
      </c>
      <c r="AT8" s="94">
        <v>244583</v>
      </c>
      <c r="AU8" s="24">
        <f t="shared" si="19"/>
        <v>39.42343649258543</v>
      </c>
      <c r="AV8" s="60">
        <f t="shared" si="25"/>
        <v>53969938</v>
      </c>
      <c r="AW8" s="60">
        <f t="shared" si="20"/>
        <v>8699.216312056738</v>
      </c>
    </row>
    <row r="9" spans="1:49" ht="12.75">
      <c r="A9" s="121">
        <v>6</v>
      </c>
      <c r="B9" s="157" t="s">
        <v>79</v>
      </c>
      <c r="C9" s="69">
        <v>6001</v>
      </c>
      <c r="D9" s="119">
        <v>21399506</v>
      </c>
      <c r="E9" s="118">
        <f t="shared" si="0"/>
        <v>3565.990001666389</v>
      </c>
      <c r="F9" s="119">
        <v>5993950</v>
      </c>
      <c r="G9" s="118">
        <f t="shared" si="1"/>
        <v>998.8251958006999</v>
      </c>
      <c r="H9" s="119">
        <v>1746732</v>
      </c>
      <c r="I9" s="118">
        <f t="shared" si="26"/>
        <v>291.07348775204133</v>
      </c>
      <c r="J9" s="119">
        <v>1075848</v>
      </c>
      <c r="K9" s="118">
        <f t="shared" si="2"/>
        <v>179.2781203132811</v>
      </c>
      <c r="L9" s="119">
        <v>99519</v>
      </c>
      <c r="M9" s="118">
        <f t="shared" si="3"/>
        <v>16.58373604399267</v>
      </c>
      <c r="N9" s="119">
        <v>1684857</v>
      </c>
      <c r="O9" s="118">
        <f t="shared" si="4"/>
        <v>280.7627062156307</v>
      </c>
      <c r="P9" s="130">
        <f t="shared" si="21"/>
        <v>32000412</v>
      </c>
      <c r="Q9" s="117">
        <f t="shared" si="22"/>
        <v>5332.513247792034</v>
      </c>
      <c r="R9" s="119">
        <v>2869580</v>
      </c>
      <c r="S9" s="118">
        <f t="shared" si="5"/>
        <v>478.18363606065657</v>
      </c>
      <c r="T9" s="119">
        <v>3239393</v>
      </c>
      <c r="U9" s="118">
        <f t="shared" si="6"/>
        <v>539.8088651891352</v>
      </c>
      <c r="V9" s="135">
        <f t="shared" si="23"/>
        <v>38109385</v>
      </c>
      <c r="W9" s="116">
        <f t="shared" si="7"/>
        <v>6350.505749041827</v>
      </c>
      <c r="X9" s="119">
        <v>3372579</v>
      </c>
      <c r="Y9" s="118">
        <f t="shared" si="8"/>
        <v>562.0028328611897</v>
      </c>
      <c r="Z9" s="119">
        <v>1414232</v>
      </c>
      <c r="AA9" s="118">
        <f t="shared" si="9"/>
        <v>235.66605565739044</v>
      </c>
      <c r="AB9" s="141">
        <v>564907</v>
      </c>
      <c r="AC9" s="118">
        <f t="shared" si="10"/>
        <v>94.13547742042992</v>
      </c>
      <c r="AD9" s="119">
        <v>4880902</v>
      </c>
      <c r="AE9" s="118">
        <f t="shared" si="11"/>
        <v>813.3481086485585</v>
      </c>
      <c r="AF9" s="119">
        <v>3337703</v>
      </c>
      <c r="AG9" s="118">
        <f t="shared" si="12"/>
        <v>556.1911348108648</v>
      </c>
      <c r="AH9" s="141">
        <v>2994566</v>
      </c>
      <c r="AI9" s="118">
        <f t="shared" si="13"/>
        <v>499.0111648058657</v>
      </c>
      <c r="AJ9" s="119">
        <v>6741</v>
      </c>
      <c r="AK9" s="118">
        <f t="shared" si="14"/>
        <v>1.1233127812031327</v>
      </c>
      <c r="AL9" s="119">
        <v>18155</v>
      </c>
      <c r="AM9" s="118">
        <f t="shared" si="15"/>
        <v>3.0253291118146977</v>
      </c>
      <c r="AN9" s="141">
        <v>447370</v>
      </c>
      <c r="AO9" s="118">
        <f t="shared" si="16"/>
        <v>74.5492417930345</v>
      </c>
      <c r="AP9" s="115">
        <f t="shared" si="24"/>
        <v>17037155</v>
      </c>
      <c r="AQ9" s="115">
        <f t="shared" si="17"/>
        <v>2839.0526578903514</v>
      </c>
      <c r="AR9" s="119">
        <v>404543</v>
      </c>
      <c r="AS9" s="118">
        <f t="shared" si="18"/>
        <v>67.41259790034994</v>
      </c>
      <c r="AT9" s="141">
        <v>1611410</v>
      </c>
      <c r="AU9" s="118">
        <f t="shared" si="19"/>
        <v>268.52357940343273</v>
      </c>
      <c r="AV9" s="114">
        <f t="shared" si="25"/>
        <v>57162493</v>
      </c>
      <c r="AW9" s="114">
        <f t="shared" si="20"/>
        <v>9525.494584235961</v>
      </c>
    </row>
    <row r="10" spans="1:53" s="63" customFormat="1" ht="12.75">
      <c r="A10" s="50">
        <v>7</v>
      </c>
      <c r="B10" s="156" t="s">
        <v>80</v>
      </c>
      <c r="C10" s="72">
        <v>2207</v>
      </c>
      <c r="D10" s="95">
        <v>10830176</v>
      </c>
      <c r="E10" s="23">
        <f t="shared" si="0"/>
        <v>4907.193475305845</v>
      </c>
      <c r="F10" s="95">
        <v>2733140</v>
      </c>
      <c r="G10" s="23">
        <f t="shared" si="1"/>
        <v>1238.3960126869054</v>
      </c>
      <c r="H10" s="95">
        <v>1137256</v>
      </c>
      <c r="I10" s="23">
        <f t="shared" si="26"/>
        <v>515.2949705482556</v>
      </c>
      <c r="J10" s="95">
        <v>365859</v>
      </c>
      <c r="K10" s="23">
        <f t="shared" si="2"/>
        <v>165.77208880833712</v>
      </c>
      <c r="L10" s="95">
        <v>4168</v>
      </c>
      <c r="M10" s="23">
        <f t="shared" si="3"/>
        <v>1.8885364748527413</v>
      </c>
      <c r="N10" s="95">
        <v>2161648</v>
      </c>
      <c r="O10" s="23">
        <f t="shared" si="4"/>
        <v>979.4508382419574</v>
      </c>
      <c r="P10" s="40">
        <f t="shared" si="21"/>
        <v>17232247</v>
      </c>
      <c r="Q10" s="65">
        <f t="shared" si="22"/>
        <v>7807.995922066153</v>
      </c>
      <c r="R10" s="95">
        <v>724935</v>
      </c>
      <c r="S10" s="23">
        <f t="shared" si="5"/>
        <v>328.4707748074309</v>
      </c>
      <c r="T10" s="95">
        <v>1359251</v>
      </c>
      <c r="U10" s="23">
        <f t="shared" si="6"/>
        <v>615.8817399184413</v>
      </c>
      <c r="V10" s="136">
        <f t="shared" si="23"/>
        <v>19316433</v>
      </c>
      <c r="W10" s="38">
        <f t="shared" si="7"/>
        <v>8752.348436792025</v>
      </c>
      <c r="X10" s="95">
        <v>1496022</v>
      </c>
      <c r="Y10" s="23">
        <f t="shared" si="8"/>
        <v>677.8531943815134</v>
      </c>
      <c r="Z10" s="95">
        <v>1115974</v>
      </c>
      <c r="AA10" s="23">
        <f t="shared" si="9"/>
        <v>505.6520163117354</v>
      </c>
      <c r="AB10" s="92">
        <v>431447</v>
      </c>
      <c r="AC10" s="23">
        <f t="shared" si="10"/>
        <v>195.49025826914362</v>
      </c>
      <c r="AD10" s="95">
        <v>2487883</v>
      </c>
      <c r="AE10" s="23">
        <f t="shared" si="11"/>
        <v>1127.269143633892</v>
      </c>
      <c r="AF10" s="95">
        <v>2701920</v>
      </c>
      <c r="AG10" s="23">
        <f t="shared" si="12"/>
        <v>1224.2501132759403</v>
      </c>
      <c r="AH10" s="92">
        <v>1951375</v>
      </c>
      <c r="AI10" s="23">
        <f t="shared" si="13"/>
        <v>884.1753511554145</v>
      </c>
      <c r="AJ10" s="95">
        <v>4719</v>
      </c>
      <c r="AK10" s="23">
        <f t="shared" si="14"/>
        <v>2.1381966470321703</v>
      </c>
      <c r="AL10" s="95">
        <v>12608</v>
      </c>
      <c r="AM10" s="23">
        <f t="shared" si="15"/>
        <v>5.7127322156773905</v>
      </c>
      <c r="AN10" s="92">
        <v>202020</v>
      </c>
      <c r="AO10" s="23">
        <f t="shared" si="16"/>
        <v>91.53602174898052</v>
      </c>
      <c r="AP10" s="58">
        <f t="shared" si="24"/>
        <v>10403968</v>
      </c>
      <c r="AQ10" s="58">
        <f t="shared" si="17"/>
        <v>4714.07702763933</v>
      </c>
      <c r="AR10" s="95">
        <v>18520</v>
      </c>
      <c r="AS10" s="23">
        <f t="shared" si="18"/>
        <v>8.39148164929769</v>
      </c>
      <c r="AT10" s="92">
        <v>1211386</v>
      </c>
      <c r="AU10" s="23">
        <f t="shared" si="19"/>
        <v>548.8835523334843</v>
      </c>
      <c r="AV10" s="73">
        <f t="shared" si="25"/>
        <v>30950307</v>
      </c>
      <c r="AW10" s="73">
        <f t="shared" si="20"/>
        <v>14023.700498414137</v>
      </c>
      <c r="AX10" s="62"/>
      <c r="AY10" s="62"/>
      <c r="AZ10" s="62"/>
      <c r="BA10" s="62"/>
    </row>
    <row r="11" spans="1:53" s="63" customFormat="1" ht="12.75">
      <c r="A11" s="50">
        <v>8</v>
      </c>
      <c r="B11" s="156" t="s">
        <v>81</v>
      </c>
      <c r="C11" s="72">
        <v>19776</v>
      </c>
      <c r="D11" s="95">
        <v>67513526</v>
      </c>
      <c r="E11" s="23">
        <f t="shared" si="0"/>
        <v>3413.912115695793</v>
      </c>
      <c r="F11" s="95">
        <v>23493651</v>
      </c>
      <c r="G11" s="23">
        <f t="shared" si="1"/>
        <v>1187.988015776699</v>
      </c>
      <c r="H11" s="95">
        <v>3853118</v>
      </c>
      <c r="I11" s="23">
        <f t="shared" si="26"/>
        <v>194.83808656957927</v>
      </c>
      <c r="J11" s="95">
        <v>9608935</v>
      </c>
      <c r="K11" s="23">
        <f t="shared" si="2"/>
        <v>485.8887034789644</v>
      </c>
      <c r="L11" s="95">
        <v>887270</v>
      </c>
      <c r="M11" s="23">
        <f t="shared" si="3"/>
        <v>44.86599919093851</v>
      </c>
      <c r="N11" s="95">
        <v>5891385</v>
      </c>
      <c r="O11" s="23">
        <f t="shared" si="4"/>
        <v>297.90579490291265</v>
      </c>
      <c r="P11" s="40">
        <f t="shared" si="21"/>
        <v>111247885</v>
      </c>
      <c r="Q11" s="65">
        <f t="shared" si="22"/>
        <v>5625.398715614887</v>
      </c>
      <c r="R11" s="95">
        <v>8461970</v>
      </c>
      <c r="S11" s="23">
        <f t="shared" si="5"/>
        <v>427.8908778317152</v>
      </c>
      <c r="T11" s="95">
        <v>11250817</v>
      </c>
      <c r="U11" s="23">
        <f t="shared" si="6"/>
        <v>568.9126719255663</v>
      </c>
      <c r="V11" s="136">
        <f t="shared" si="23"/>
        <v>130960672</v>
      </c>
      <c r="W11" s="38">
        <f t="shared" si="7"/>
        <v>6622.202265372168</v>
      </c>
      <c r="X11" s="95">
        <v>11704900</v>
      </c>
      <c r="Y11" s="23">
        <f t="shared" si="8"/>
        <v>591.8739886731391</v>
      </c>
      <c r="Z11" s="95">
        <v>2013445</v>
      </c>
      <c r="AA11" s="23">
        <f t="shared" si="9"/>
        <v>101.81255056634305</v>
      </c>
      <c r="AB11" s="92">
        <v>1890013</v>
      </c>
      <c r="AC11" s="23">
        <f t="shared" si="10"/>
        <v>95.57104571197411</v>
      </c>
      <c r="AD11" s="95">
        <v>21327977</v>
      </c>
      <c r="AE11" s="23">
        <f t="shared" si="11"/>
        <v>1078.4778013754046</v>
      </c>
      <c r="AF11" s="95">
        <v>11940721</v>
      </c>
      <c r="AG11" s="23">
        <f t="shared" si="12"/>
        <v>603.7985942556634</v>
      </c>
      <c r="AH11" s="92">
        <v>10019477</v>
      </c>
      <c r="AI11" s="23">
        <f t="shared" si="13"/>
        <v>506.6483110841424</v>
      </c>
      <c r="AJ11" s="95">
        <v>0</v>
      </c>
      <c r="AK11" s="23">
        <f t="shared" si="14"/>
        <v>0</v>
      </c>
      <c r="AL11" s="95">
        <v>78557</v>
      </c>
      <c r="AM11" s="23">
        <f t="shared" si="15"/>
        <v>3.972340210355987</v>
      </c>
      <c r="AN11" s="92">
        <v>1203116</v>
      </c>
      <c r="AO11" s="23">
        <f t="shared" si="16"/>
        <v>60.83717637540453</v>
      </c>
      <c r="AP11" s="58">
        <f t="shared" si="24"/>
        <v>60178206</v>
      </c>
      <c r="AQ11" s="58">
        <f t="shared" si="17"/>
        <v>3042.9918082524273</v>
      </c>
      <c r="AR11" s="95">
        <v>27687449</v>
      </c>
      <c r="AS11" s="23">
        <f t="shared" si="18"/>
        <v>1400.0530440938512</v>
      </c>
      <c r="AT11" s="92">
        <v>11287874</v>
      </c>
      <c r="AU11" s="23">
        <f t="shared" si="19"/>
        <v>570.7865088996764</v>
      </c>
      <c r="AV11" s="73">
        <f t="shared" si="25"/>
        <v>230114201</v>
      </c>
      <c r="AW11" s="73">
        <f t="shared" si="20"/>
        <v>11636.033626618122</v>
      </c>
      <c r="AX11" s="62"/>
      <c r="AY11" s="62"/>
      <c r="AZ11" s="62"/>
      <c r="BA11" s="62"/>
    </row>
    <row r="12" spans="1:53" s="63" customFormat="1" ht="12.75">
      <c r="A12" s="50">
        <v>9</v>
      </c>
      <c r="B12" s="156" t="s">
        <v>82</v>
      </c>
      <c r="C12" s="72">
        <v>42610</v>
      </c>
      <c r="D12" s="95">
        <v>157137728</v>
      </c>
      <c r="E12" s="23">
        <f t="shared" si="0"/>
        <v>3687.813377141516</v>
      </c>
      <c r="F12" s="95">
        <v>61057995</v>
      </c>
      <c r="G12" s="23">
        <f t="shared" si="1"/>
        <v>1432.949894390988</v>
      </c>
      <c r="H12" s="95">
        <v>4091288</v>
      </c>
      <c r="I12" s="23">
        <f t="shared" si="26"/>
        <v>96.01708519126966</v>
      </c>
      <c r="J12" s="95">
        <v>13310349</v>
      </c>
      <c r="K12" s="23">
        <f t="shared" si="2"/>
        <v>312.3761793006337</v>
      </c>
      <c r="L12" s="95">
        <v>527445</v>
      </c>
      <c r="M12" s="23">
        <f t="shared" si="3"/>
        <v>12.378432292888993</v>
      </c>
      <c r="N12" s="95">
        <v>19832774</v>
      </c>
      <c r="O12" s="23">
        <f t="shared" si="4"/>
        <v>465.448814832199</v>
      </c>
      <c r="P12" s="40">
        <f t="shared" si="21"/>
        <v>255957579</v>
      </c>
      <c r="Q12" s="65">
        <f t="shared" si="22"/>
        <v>6006.983783149495</v>
      </c>
      <c r="R12" s="95">
        <v>18965010</v>
      </c>
      <c r="S12" s="23">
        <f t="shared" si="5"/>
        <v>445.0835484628022</v>
      </c>
      <c r="T12" s="95">
        <v>33379000</v>
      </c>
      <c r="U12" s="23">
        <f t="shared" si="6"/>
        <v>783.3607134475475</v>
      </c>
      <c r="V12" s="136">
        <f t="shared" si="23"/>
        <v>308301589</v>
      </c>
      <c r="W12" s="38">
        <f t="shared" si="7"/>
        <v>7235.428045059845</v>
      </c>
      <c r="X12" s="95">
        <v>25878074</v>
      </c>
      <c r="Y12" s="23">
        <f t="shared" si="8"/>
        <v>607.3239615113823</v>
      </c>
      <c r="Z12" s="95">
        <v>5508246</v>
      </c>
      <c r="AA12" s="23">
        <f t="shared" si="9"/>
        <v>129.27120394273643</v>
      </c>
      <c r="AB12" s="92">
        <v>4331873</v>
      </c>
      <c r="AC12" s="23">
        <f t="shared" si="10"/>
        <v>101.66329500117344</v>
      </c>
      <c r="AD12" s="95">
        <v>43667628</v>
      </c>
      <c r="AE12" s="23">
        <f t="shared" si="11"/>
        <v>1024.8211218023937</v>
      </c>
      <c r="AF12" s="95">
        <v>22646114</v>
      </c>
      <c r="AG12" s="23">
        <f t="shared" si="12"/>
        <v>531.4741609950715</v>
      </c>
      <c r="AH12" s="92">
        <v>22935488</v>
      </c>
      <c r="AI12" s="23">
        <f t="shared" si="13"/>
        <v>538.2653837127435</v>
      </c>
      <c r="AJ12" s="95">
        <v>0</v>
      </c>
      <c r="AK12" s="23">
        <f t="shared" si="14"/>
        <v>0</v>
      </c>
      <c r="AL12" s="95">
        <v>643556</v>
      </c>
      <c r="AM12" s="23">
        <f t="shared" si="15"/>
        <v>15.103402957052335</v>
      </c>
      <c r="AN12" s="92">
        <v>5507172</v>
      </c>
      <c r="AO12" s="23">
        <f t="shared" si="16"/>
        <v>129.24599859187984</v>
      </c>
      <c r="AP12" s="58">
        <f t="shared" si="24"/>
        <v>131118151</v>
      </c>
      <c r="AQ12" s="58">
        <f t="shared" si="17"/>
        <v>3077.168528514433</v>
      </c>
      <c r="AR12" s="95">
        <v>34128150</v>
      </c>
      <c r="AS12" s="23">
        <f t="shared" si="18"/>
        <v>800.942267073457</v>
      </c>
      <c r="AT12" s="92">
        <v>10584722</v>
      </c>
      <c r="AU12" s="23">
        <f t="shared" si="19"/>
        <v>248.40934053039192</v>
      </c>
      <c r="AV12" s="73">
        <f t="shared" si="25"/>
        <v>484132612</v>
      </c>
      <c r="AW12" s="73">
        <f t="shared" si="20"/>
        <v>11361.948181178128</v>
      </c>
      <c r="AX12" s="62"/>
      <c r="AY12" s="62"/>
      <c r="AZ12" s="62"/>
      <c r="BA12" s="62"/>
    </row>
    <row r="13" spans="1:49" ht="12.75">
      <c r="A13" s="66">
        <v>10</v>
      </c>
      <c r="B13" s="158" t="s">
        <v>160</v>
      </c>
      <c r="C13" s="68">
        <v>32685</v>
      </c>
      <c r="D13" s="112">
        <v>119911065</v>
      </c>
      <c r="E13" s="24">
        <f t="shared" si="0"/>
        <v>3668.6879302432308</v>
      </c>
      <c r="F13" s="112">
        <v>40672348</v>
      </c>
      <c r="G13" s="24">
        <f t="shared" si="1"/>
        <v>1244.373504665749</v>
      </c>
      <c r="H13" s="112">
        <v>5873931</v>
      </c>
      <c r="I13" s="24">
        <f t="shared" si="26"/>
        <v>179.71335474988527</v>
      </c>
      <c r="J13" s="112">
        <v>2990145</v>
      </c>
      <c r="K13" s="24">
        <f t="shared" si="2"/>
        <v>91.4837081229922</v>
      </c>
      <c r="L13" s="112">
        <v>419558</v>
      </c>
      <c r="M13" s="24">
        <f t="shared" si="3"/>
        <v>12.836408138289736</v>
      </c>
      <c r="N13" s="112">
        <v>16146993</v>
      </c>
      <c r="O13" s="24">
        <f t="shared" si="4"/>
        <v>494.0184488297384</v>
      </c>
      <c r="P13" s="64">
        <f t="shared" si="21"/>
        <v>186014040</v>
      </c>
      <c r="Q13" s="4">
        <f t="shared" si="22"/>
        <v>5691.113354749885</v>
      </c>
      <c r="R13" s="112">
        <v>17591207</v>
      </c>
      <c r="S13" s="24">
        <f t="shared" si="5"/>
        <v>538.204283310387</v>
      </c>
      <c r="T13" s="112">
        <v>24100870</v>
      </c>
      <c r="U13" s="24">
        <f t="shared" si="6"/>
        <v>737.3679057671715</v>
      </c>
      <c r="V13" s="137">
        <f t="shared" si="23"/>
        <v>227706117</v>
      </c>
      <c r="W13" s="5">
        <f t="shared" si="7"/>
        <v>6966.685543827444</v>
      </c>
      <c r="X13" s="112">
        <v>17883133</v>
      </c>
      <c r="Y13" s="24">
        <f t="shared" si="8"/>
        <v>547.1357809392688</v>
      </c>
      <c r="Z13" s="112">
        <v>4611125</v>
      </c>
      <c r="AA13" s="24">
        <f t="shared" si="9"/>
        <v>141.07771148845035</v>
      </c>
      <c r="AB13" s="94">
        <v>3928035</v>
      </c>
      <c r="AC13" s="24">
        <f t="shared" si="10"/>
        <v>120.17852225791647</v>
      </c>
      <c r="AD13" s="112">
        <v>33083510</v>
      </c>
      <c r="AE13" s="24">
        <f t="shared" si="11"/>
        <v>1012.1924430166744</v>
      </c>
      <c r="AF13" s="112">
        <v>15534470</v>
      </c>
      <c r="AG13" s="24">
        <f t="shared" si="12"/>
        <v>475.27826219978584</v>
      </c>
      <c r="AH13" s="94">
        <v>16976519</v>
      </c>
      <c r="AI13" s="24">
        <f t="shared" si="13"/>
        <v>519.3978583448065</v>
      </c>
      <c r="AJ13" s="112">
        <v>34080</v>
      </c>
      <c r="AK13" s="24">
        <f t="shared" si="14"/>
        <v>1.0426801284993117</v>
      </c>
      <c r="AL13" s="112">
        <v>118781</v>
      </c>
      <c r="AM13" s="24">
        <f t="shared" si="15"/>
        <v>3.634113507725256</v>
      </c>
      <c r="AN13" s="94">
        <v>3454614</v>
      </c>
      <c r="AO13" s="24">
        <f t="shared" si="16"/>
        <v>105.69417163836623</v>
      </c>
      <c r="AP13" s="6">
        <f t="shared" si="24"/>
        <v>95624267</v>
      </c>
      <c r="AQ13" s="67">
        <f t="shared" si="17"/>
        <v>2925.631543521493</v>
      </c>
      <c r="AR13" s="112">
        <v>29365546</v>
      </c>
      <c r="AS13" s="24">
        <f t="shared" si="18"/>
        <v>898.4410585895671</v>
      </c>
      <c r="AT13" s="94">
        <v>57820151</v>
      </c>
      <c r="AU13" s="24">
        <f t="shared" si="19"/>
        <v>1769.0118096986384</v>
      </c>
      <c r="AV13" s="60">
        <f t="shared" si="25"/>
        <v>410516081</v>
      </c>
      <c r="AW13" s="60">
        <f t="shared" si="20"/>
        <v>12559.769955637143</v>
      </c>
    </row>
    <row r="14" spans="1:49" ht="12.75">
      <c r="A14" s="121">
        <v>11</v>
      </c>
      <c r="B14" s="157" t="s">
        <v>83</v>
      </c>
      <c r="C14" s="69">
        <v>1715</v>
      </c>
      <c r="D14" s="119">
        <v>6969047</v>
      </c>
      <c r="E14" s="118">
        <f t="shared" si="0"/>
        <v>4063.584256559767</v>
      </c>
      <c r="F14" s="119">
        <v>2121600</v>
      </c>
      <c r="G14" s="118">
        <f t="shared" si="1"/>
        <v>1237.0845481049562</v>
      </c>
      <c r="H14" s="119">
        <v>436638</v>
      </c>
      <c r="I14" s="118">
        <f t="shared" si="26"/>
        <v>254.599416909621</v>
      </c>
      <c r="J14" s="119">
        <v>462432</v>
      </c>
      <c r="K14" s="118">
        <f t="shared" si="2"/>
        <v>269.6396501457726</v>
      </c>
      <c r="L14" s="119">
        <v>42982</v>
      </c>
      <c r="M14" s="118">
        <f t="shared" si="3"/>
        <v>25.062390670553935</v>
      </c>
      <c r="N14" s="119">
        <v>544085</v>
      </c>
      <c r="O14" s="118">
        <f t="shared" si="4"/>
        <v>317.25072886297374</v>
      </c>
      <c r="P14" s="130">
        <f t="shared" si="21"/>
        <v>10576784</v>
      </c>
      <c r="Q14" s="117">
        <f t="shared" si="22"/>
        <v>6167.220991253645</v>
      </c>
      <c r="R14" s="119">
        <v>446082</v>
      </c>
      <c r="S14" s="118">
        <f t="shared" si="5"/>
        <v>260.1061224489796</v>
      </c>
      <c r="T14" s="119">
        <v>1253188</v>
      </c>
      <c r="U14" s="118">
        <f t="shared" si="6"/>
        <v>730.7218658892128</v>
      </c>
      <c r="V14" s="135">
        <f t="shared" si="23"/>
        <v>12276054</v>
      </c>
      <c r="W14" s="116">
        <f t="shared" si="7"/>
        <v>7158.0489795918365</v>
      </c>
      <c r="X14" s="119">
        <v>933064</v>
      </c>
      <c r="Y14" s="118">
        <f t="shared" si="8"/>
        <v>544.0606413994169</v>
      </c>
      <c r="Z14" s="119">
        <v>470879</v>
      </c>
      <c r="AA14" s="118">
        <f t="shared" si="9"/>
        <v>274.5650145772595</v>
      </c>
      <c r="AB14" s="141">
        <v>339404</v>
      </c>
      <c r="AC14" s="118">
        <f t="shared" si="10"/>
        <v>197.90320699708454</v>
      </c>
      <c r="AD14" s="119">
        <v>1161316</v>
      </c>
      <c r="AE14" s="118">
        <f t="shared" si="11"/>
        <v>677.1521865889213</v>
      </c>
      <c r="AF14" s="119">
        <v>1221806</v>
      </c>
      <c r="AG14" s="118">
        <f t="shared" si="12"/>
        <v>712.4233236151604</v>
      </c>
      <c r="AH14" s="141">
        <v>1300401</v>
      </c>
      <c r="AI14" s="118">
        <f t="shared" si="13"/>
        <v>758.2513119533528</v>
      </c>
      <c r="AJ14" s="119">
        <v>0</v>
      </c>
      <c r="AK14" s="118">
        <f t="shared" si="14"/>
        <v>0</v>
      </c>
      <c r="AL14" s="119">
        <v>0</v>
      </c>
      <c r="AM14" s="118">
        <f t="shared" si="15"/>
        <v>0</v>
      </c>
      <c r="AN14" s="141">
        <v>55979</v>
      </c>
      <c r="AO14" s="118">
        <f t="shared" si="16"/>
        <v>32.64081632653061</v>
      </c>
      <c r="AP14" s="115">
        <f t="shared" si="24"/>
        <v>5482849</v>
      </c>
      <c r="AQ14" s="115">
        <f t="shared" si="17"/>
        <v>3196.996501457726</v>
      </c>
      <c r="AR14" s="119">
        <v>3424760</v>
      </c>
      <c r="AS14" s="118">
        <f t="shared" si="18"/>
        <v>1996.9446064139943</v>
      </c>
      <c r="AT14" s="141">
        <v>449492</v>
      </c>
      <c r="AU14" s="118">
        <f t="shared" si="19"/>
        <v>262.0944606413994</v>
      </c>
      <c r="AV14" s="114">
        <f t="shared" si="25"/>
        <v>21633155</v>
      </c>
      <c r="AW14" s="114">
        <f t="shared" si="20"/>
        <v>12614.084548104956</v>
      </c>
    </row>
    <row r="15" spans="1:53" s="63" customFormat="1" ht="12.75">
      <c r="A15" s="50">
        <v>12</v>
      </c>
      <c r="B15" s="156" t="s">
        <v>161</v>
      </c>
      <c r="C15" s="72">
        <v>1311</v>
      </c>
      <c r="D15" s="95">
        <v>8615235</v>
      </c>
      <c r="E15" s="23">
        <f t="shared" si="0"/>
        <v>6571.498855835241</v>
      </c>
      <c r="F15" s="95">
        <v>2840365</v>
      </c>
      <c r="G15" s="23">
        <f t="shared" si="1"/>
        <v>2166.5636918382916</v>
      </c>
      <c r="H15" s="95">
        <v>1019356</v>
      </c>
      <c r="I15" s="23">
        <f t="shared" si="26"/>
        <v>777.5408085430969</v>
      </c>
      <c r="J15" s="95">
        <v>311897</v>
      </c>
      <c r="K15" s="23">
        <f t="shared" si="2"/>
        <v>237.9077040427155</v>
      </c>
      <c r="L15" s="95">
        <v>0</v>
      </c>
      <c r="M15" s="23">
        <f t="shared" si="3"/>
        <v>0</v>
      </c>
      <c r="N15" s="95">
        <v>1168361</v>
      </c>
      <c r="O15" s="23">
        <f t="shared" si="4"/>
        <v>891.1983218916857</v>
      </c>
      <c r="P15" s="40">
        <f t="shared" si="21"/>
        <v>13955214</v>
      </c>
      <c r="Q15" s="65">
        <f t="shared" si="22"/>
        <v>10644.70938215103</v>
      </c>
      <c r="R15" s="95">
        <v>1113553</v>
      </c>
      <c r="S15" s="23">
        <f t="shared" si="5"/>
        <v>849.3920671243326</v>
      </c>
      <c r="T15" s="95">
        <v>1441800</v>
      </c>
      <c r="U15" s="23">
        <f t="shared" si="6"/>
        <v>1099.7711670480548</v>
      </c>
      <c r="V15" s="136">
        <f t="shared" si="23"/>
        <v>16510567</v>
      </c>
      <c r="W15" s="38">
        <f t="shared" si="7"/>
        <v>12593.872616323417</v>
      </c>
      <c r="X15" s="95">
        <v>1551541</v>
      </c>
      <c r="Y15" s="23">
        <f t="shared" si="8"/>
        <v>1183.4790236460717</v>
      </c>
      <c r="Z15" s="95">
        <v>1151610</v>
      </c>
      <c r="AA15" s="23">
        <f t="shared" si="9"/>
        <v>878.421052631579</v>
      </c>
      <c r="AB15" s="92">
        <v>485944</v>
      </c>
      <c r="AC15" s="23">
        <f t="shared" si="10"/>
        <v>370.6666666666667</v>
      </c>
      <c r="AD15" s="95">
        <v>9815612</v>
      </c>
      <c r="AE15" s="23">
        <f t="shared" si="11"/>
        <v>7487.118230358505</v>
      </c>
      <c r="AF15" s="95">
        <v>1387787</v>
      </c>
      <c r="AG15" s="23">
        <f t="shared" si="12"/>
        <v>1058.5713196033562</v>
      </c>
      <c r="AH15" s="92">
        <v>1479444</v>
      </c>
      <c r="AI15" s="23">
        <f t="shared" si="13"/>
        <v>1128.4851258581236</v>
      </c>
      <c r="AJ15" s="95">
        <v>0</v>
      </c>
      <c r="AK15" s="23">
        <f t="shared" si="14"/>
        <v>0</v>
      </c>
      <c r="AL15" s="95">
        <v>13645</v>
      </c>
      <c r="AM15" s="23">
        <f t="shared" si="15"/>
        <v>10.408085430968725</v>
      </c>
      <c r="AN15" s="92">
        <v>3846</v>
      </c>
      <c r="AO15" s="23">
        <f t="shared" si="16"/>
        <v>2.933638443935927</v>
      </c>
      <c r="AP15" s="58">
        <f t="shared" si="24"/>
        <v>15889429</v>
      </c>
      <c r="AQ15" s="58">
        <f t="shared" si="17"/>
        <v>12120.083142639207</v>
      </c>
      <c r="AR15" s="95">
        <v>20951707</v>
      </c>
      <c r="AS15" s="23">
        <f t="shared" si="18"/>
        <v>15981.469870327994</v>
      </c>
      <c r="AT15" s="92">
        <v>1428512</v>
      </c>
      <c r="AU15" s="23">
        <f t="shared" si="19"/>
        <v>1089.6353928299009</v>
      </c>
      <c r="AV15" s="73">
        <f t="shared" si="25"/>
        <v>54780215</v>
      </c>
      <c r="AW15" s="73">
        <f t="shared" si="20"/>
        <v>41785.06102212052</v>
      </c>
      <c r="AX15" s="62"/>
      <c r="AY15" s="62"/>
      <c r="AZ15" s="62"/>
      <c r="BA15" s="62"/>
    </row>
    <row r="16" spans="1:53" s="63" customFormat="1" ht="12.75">
      <c r="A16" s="50">
        <v>13</v>
      </c>
      <c r="B16" s="156" t="s">
        <v>84</v>
      </c>
      <c r="C16" s="72">
        <v>1674</v>
      </c>
      <c r="D16" s="95">
        <v>5975376</v>
      </c>
      <c r="E16" s="23">
        <f t="shared" si="0"/>
        <v>3569.5197132616486</v>
      </c>
      <c r="F16" s="95">
        <v>1653586</v>
      </c>
      <c r="G16" s="23">
        <f t="shared" si="1"/>
        <v>987.805256869773</v>
      </c>
      <c r="H16" s="95">
        <v>712870</v>
      </c>
      <c r="I16" s="23">
        <f t="shared" si="26"/>
        <v>425.84826762246115</v>
      </c>
      <c r="J16" s="95">
        <v>194156</v>
      </c>
      <c r="K16" s="23">
        <f t="shared" si="2"/>
        <v>115.98327359617682</v>
      </c>
      <c r="L16" s="95">
        <v>0</v>
      </c>
      <c r="M16" s="23">
        <f t="shared" si="3"/>
        <v>0</v>
      </c>
      <c r="N16" s="95">
        <v>833624</v>
      </c>
      <c r="O16" s="23">
        <f t="shared" si="4"/>
        <v>497.98327359617684</v>
      </c>
      <c r="P16" s="40">
        <f t="shared" si="21"/>
        <v>9369612</v>
      </c>
      <c r="Q16" s="65">
        <f t="shared" si="22"/>
        <v>5597.139784946236</v>
      </c>
      <c r="R16" s="95">
        <v>776591</v>
      </c>
      <c r="S16" s="23">
        <f t="shared" si="5"/>
        <v>463.91338112305857</v>
      </c>
      <c r="T16" s="95">
        <v>1355426</v>
      </c>
      <c r="U16" s="23">
        <f t="shared" si="6"/>
        <v>809.6929510155317</v>
      </c>
      <c r="V16" s="136">
        <f t="shared" si="23"/>
        <v>11501629</v>
      </c>
      <c r="W16" s="38">
        <f t="shared" si="7"/>
        <v>6870.746117084826</v>
      </c>
      <c r="X16" s="95">
        <v>749040</v>
      </c>
      <c r="Y16" s="23">
        <f t="shared" si="8"/>
        <v>447.4551971326165</v>
      </c>
      <c r="Z16" s="95">
        <v>410426</v>
      </c>
      <c r="AA16" s="23">
        <f t="shared" si="9"/>
        <v>245.17682198327358</v>
      </c>
      <c r="AB16" s="92">
        <v>430472</v>
      </c>
      <c r="AC16" s="23">
        <f t="shared" si="10"/>
        <v>257.15173237753885</v>
      </c>
      <c r="AD16" s="95">
        <v>1353371</v>
      </c>
      <c r="AE16" s="23">
        <f t="shared" si="11"/>
        <v>808.4653524492235</v>
      </c>
      <c r="AF16" s="95">
        <v>1211198</v>
      </c>
      <c r="AG16" s="23">
        <f t="shared" si="12"/>
        <v>723.5352449223417</v>
      </c>
      <c r="AH16" s="92">
        <v>1279036</v>
      </c>
      <c r="AI16" s="23">
        <f t="shared" si="13"/>
        <v>764.0597371565113</v>
      </c>
      <c r="AJ16" s="95">
        <v>0</v>
      </c>
      <c r="AK16" s="23">
        <f t="shared" si="14"/>
        <v>0</v>
      </c>
      <c r="AL16" s="95">
        <v>12050</v>
      </c>
      <c r="AM16" s="23">
        <f t="shared" si="15"/>
        <v>7.198327359617682</v>
      </c>
      <c r="AN16" s="92">
        <v>11268</v>
      </c>
      <c r="AO16" s="23">
        <f t="shared" si="16"/>
        <v>6.731182795698925</v>
      </c>
      <c r="AP16" s="58">
        <f t="shared" si="24"/>
        <v>5456861</v>
      </c>
      <c r="AQ16" s="58">
        <f t="shared" si="17"/>
        <v>3259.773596176822</v>
      </c>
      <c r="AR16" s="95">
        <v>284092</v>
      </c>
      <c r="AS16" s="23">
        <f t="shared" si="18"/>
        <v>169.7084826762246</v>
      </c>
      <c r="AT16" s="92">
        <v>131812</v>
      </c>
      <c r="AU16" s="23">
        <f t="shared" si="19"/>
        <v>78.74074074074075</v>
      </c>
      <c r="AV16" s="73">
        <f t="shared" si="25"/>
        <v>17374394</v>
      </c>
      <c r="AW16" s="73">
        <f t="shared" si="20"/>
        <v>10378.968936678613</v>
      </c>
      <c r="AX16" s="62"/>
      <c r="AY16" s="62"/>
      <c r="AZ16" s="62"/>
      <c r="BA16" s="62"/>
    </row>
    <row r="17" spans="1:53" s="63" customFormat="1" ht="12.75">
      <c r="A17" s="50">
        <v>14</v>
      </c>
      <c r="B17" s="156" t="s">
        <v>85</v>
      </c>
      <c r="C17" s="72">
        <v>2349</v>
      </c>
      <c r="D17" s="95">
        <v>9162312</v>
      </c>
      <c r="E17" s="23">
        <f t="shared" si="0"/>
        <v>3900.515964240102</v>
      </c>
      <c r="F17" s="95">
        <v>2974212</v>
      </c>
      <c r="G17" s="23">
        <f t="shared" si="1"/>
        <v>1266.16091954023</v>
      </c>
      <c r="H17" s="95">
        <v>460622</v>
      </c>
      <c r="I17" s="23">
        <f t="shared" si="26"/>
        <v>196.0928054491273</v>
      </c>
      <c r="J17" s="95">
        <v>538518</v>
      </c>
      <c r="K17" s="23">
        <f t="shared" si="2"/>
        <v>229.25415070242656</v>
      </c>
      <c r="L17" s="95">
        <v>22477</v>
      </c>
      <c r="M17" s="23">
        <f t="shared" si="3"/>
        <v>9.568752660706684</v>
      </c>
      <c r="N17" s="95">
        <v>1220045</v>
      </c>
      <c r="O17" s="23">
        <f t="shared" si="4"/>
        <v>519.3891017454235</v>
      </c>
      <c r="P17" s="40">
        <f t="shared" si="21"/>
        <v>14378186</v>
      </c>
      <c r="Q17" s="65">
        <f t="shared" si="22"/>
        <v>6120.9816943380165</v>
      </c>
      <c r="R17" s="95">
        <v>761707</v>
      </c>
      <c r="S17" s="23">
        <f t="shared" si="5"/>
        <v>324.26862494678585</v>
      </c>
      <c r="T17" s="95">
        <v>1770810</v>
      </c>
      <c r="U17" s="23">
        <f t="shared" si="6"/>
        <v>753.8569604086846</v>
      </c>
      <c r="V17" s="136">
        <f t="shared" si="23"/>
        <v>16910703</v>
      </c>
      <c r="W17" s="38">
        <f t="shared" si="7"/>
        <v>7199.107279693487</v>
      </c>
      <c r="X17" s="95">
        <v>1685168</v>
      </c>
      <c r="Y17" s="23">
        <f t="shared" si="8"/>
        <v>717.3980417198808</v>
      </c>
      <c r="Z17" s="95">
        <v>858624</v>
      </c>
      <c r="AA17" s="23">
        <f t="shared" si="9"/>
        <v>365.5274584929757</v>
      </c>
      <c r="AB17" s="92">
        <v>337965</v>
      </c>
      <c r="AC17" s="23">
        <f t="shared" si="10"/>
        <v>143.87611749680715</v>
      </c>
      <c r="AD17" s="95">
        <v>2015214</v>
      </c>
      <c r="AE17" s="23">
        <f t="shared" si="11"/>
        <v>857.9029374201788</v>
      </c>
      <c r="AF17" s="95">
        <v>1582216</v>
      </c>
      <c r="AG17" s="23">
        <f t="shared" si="12"/>
        <v>673.5700297999149</v>
      </c>
      <c r="AH17" s="92">
        <v>1623900</v>
      </c>
      <c r="AI17" s="23">
        <f t="shared" si="13"/>
        <v>691.3154533844189</v>
      </c>
      <c r="AJ17" s="95">
        <v>0</v>
      </c>
      <c r="AK17" s="23">
        <f t="shared" si="14"/>
        <v>0</v>
      </c>
      <c r="AL17" s="95">
        <v>18900</v>
      </c>
      <c r="AM17" s="23">
        <f t="shared" si="15"/>
        <v>8.045977011494253</v>
      </c>
      <c r="AN17" s="92">
        <v>9512</v>
      </c>
      <c r="AO17" s="23">
        <f t="shared" si="16"/>
        <v>4.049382716049383</v>
      </c>
      <c r="AP17" s="58">
        <f t="shared" si="24"/>
        <v>8131499</v>
      </c>
      <c r="AQ17" s="58">
        <f t="shared" si="17"/>
        <v>3461.68539804172</v>
      </c>
      <c r="AR17" s="95">
        <v>1436</v>
      </c>
      <c r="AS17" s="23">
        <f t="shared" si="18"/>
        <v>0.6113239676458068</v>
      </c>
      <c r="AT17" s="92">
        <v>1444500</v>
      </c>
      <c r="AU17" s="23">
        <f t="shared" si="19"/>
        <v>614.9425287356322</v>
      </c>
      <c r="AV17" s="73">
        <f t="shared" si="25"/>
        <v>26488138</v>
      </c>
      <c r="AW17" s="73">
        <f t="shared" si="20"/>
        <v>11276.346530438484</v>
      </c>
      <c r="AX17" s="62"/>
      <c r="AY17" s="62"/>
      <c r="AZ17" s="62"/>
      <c r="BA17" s="62"/>
    </row>
    <row r="18" spans="1:49" ht="12.75">
      <c r="A18" s="66">
        <v>15</v>
      </c>
      <c r="B18" s="158" t="s">
        <v>86</v>
      </c>
      <c r="C18" s="68">
        <v>3906</v>
      </c>
      <c r="D18" s="112">
        <v>13506105</v>
      </c>
      <c r="E18" s="24">
        <f t="shared" si="0"/>
        <v>3457.784178187404</v>
      </c>
      <c r="F18" s="112">
        <v>3146757</v>
      </c>
      <c r="G18" s="24">
        <f t="shared" si="1"/>
        <v>805.621351766513</v>
      </c>
      <c r="H18" s="112">
        <v>820209</v>
      </c>
      <c r="I18" s="24">
        <f t="shared" si="26"/>
        <v>209.98694316436251</v>
      </c>
      <c r="J18" s="112">
        <v>802750</v>
      </c>
      <c r="K18" s="24">
        <f t="shared" si="2"/>
        <v>205.51715309779826</v>
      </c>
      <c r="L18" s="112">
        <v>269851</v>
      </c>
      <c r="M18" s="24">
        <f t="shared" si="3"/>
        <v>69.08627752176139</v>
      </c>
      <c r="N18" s="112">
        <v>2859778</v>
      </c>
      <c r="O18" s="24">
        <f t="shared" si="4"/>
        <v>732.1500256016385</v>
      </c>
      <c r="P18" s="64">
        <f t="shared" si="21"/>
        <v>21405450</v>
      </c>
      <c r="Q18" s="4">
        <f t="shared" si="22"/>
        <v>5480.145929339477</v>
      </c>
      <c r="R18" s="112">
        <v>2045939</v>
      </c>
      <c r="S18" s="24">
        <f t="shared" si="5"/>
        <v>523.7939068100359</v>
      </c>
      <c r="T18" s="112">
        <v>1996085</v>
      </c>
      <c r="U18" s="24">
        <f t="shared" si="6"/>
        <v>511.0304659498208</v>
      </c>
      <c r="V18" s="137">
        <f t="shared" si="23"/>
        <v>25447474</v>
      </c>
      <c r="W18" s="5">
        <f t="shared" si="7"/>
        <v>6514.970302099335</v>
      </c>
      <c r="X18" s="112">
        <v>2205111</v>
      </c>
      <c r="Y18" s="24">
        <f t="shared" si="8"/>
        <v>564.5445468509985</v>
      </c>
      <c r="Z18" s="112">
        <v>988953</v>
      </c>
      <c r="AA18" s="24">
        <f t="shared" si="9"/>
        <v>253.18817204301075</v>
      </c>
      <c r="AB18" s="94">
        <v>521264</v>
      </c>
      <c r="AC18" s="24">
        <f t="shared" si="10"/>
        <v>133.4521249359959</v>
      </c>
      <c r="AD18" s="112">
        <v>2973396</v>
      </c>
      <c r="AE18" s="24">
        <f t="shared" si="11"/>
        <v>761.2380952380952</v>
      </c>
      <c r="AF18" s="112">
        <v>2020220</v>
      </c>
      <c r="AG18" s="24">
        <f t="shared" si="12"/>
        <v>517.2094214029698</v>
      </c>
      <c r="AH18" s="94">
        <v>2599979</v>
      </c>
      <c r="AI18" s="24">
        <f t="shared" si="13"/>
        <v>665.637224782386</v>
      </c>
      <c r="AJ18" s="112">
        <v>0</v>
      </c>
      <c r="AK18" s="24">
        <f t="shared" si="14"/>
        <v>0</v>
      </c>
      <c r="AL18" s="112">
        <v>5325</v>
      </c>
      <c r="AM18" s="24">
        <f t="shared" si="15"/>
        <v>1.3632872503840245</v>
      </c>
      <c r="AN18" s="94">
        <v>475459</v>
      </c>
      <c r="AO18" s="24">
        <f t="shared" si="16"/>
        <v>121.72529441884281</v>
      </c>
      <c r="AP18" s="6">
        <f t="shared" si="24"/>
        <v>11789707</v>
      </c>
      <c r="AQ18" s="67">
        <f t="shared" si="17"/>
        <v>3018.3581669226833</v>
      </c>
      <c r="AR18" s="112">
        <v>2050767</v>
      </c>
      <c r="AS18" s="24">
        <f t="shared" si="18"/>
        <v>525.0299539170506</v>
      </c>
      <c r="AT18" s="94">
        <v>535887</v>
      </c>
      <c r="AU18" s="24">
        <f t="shared" si="19"/>
        <v>137.19585253456222</v>
      </c>
      <c r="AV18" s="60">
        <f t="shared" si="25"/>
        <v>39823835</v>
      </c>
      <c r="AW18" s="60">
        <f t="shared" si="20"/>
        <v>10195.55427547363</v>
      </c>
    </row>
    <row r="19" spans="1:49" ht="12.75">
      <c r="A19" s="121">
        <v>16</v>
      </c>
      <c r="B19" s="157" t="s">
        <v>87</v>
      </c>
      <c r="C19" s="69">
        <v>4841</v>
      </c>
      <c r="D19" s="119">
        <v>20798085</v>
      </c>
      <c r="E19" s="118">
        <f t="shared" si="0"/>
        <v>4296.237347655443</v>
      </c>
      <c r="F19" s="119">
        <v>7688873</v>
      </c>
      <c r="G19" s="118">
        <f t="shared" si="1"/>
        <v>1588.2819665358397</v>
      </c>
      <c r="H19" s="119">
        <v>1710521</v>
      </c>
      <c r="I19" s="118">
        <f t="shared" si="26"/>
        <v>353.3404255319149</v>
      </c>
      <c r="J19" s="119">
        <v>5097863</v>
      </c>
      <c r="K19" s="118">
        <f t="shared" si="2"/>
        <v>1053.0599049783102</v>
      </c>
      <c r="L19" s="119">
        <v>140048</v>
      </c>
      <c r="M19" s="118">
        <f t="shared" si="3"/>
        <v>28.929560008262754</v>
      </c>
      <c r="N19" s="119">
        <v>3414651</v>
      </c>
      <c r="O19" s="118">
        <f t="shared" si="4"/>
        <v>705.360669283206</v>
      </c>
      <c r="P19" s="130">
        <f t="shared" si="21"/>
        <v>38850041</v>
      </c>
      <c r="Q19" s="117">
        <f t="shared" si="22"/>
        <v>8025.209873992977</v>
      </c>
      <c r="R19" s="119">
        <v>2476298</v>
      </c>
      <c r="S19" s="118">
        <f t="shared" si="5"/>
        <v>511.5261309646767</v>
      </c>
      <c r="T19" s="119">
        <v>3687173</v>
      </c>
      <c r="U19" s="118">
        <f t="shared" si="6"/>
        <v>761.6552365213798</v>
      </c>
      <c r="V19" s="135">
        <f t="shared" si="23"/>
        <v>45013512</v>
      </c>
      <c r="W19" s="116">
        <f t="shared" si="7"/>
        <v>9298.391241479034</v>
      </c>
      <c r="X19" s="119">
        <v>4036247</v>
      </c>
      <c r="Y19" s="118">
        <f t="shared" si="8"/>
        <v>833.7630654823383</v>
      </c>
      <c r="Z19" s="119">
        <v>1827665</v>
      </c>
      <c r="AA19" s="118">
        <f t="shared" si="9"/>
        <v>377.53873166701095</v>
      </c>
      <c r="AB19" s="141">
        <v>1057993</v>
      </c>
      <c r="AC19" s="118">
        <f t="shared" si="10"/>
        <v>218.54844040487504</v>
      </c>
      <c r="AD19" s="119">
        <v>5629692</v>
      </c>
      <c r="AE19" s="118">
        <f t="shared" si="11"/>
        <v>1162.9192315637265</v>
      </c>
      <c r="AF19" s="119">
        <v>5002916</v>
      </c>
      <c r="AG19" s="118">
        <f t="shared" si="12"/>
        <v>1033.4468085106382</v>
      </c>
      <c r="AH19" s="141">
        <v>3940202</v>
      </c>
      <c r="AI19" s="118">
        <f t="shared" si="13"/>
        <v>813.9231563726503</v>
      </c>
      <c r="AJ19" s="119">
        <v>0</v>
      </c>
      <c r="AK19" s="118">
        <f t="shared" si="14"/>
        <v>0</v>
      </c>
      <c r="AL19" s="119">
        <v>0</v>
      </c>
      <c r="AM19" s="118">
        <f t="shared" si="15"/>
        <v>0</v>
      </c>
      <c r="AN19" s="141">
        <v>246863</v>
      </c>
      <c r="AO19" s="118">
        <f t="shared" si="16"/>
        <v>50.9942160710597</v>
      </c>
      <c r="AP19" s="115">
        <f t="shared" si="24"/>
        <v>21741578</v>
      </c>
      <c r="AQ19" s="115">
        <f t="shared" si="17"/>
        <v>4491.133650072299</v>
      </c>
      <c r="AR19" s="119">
        <v>15694736</v>
      </c>
      <c r="AS19" s="118">
        <f t="shared" si="18"/>
        <v>3242.0442057426153</v>
      </c>
      <c r="AT19" s="141">
        <v>5079273</v>
      </c>
      <c r="AU19" s="118">
        <f t="shared" si="19"/>
        <v>1049.2197892997315</v>
      </c>
      <c r="AV19" s="114">
        <f t="shared" si="25"/>
        <v>87529099</v>
      </c>
      <c r="AW19" s="114">
        <f t="shared" si="20"/>
        <v>18080.78888659368</v>
      </c>
    </row>
    <row r="20" spans="1:53" s="63" customFormat="1" ht="12.75">
      <c r="A20" s="50">
        <v>17</v>
      </c>
      <c r="B20" s="156" t="s">
        <v>88</v>
      </c>
      <c r="C20" s="72">
        <v>43925</v>
      </c>
      <c r="D20" s="95">
        <v>174108680</v>
      </c>
      <c r="E20" s="23">
        <f t="shared" si="0"/>
        <v>3963.7718838929995</v>
      </c>
      <c r="F20" s="95">
        <v>75539712</v>
      </c>
      <c r="G20" s="23">
        <f t="shared" si="1"/>
        <v>1719.743016505407</v>
      </c>
      <c r="H20" s="95">
        <v>7837673</v>
      </c>
      <c r="I20" s="23">
        <f t="shared" si="26"/>
        <v>178.43307911212293</v>
      </c>
      <c r="J20" s="95">
        <v>10022361</v>
      </c>
      <c r="K20" s="23">
        <f t="shared" si="2"/>
        <v>228.1698577120091</v>
      </c>
      <c r="L20" s="95">
        <v>1194398</v>
      </c>
      <c r="M20" s="23">
        <f t="shared" si="3"/>
        <v>27.191758679567446</v>
      </c>
      <c r="N20" s="95">
        <v>28795347</v>
      </c>
      <c r="O20" s="23">
        <f t="shared" si="4"/>
        <v>655.5571314741036</v>
      </c>
      <c r="P20" s="40">
        <f t="shared" si="21"/>
        <v>297498171</v>
      </c>
      <c r="Q20" s="65">
        <f t="shared" si="22"/>
        <v>6772.866727376209</v>
      </c>
      <c r="R20" s="95">
        <v>28432746</v>
      </c>
      <c r="S20" s="23">
        <f t="shared" si="5"/>
        <v>647.3021286283438</v>
      </c>
      <c r="T20" s="95">
        <v>26809770</v>
      </c>
      <c r="U20" s="23">
        <f t="shared" si="6"/>
        <v>610.3533295389869</v>
      </c>
      <c r="V20" s="136">
        <f t="shared" si="23"/>
        <v>352740687</v>
      </c>
      <c r="W20" s="38">
        <f t="shared" si="7"/>
        <v>8030.52218554354</v>
      </c>
      <c r="X20" s="95">
        <v>23979979</v>
      </c>
      <c r="Y20" s="23">
        <f t="shared" si="8"/>
        <v>545.9300853727946</v>
      </c>
      <c r="Z20" s="95">
        <v>15654150</v>
      </c>
      <c r="AA20" s="23">
        <f t="shared" si="9"/>
        <v>356.38360842344906</v>
      </c>
      <c r="AB20" s="92">
        <v>4041569</v>
      </c>
      <c r="AC20" s="23">
        <f t="shared" si="10"/>
        <v>92.01067729083665</v>
      </c>
      <c r="AD20" s="95">
        <v>63898284</v>
      </c>
      <c r="AE20" s="23">
        <f t="shared" si="11"/>
        <v>1454.7133523050654</v>
      </c>
      <c r="AF20" s="95">
        <v>32356099</v>
      </c>
      <c r="AG20" s="23">
        <f t="shared" si="12"/>
        <v>736.6214911781445</v>
      </c>
      <c r="AH20" s="92">
        <v>27237706</v>
      </c>
      <c r="AI20" s="23">
        <f t="shared" si="13"/>
        <v>620.0957541263517</v>
      </c>
      <c r="AJ20" s="95">
        <v>0</v>
      </c>
      <c r="AK20" s="23">
        <f t="shared" si="14"/>
        <v>0</v>
      </c>
      <c r="AL20" s="95">
        <v>12350</v>
      </c>
      <c r="AM20" s="23">
        <f t="shared" si="15"/>
        <v>0.2811610700056915</v>
      </c>
      <c r="AN20" s="92">
        <v>11009437</v>
      </c>
      <c r="AO20" s="23">
        <f t="shared" si="16"/>
        <v>250.64170745589072</v>
      </c>
      <c r="AP20" s="58">
        <f t="shared" si="24"/>
        <v>178189574</v>
      </c>
      <c r="AQ20" s="58">
        <f t="shared" si="17"/>
        <v>4056.6778372225385</v>
      </c>
      <c r="AR20" s="95">
        <v>39321714</v>
      </c>
      <c r="AS20" s="23">
        <f t="shared" si="18"/>
        <v>895.2012293682413</v>
      </c>
      <c r="AT20" s="92">
        <v>163636</v>
      </c>
      <c r="AU20" s="23">
        <f t="shared" si="19"/>
        <v>3.725350028457598</v>
      </c>
      <c r="AV20" s="73">
        <f t="shared" si="25"/>
        <v>570415611</v>
      </c>
      <c r="AW20" s="73">
        <f t="shared" si="20"/>
        <v>12986.126602162778</v>
      </c>
      <c r="AX20" s="62"/>
      <c r="AY20" s="62"/>
      <c r="AZ20" s="62"/>
      <c r="BA20" s="62"/>
    </row>
    <row r="21" spans="1:53" s="63" customFormat="1" ht="12.75">
      <c r="A21" s="50">
        <v>18</v>
      </c>
      <c r="B21" s="156" t="s">
        <v>89</v>
      </c>
      <c r="C21" s="72">
        <v>1410</v>
      </c>
      <c r="D21" s="95">
        <v>6176060</v>
      </c>
      <c r="E21" s="23">
        <f t="shared" si="0"/>
        <v>4380.184397163121</v>
      </c>
      <c r="F21" s="95">
        <v>1331317</v>
      </c>
      <c r="G21" s="23">
        <f t="shared" si="1"/>
        <v>944.1964539007092</v>
      </c>
      <c r="H21" s="95">
        <v>356931</v>
      </c>
      <c r="I21" s="23">
        <f t="shared" si="26"/>
        <v>253.14255319148936</v>
      </c>
      <c r="J21" s="95">
        <v>231888</v>
      </c>
      <c r="K21" s="23">
        <f t="shared" si="2"/>
        <v>164.4595744680851</v>
      </c>
      <c r="L21" s="95">
        <v>0</v>
      </c>
      <c r="M21" s="23">
        <f t="shared" si="3"/>
        <v>0</v>
      </c>
      <c r="N21" s="95">
        <v>1923089</v>
      </c>
      <c r="O21" s="23">
        <f t="shared" si="4"/>
        <v>1363.8929078014185</v>
      </c>
      <c r="P21" s="40">
        <f t="shared" si="21"/>
        <v>10019285</v>
      </c>
      <c r="Q21" s="65">
        <f t="shared" si="22"/>
        <v>7105.875886524823</v>
      </c>
      <c r="R21" s="95">
        <v>499603</v>
      </c>
      <c r="S21" s="23">
        <f t="shared" si="5"/>
        <v>354.32836879432625</v>
      </c>
      <c r="T21" s="95">
        <v>785455</v>
      </c>
      <c r="U21" s="23">
        <f t="shared" si="6"/>
        <v>557.0602836879433</v>
      </c>
      <c r="V21" s="136">
        <f t="shared" si="23"/>
        <v>11304343</v>
      </c>
      <c r="W21" s="38">
        <f t="shared" si="7"/>
        <v>8017.264539007092</v>
      </c>
      <c r="X21" s="95">
        <v>1069207</v>
      </c>
      <c r="Y21" s="23">
        <f t="shared" si="8"/>
        <v>758.3028368794327</v>
      </c>
      <c r="Z21" s="95">
        <v>451111</v>
      </c>
      <c r="AA21" s="23">
        <f t="shared" si="9"/>
        <v>319.9368794326241</v>
      </c>
      <c r="AB21" s="92">
        <v>513913</v>
      </c>
      <c r="AC21" s="23">
        <f t="shared" si="10"/>
        <v>364.47730496453903</v>
      </c>
      <c r="AD21" s="95">
        <v>1547158</v>
      </c>
      <c r="AE21" s="23">
        <f t="shared" si="11"/>
        <v>1097.2751773049645</v>
      </c>
      <c r="AF21" s="95">
        <v>716291</v>
      </c>
      <c r="AG21" s="23">
        <f t="shared" si="12"/>
        <v>508.0078014184397</v>
      </c>
      <c r="AH21" s="92">
        <v>1202586</v>
      </c>
      <c r="AI21" s="23">
        <f t="shared" si="13"/>
        <v>852.8978723404256</v>
      </c>
      <c r="AJ21" s="95">
        <v>0</v>
      </c>
      <c r="AK21" s="23">
        <f t="shared" si="14"/>
        <v>0</v>
      </c>
      <c r="AL21" s="95">
        <v>4031</v>
      </c>
      <c r="AM21" s="23">
        <f t="shared" si="15"/>
        <v>2.8588652482269503</v>
      </c>
      <c r="AN21" s="92">
        <v>0</v>
      </c>
      <c r="AO21" s="23">
        <f t="shared" si="16"/>
        <v>0</v>
      </c>
      <c r="AP21" s="58">
        <f t="shared" si="24"/>
        <v>5504297</v>
      </c>
      <c r="AQ21" s="58">
        <f t="shared" si="17"/>
        <v>3903.7567375886524</v>
      </c>
      <c r="AR21" s="95">
        <v>415201</v>
      </c>
      <c r="AS21" s="23">
        <f t="shared" si="18"/>
        <v>294.46879432624115</v>
      </c>
      <c r="AT21" s="92">
        <v>177749</v>
      </c>
      <c r="AU21" s="23">
        <f t="shared" si="19"/>
        <v>126.06312056737589</v>
      </c>
      <c r="AV21" s="73">
        <f t="shared" si="25"/>
        <v>17401590</v>
      </c>
      <c r="AW21" s="73">
        <f t="shared" si="20"/>
        <v>12341.553191489362</v>
      </c>
      <c r="AX21" s="62"/>
      <c r="AY21" s="62"/>
      <c r="AZ21" s="62"/>
      <c r="BA21" s="62"/>
    </row>
    <row r="22" spans="1:53" s="63" customFormat="1" ht="12.75">
      <c r="A22" s="50">
        <v>19</v>
      </c>
      <c r="B22" s="156" t="s">
        <v>90</v>
      </c>
      <c r="C22" s="72">
        <v>2228</v>
      </c>
      <c r="D22" s="95">
        <v>9330933</v>
      </c>
      <c r="E22" s="23">
        <f t="shared" si="0"/>
        <v>4188.030969479354</v>
      </c>
      <c r="F22" s="95">
        <v>1754998</v>
      </c>
      <c r="G22" s="23">
        <f t="shared" si="1"/>
        <v>787.7010771992818</v>
      </c>
      <c r="H22" s="95">
        <v>392564</v>
      </c>
      <c r="I22" s="23">
        <f t="shared" si="26"/>
        <v>176.19569120287252</v>
      </c>
      <c r="J22" s="95">
        <v>207627</v>
      </c>
      <c r="K22" s="23">
        <f t="shared" si="2"/>
        <v>93.18985637342908</v>
      </c>
      <c r="L22" s="95">
        <v>461</v>
      </c>
      <c r="M22" s="23">
        <f t="shared" si="3"/>
        <v>0.2069120287253142</v>
      </c>
      <c r="N22" s="95">
        <v>1302316</v>
      </c>
      <c r="O22" s="23">
        <f t="shared" si="4"/>
        <v>584.5224416517055</v>
      </c>
      <c r="P22" s="40">
        <f t="shared" si="21"/>
        <v>12988899</v>
      </c>
      <c r="Q22" s="65">
        <f t="shared" si="22"/>
        <v>5829.846947935368</v>
      </c>
      <c r="R22" s="95">
        <v>782841</v>
      </c>
      <c r="S22" s="23">
        <f t="shared" si="5"/>
        <v>351.3649012567325</v>
      </c>
      <c r="T22" s="95">
        <v>2242758</v>
      </c>
      <c r="U22" s="23">
        <f t="shared" si="6"/>
        <v>1006.6238779174147</v>
      </c>
      <c r="V22" s="136">
        <f t="shared" si="23"/>
        <v>16014498</v>
      </c>
      <c r="W22" s="38">
        <f t="shared" si="7"/>
        <v>7187.835727109516</v>
      </c>
      <c r="X22" s="95">
        <v>1459376</v>
      </c>
      <c r="Y22" s="23">
        <f t="shared" si="8"/>
        <v>655.016157989228</v>
      </c>
      <c r="Z22" s="95">
        <v>643350</v>
      </c>
      <c r="AA22" s="23">
        <f t="shared" si="9"/>
        <v>288.75673249551164</v>
      </c>
      <c r="AB22" s="92">
        <v>364242</v>
      </c>
      <c r="AC22" s="23">
        <f t="shared" si="10"/>
        <v>163.48384201077198</v>
      </c>
      <c r="AD22" s="95">
        <v>2213909</v>
      </c>
      <c r="AE22" s="23">
        <f t="shared" si="11"/>
        <v>993.6754937163375</v>
      </c>
      <c r="AF22" s="95">
        <v>1447917</v>
      </c>
      <c r="AG22" s="23">
        <f t="shared" si="12"/>
        <v>649.8729802513465</v>
      </c>
      <c r="AH22" s="92">
        <v>1311840</v>
      </c>
      <c r="AI22" s="23">
        <f t="shared" si="13"/>
        <v>588.7971274685817</v>
      </c>
      <c r="AJ22" s="95">
        <v>0</v>
      </c>
      <c r="AK22" s="23">
        <f t="shared" si="14"/>
        <v>0</v>
      </c>
      <c r="AL22" s="95">
        <v>15000</v>
      </c>
      <c r="AM22" s="23">
        <f t="shared" si="15"/>
        <v>6.732495511669659</v>
      </c>
      <c r="AN22" s="92">
        <v>129629</v>
      </c>
      <c r="AO22" s="23">
        <f t="shared" si="16"/>
        <v>58.18177737881508</v>
      </c>
      <c r="AP22" s="58">
        <f t="shared" si="24"/>
        <v>7585263</v>
      </c>
      <c r="AQ22" s="58">
        <f t="shared" si="17"/>
        <v>3404.516606822262</v>
      </c>
      <c r="AR22" s="95">
        <v>0</v>
      </c>
      <c r="AS22" s="23">
        <f t="shared" si="18"/>
        <v>0</v>
      </c>
      <c r="AT22" s="92"/>
      <c r="AU22" s="23">
        <f t="shared" si="19"/>
        <v>0</v>
      </c>
      <c r="AV22" s="73">
        <f t="shared" si="25"/>
        <v>23599761</v>
      </c>
      <c r="AW22" s="73">
        <f t="shared" si="20"/>
        <v>10592.352333931778</v>
      </c>
      <c r="AX22" s="62"/>
      <c r="AY22" s="62"/>
      <c r="AZ22" s="62"/>
      <c r="BA22" s="62"/>
    </row>
    <row r="23" spans="1:49" ht="12.75">
      <c r="A23" s="66">
        <v>20</v>
      </c>
      <c r="B23" s="158" t="s">
        <v>91</v>
      </c>
      <c r="C23" s="68">
        <v>5997</v>
      </c>
      <c r="D23" s="112">
        <v>20468167</v>
      </c>
      <c r="E23" s="24">
        <f t="shared" si="0"/>
        <v>3413.067700516925</v>
      </c>
      <c r="F23" s="112">
        <v>8155690</v>
      </c>
      <c r="G23" s="24">
        <f t="shared" si="1"/>
        <v>1359.961647490412</v>
      </c>
      <c r="H23" s="112">
        <v>1939888</v>
      </c>
      <c r="I23" s="24">
        <f t="shared" si="26"/>
        <v>323.4764048691012</v>
      </c>
      <c r="J23" s="112">
        <v>615638</v>
      </c>
      <c r="K23" s="24">
        <f t="shared" si="2"/>
        <v>102.65766216441554</v>
      </c>
      <c r="L23" s="112">
        <v>90388</v>
      </c>
      <c r="M23" s="24">
        <f t="shared" si="3"/>
        <v>15.072202768050692</v>
      </c>
      <c r="N23" s="112">
        <v>3517364</v>
      </c>
      <c r="O23" s="24">
        <f t="shared" si="4"/>
        <v>586.5205936301484</v>
      </c>
      <c r="P23" s="64">
        <f t="shared" si="21"/>
        <v>34787135</v>
      </c>
      <c r="Q23" s="4">
        <f t="shared" si="22"/>
        <v>5800.756211439053</v>
      </c>
      <c r="R23" s="112">
        <v>2160462</v>
      </c>
      <c r="S23" s="24">
        <f t="shared" si="5"/>
        <v>360.25712856428214</v>
      </c>
      <c r="T23" s="112">
        <v>3022759</v>
      </c>
      <c r="U23" s="24">
        <f t="shared" si="6"/>
        <v>504.0451892612973</v>
      </c>
      <c r="V23" s="137">
        <f t="shared" si="23"/>
        <v>39970356</v>
      </c>
      <c r="W23" s="5">
        <f t="shared" si="7"/>
        <v>6665.058529264632</v>
      </c>
      <c r="X23" s="112">
        <v>3101174</v>
      </c>
      <c r="Y23" s="24">
        <f t="shared" si="8"/>
        <v>517.1208937802235</v>
      </c>
      <c r="Z23" s="112">
        <v>1197999</v>
      </c>
      <c r="AA23" s="24">
        <f t="shared" si="9"/>
        <v>199.7663831915958</v>
      </c>
      <c r="AB23" s="94">
        <v>441755</v>
      </c>
      <c r="AC23" s="24">
        <f t="shared" si="10"/>
        <v>73.66266466566617</v>
      </c>
      <c r="AD23" s="112">
        <v>4618231</v>
      </c>
      <c r="AE23" s="24">
        <f t="shared" si="11"/>
        <v>770.090211772553</v>
      </c>
      <c r="AF23" s="112">
        <v>4319555</v>
      </c>
      <c r="AG23" s="24">
        <f t="shared" si="12"/>
        <v>720.2859763214941</v>
      </c>
      <c r="AH23" s="94">
        <v>3567916</v>
      </c>
      <c r="AI23" s="24">
        <f t="shared" si="13"/>
        <v>594.9501417375354</v>
      </c>
      <c r="AJ23" s="112">
        <v>0</v>
      </c>
      <c r="AK23" s="24">
        <f t="shared" si="14"/>
        <v>0</v>
      </c>
      <c r="AL23" s="112">
        <v>18468</v>
      </c>
      <c r="AM23" s="24">
        <f t="shared" si="15"/>
        <v>3.0795397698849425</v>
      </c>
      <c r="AN23" s="94">
        <v>966415</v>
      </c>
      <c r="AO23" s="24">
        <f t="shared" si="16"/>
        <v>161.14974153743537</v>
      </c>
      <c r="AP23" s="6">
        <f t="shared" si="24"/>
        <v>18231513</v>
      </c>
      <c r="AQ23" s="67">
        <f t="shared" si="17"/>
        <v>3040.1055527763883</v>
      </c>
      <c r="AR23" s="112">
        <v>44401</v>
      </c>
      <c r="AS23" s="24">
        <f t="shared" si="18"/>
        <v>7.40386860096715</v>
      </c>
      <c r="AT23" s="94">
        <v>785331</v>
      </c>
      <c r="AU23" s="24">
        <f t="shared" si="19"/>
        <v>130.95397698849425</v>
      </c>
      <c r="AV23" s="60">
        <f t="shared" si="25"/>
        <v>59031601</v>
      </c>
      <c r="AW23" s="60">
        <f t="shared" si="20"/>
        <v>9843.521927630482</v>
      </c>
    </row>
    <row r="24" spans="1:49" ht="12.75">
      <c r="A24" s="121">
        <v>21</v>
      </c>
      <c r="B24" s="157" t="s">
        <v>92</v>
      </c>
      <c r="C24" s="69">
        <v>3313</v>
      </c>
      <c r="D24" s="119">
        <v>11299059</v>
      </c>
      <c r="E24" s="118">
        <f t="shared" si="0"/>
        <v>3410.521883489285</v>
      </c>
      <c r="F24" s="119">
        <v>2581409</v>
      </c>
      <c r="G24" s="118">
        <f t="shared" si="1"/>
        <v>779.1756715967401</v>
      </c>
      <c r="H24" s="119">
        <v>518195</v>
      </c>
      <c r="I24" s="118">
        <f t="shared" si="26"/>
        <v>156.4126169634772</v>
      </c>
      <c r="J24" s="119">
        <v>1405791</v>
      </c>
      <c r="K24" s="118">
        <f t="shared" si="2"/>
        <v>424.3256866888017</v>
      </c>
      <c r="L24" s="119">
        <v>25525</v>
      </c>
      <c r="M24" s="118">
        <f t="shared" si="3"/>
        <v>7.704497434349532</v>
      </c>
      <c r="N24" s="119">
        <v>2147030</v>
      </c>
      <c r="O24" s="118">
        <f t="shared" si="4"/>
        <v>648.0621792936915</v>
      </c>
      <c r="P24" s="130">
        <f t="shared" si="21"/>
        <v>17977009</v>
      </c>
      <c r="Q24" s="117">
        <f t="shared" si="22"/>
        <v>5426.202535466345</v>
      </c>
      <c r="R24" s="119">
        <v>912314</v>
      </c>
      <c r="S24" s="118">
        <f t="shared" si="5"/>
        <v>275.3739812858436</v>
      </c>
      <c r="T24" s="119">
        <v>3328903</v>
      </c>
      <c r="U24" s="118">
        <f t="shared" si="6"/>
        <v>1004.800181104739</v>
      </c>
      <c r="V24" s="135">
        <f t="shared" si="23"/>
        <v>22218226</v>
      </c>
      <c r="W24" s="116">
        <f t="shared" si="7"/>
        <v>6706.376697856927</v>
      </c>
      <c r="X24" s="119">
        <v>1914523</v>
      </c>
      <c r="Y24" s="118">
        <f t="shared" si="8"/>
        <v>577.8819800784787</v>
      </c>
      <c r="Z24" s="119">
        <v>662650</v>
      </c>
      <c r="AA24" s="118">
        <f t="shared" si="9"/>
        <v>200.01509206157561</v>
      </c>
      <c r="AB24" s="141">
        <v>543315</v>
      </c>
      <c r="AC24" s="118">
        <f t="shared" si="10"/>
        <v>163.99486869906428</v>
      </c>
      <c r="AD24" s="119">
        <v>2080938</v>
      </c>
      <c r="AE24" s="118">
        <f t="shared" si="11"/>
        <v>628.1128886205855</v>
      </c>
      <c r="AF24" s="119">
        <v>2453521</v>
      </c>
      <c r="AG24" s="118">
        <f t="shared" si="12"/>
        <v>740.5738001811047</v>
      </c>
      <c r="AH24" s="141">
        <v>1890574</v>
      </c>
      <c r="AI24" s="118">
        <f t="shared" si="13"/>
        <v>570.6531844249924</v>
      </c>
      <c r="AJ24" s="119">
        <v>0</v>
      </c>
      <c r="AK24" s="118">
        <f t="shared" si="14"/>
        <v>0</v>
      </c>
      <c r="AL24" s="119">
        <v>4644</v>
      </c>
      <c r="AM24" s="118">
        <f t="shared" si="15"/>
        <v>1.401750679142771</v>
      </c>
      <c r="AN24" s="141">
        <v>47068</v>
      </c>
      <c r="AO24" s="118">
        <f t="shared" si="16"/>
        <v>14.207063084817387</v>
      </c>
      <c r="AP24" s="115">
        <f t="shared" si="24"/>
        <v>9597233</v>
      </c>
      <c r="AQ24" s="115">
        <f t="shared" si="17"/>
        <v>2896.8406278297616</v>
      </c>
      <c r="AR24" s="119">
        <v>6709566</v>
      </c>
      <c r="AS24" s="118">
        <f t="shared" si="18"/>
        <v>2025.2236643525505</v>
      </c>
      <c r="AT24" s="141">
        <v>1352818</v>
      </c>
      <c r="AU24" s="118">
        <f t="shared" si="19"/>
        <v>408.33625113190465</v>
      </c>
      <c r="AV24" s="114">
        <f t="shared" si="25"/>
        <v>39877843</v>
      </c>
      <c r="AW24" s="114">
        <f t="shared" si="20"/>
        <v>12036.777241171145</v>
      </c>
    </row>
    <row r="25" spans="1:53" s="63" customFormat="1" ht="12.75">
      <c r="A25" s="50">
        <v>22</v>
      </c>
      <c r="B25" s="156" t="s">
        <v>93</v>
      </c>
      <c r="C25" s="72">
        <v>3457</v>
      </c>
      <c r="D25" s="95">
        <v>10320527</v>
      </c>
      <c r="E25" s="23">
        <f t="shared" si="0"/>
        <v>2985.399768585479</v>
      </c>
      <c r="F25" s="95">
        <v>3608968</v>
      </c>
      <c r="G25" s="23">
        <f t="shared" si="1"/>
        <v>1043.9595024587793</v>
      </c>
      <c r="H25" s="95">
        <v>799096</v>
      </c>
      <c r="I25" s="23">
        <f t="shared" si="26"/>
        <v>231.15302285218397</v>
      </c>
      <c r="J25" s="95">
        <v>579130</v>
      </c>
      <c r="K25" s="23">
        <f t="shared" si="2"/>
        <v>167.52386462250507</v>
      </c>
      <c r="L25" s="95">
        <v>0</v>
      </c>
      <c r="M25" s="23">
        <f t="shared" si="3"/>
        <v>0</v>
      </c>
      <c r="N25" s="95">
        <v>527438</v>
      </c>
      <c r="O25" s="23">
        <f t="shared" si="4"/>
        <v>152.57101533121204</v>
      </c>
      <c r="P25" s="40">
        <f t="shared" si="21"/>
        <v>15835159</v>
      </c>
      <c r="Q25" s="65">
        <f t="shared" si="22"/>
        <v>4580.607173850159</v>
      </c>
      <c r="R25" s="95">
        <v>1060284</v>
      </c>
      <c r="S25" s="23">
        <f t="shared" si="5"/>
        <v>306.70639282614985</v>
      </c>
      <c r="T25" s="95">
        <v>2190888</v>
      </c>
      <c r="U25" s="23">
        <f t="shared" si="6"/>
        <v>633.7541220711599</v>
      </c>
      <c r="V25" s="136">
        <f t="shared" si="23"/>
        <v>19086331</v>
      </c>
      <c r="W25" s="38">
        <f t="shared" si="7"/>
        <v>5521.067688747469</v>
      </c>
      <c r="X25" s="95">
        <v>1673251</v>
      </c>
      <c r="Y25" s="23">
        <f t="shared" si="8"/>
        <v>484.0182238935493</v>
      </c>
      <c r="Z25" s="95">
        <v>577069</v>
      </c>
      <c r="AA25" s="23">
        <f t="shared" si="9"/>
        <v>166.92768296210588</v>
      </c>
      <c r="AB25" s="92">
        <v>338035</v>
      </c>
      <c r="AC25" s="23">
        <f t="shared" si="10"/>
        <v>97.78275961816604</v>
      </c>
      <c r="AD25" s="95">
        <v>2351503</v>
      </c>
      <c r="AE25" s="23">
        <f t="shared" si="11"/>
        <v>680.2149262366213</v>
      </c>
      <c r="AF25" s="95">
        <v>2824963</v>
      </c>
      <c r="AG25" s="23">
        <f t="shared" si="12"/>
        <v>817.1718252820365</v>
      </c>
      <c r="AH25" s="92">
        <v>1781196</v>
      </c>
      <c r="AI25" s="23">
        <f t="shared" si="13"/>
        <v>515.2432745154758</v>
      </c>
      <c r="AJ25" s="95">
        <v>0</v>
      </c>
      <c r="AK25" s="23">
        <f t="shared" si="14"/>
        <v>0</v>
      </c>
      <c r="AL25" s="95">
        <v>7598</v>
      </c>
      <c r="AM25" s="23">
        <f t="shared" si="15"/>
        <v>2.1978594156783338</v>
      </c>
      <c r="AN25" s="92">
        <v>129798</v>
      </c>
      <c r="AO25" s="23">
        <f t="shared" si="16"/>
        <v>37.54642753832803</v>
      </c>
      <c r="AP25" s="58">
        <f t="shared" si="24"/>
        <v>9683413</v>
      </c>
      <c r="AQ25" s="58">
        <f t="shared" si="17"/>
        <v>2801.1029794619612</v>
      </c>
      <c r="AR25" s="95">
        <v>635194</v>
      </c>
      <c r="AS25" s="23">
        <f t="shared" si="18"/>
        <v>183.7413942724906</v>
      </c>
      <c r="AT25" s="92">
        <v>775955</v>
      </c>
      <c r="AU25" s="23">
        <f t="shared" si="19"/>
        <v>224.45906855655193</v>
      </c>
      <c r="AV25" s="73">
        <f t="shared" si="25"/>
        <v>30180893</v>
      </c>
      <c r="AW25" s="73">
        <f t="shared" si="20"/>
        <v>8730.371131038473</v>
      </c>
      <c r="AX25" s="62"/>
      <c r="AY25" s="62"/>
      <c r="AZ25" s="62"/>
      <c r="BA25" s="62"/>
    </row>
    <row r="26" spans="1:53" s="63" customFormat="1" ht="12.75">
      <c r="A26" s="50">
        <v>23</v>
      </c>
      <c r="B26" s="156" t="s">
        <v>94</v>
      </c>
      <c r="C26" s="72">
        <v>13797</v>
      </c>
      <c r="D26" s="95">
        <v>46961969</v>
      </c>
      <c r="E26" s="23">
        <f t="shared" si="0"/>
        <v>3403.781184315431</v>
      </c>
      <c r="F26" s="95">
        <v>19959418</v>
      </c>
      <c r="G26" s="23">
        <f t="shared" si="1"/>
        <v>1446.6491266217295</v>
      </c>
      <c r="H26" s="95">
        <v>3677184</v>
      </c>
      <c r="I26" s="23">
        <f t="shared" si="26"/>
        <v>266.52054794520546</v>
      </c>
      <c r="J26" s="95">
        <v>1918537</v>
      </c>
      <c r="K26" s="23">
        <f t="shared" si="2"/>
        <v>139.05464956149888</v>
      </c>
      <c r="L26" s="95">
        <v>83953</v>
      </c>
      <c r="M26" s="23">
        <f t="shared" si="3"/>
        <v>6.084873523229688</v>
      </c>
      <c r="N26" s="95">
        <v>9099335</v>
      </c>
      <c r="O26" s="23">
        <f t="shared" si="4"/>
        <v>659.5154743784881</v>
      </c>
      <c r="P26" s="40">
        <f t="shared" si="21"/>
        <v>81700396</v>
      </c>
      <c r="Q26" s="65">
        <f t="shared" si="22"/>
        <v>5921.605856345583</v>
      </c>
      <c r="R26" s="95">
        <v>4051989</v>
      </c>
      <c r="S26" s="23">
        <f t="shared" si="5"/>
        <v>293.68623613829095</v>
      </c>
      <c r="T26" s="95">
        <v>5877390</v>
      </c>
      <c r="U26" s="23">
        <f t="shared" si="6"/>
        <v>425.9904327027615</v>
      </c>
      <c r="V26" s="136">
        <f t="shared" si="23"/>
        <v>91629775</v>
      </c>
      <c r="W26" s="38">
        <f t="shared" si="7"/>
        <v>6641.282525186635</v>
      </c>
      <c r="X26" s="95">
        <v>5387926</v>
      </c>
      <c r="Y26" s="23">
        <f t="shared" si="8"/>
        <v>390.51431470609555</v>
      </c>
      <c r="Z26" s="95">
        <v>2026974</v>
      </c>
      <c r="AA26" s="23">
        <f t="shared" si="9"/>
        <v>146.91411176342683</v>
      </c>
      <c r="AB26" s="92">
        <v>1573283</v>
      </c>
      <c r="AC26" s="23">
        <f t="shared" si="10"/>
        <v>114.03080379792709</v>
      </c>
      <c r="AD26" s="95">
        <v>13721893</v>
      </c>
      <c r="AE26" s="23">
        <f t="shared" si="11"/>
        <v>994.5562803508009</v>
      </c>
      <c r="AF26" s="95">
        <v>7978063</v>
      </c>
      <c r="AG26" s="23">
        <f t="shared" si="12"/>
        <v>578.2462129448431</v>
      </c>
      <c r="AH26" s="92">
        <v>8527789</v>
      </c>
      <c r="AI26" s="23">
        <f t="shared" si="13"/>
        <v>618.0900920489962</v>
      </c>
      <c r="AJ26" s="95">
        <v>0</v>
      </c>
      <c r="AK26" s="23">
        <f t="shared" si="14"/>
        <v>0</v>
      </c>
      <c r="AL26" s="95">
        <v>520292</v>
      </c>
      <c r="AM26" s="23">
        <f t="shared" si="15"/>
        <v>37.71051677900993</v>
      </c>
      <c r="AN26" s="92">
        <v>654653</v>
      </c>
      <c r="AO26" s="23">
        <f t="shared" si="16"/>
        <v>47.44893817496557</v>
      </c>
      <c r="AP26" s="58">
        <f t="shared" si="24"/>
        <v>40390873</v>
      </c>
      <c r="AQ26" s="58">
        <f t="shared" si="17"/>
        <v>2927.511270566065</v>
      </c>
      <c r="AR26" s="95">
        <v>24540186</v>
      </c>
      <c r="AS26" s="23">
        <f t="shared" si="18"/>
        <v>1778.661013263753</v>
      </c>
      <c r="AT26" s="92">
        <v>7422463</v>
      </c>
      <c r="AU26" s="23">
        <f t="shared" si="19"/>
        <v>537.9765891135754</v>
      </c>
      <c r="AV26" s="73">
        <f t="shared" si="25"/>
        <v>163983297</v>
      </c>
      <c r="AW26" s="73">
        <f t="shared" si="20"/>
        <v>11885.431398130027</v>
      </c>
      <c r="AX26" s="62"/>
      <c r="AY26" s="62"/>
      <c r="AZ26" s="62"/>
      <c r="BA26" s="62"/>
    </row>
    <row r="27" spans="1:53" s="63" customFormat="1" ht="12.75">
      <c r="A27" s="50">
        <v>24</v>
      </c>
      <c r="B27" s="156" t="s">
        <v>95</v>
      </c>
      <c r="C27" s="72">
        <v>4265</v>
      </c>
      <c r="D27" s="95">
        <v>20490910</v>
      </c>
      <c r="E27" s="23">
        <f t="shared" si="0"/>
        <v>4804.433763188746</v>
      </c>
      <c r="F27" s="95">
        <v>4469972</v>
      </c>
      <c r="G27" s="23">
        <f t="shared" si="1"/>
        <v>1048.0590855803048</v>
      </c>
      <c r="H27" s="95">
        <v>1572640</v>
      </c>
      <c r="I27" s="23">
        <f t="shared" si="26"/>
        <v>368.73153575615476</v>
      </c>
      <c r="J27" s="95">
        <v>1655083</v>
      </c>
      <c r="K27" s="23">
        <f t="shared" si="2"/>
        <v>388.06166471277845</v>
      </c>
      <c r="L27" s="95">
        <v>216068</v>
      </c>
      <c r="M27" s="23">
        <f t="shared" si="3"/>
        <v>50.66072684642438</v>
      </c>
      <c r="N27" s="95">
        <v>3941496</v>
      </c>
      <c r="O27" s="23">
        <f t="shared" si="4"/>
        <v>924.149120750293</v>
      </c>
      <c r="P27" s="40">
        <f t="shared" si="21"/>
        <v>32346169</v>
      </c>
      <c r="Q27" s="65">
        <f t="shared" si="22"/>
        <v>7584.095896834701</v>
      </c>
      <c r="R27" s="95">
        <v>3719044</v>
      </c>
      <c r="S27" s="23">
        <f t="shared" si="5"/>
        <v>871.9915592028136</v>
      </c>
      <c r="T27" s="95">
        <v>4131988</v>
      </c>
      <c r="U27" s="23">
        <f t="shared" si="6"/>
        <v>968.8131301289566</v>
      </c>
      <c r="V27" s="136">
        <f t="shared" si="23"/>
        <v>40197201</v>
      </c>
      <c r="W27" s="38">
        <f t="shared" si="7"/>
        <v>9424.900586166472</v>
      </c>
      <c r="X27" s="95">
        <v>3132548</v>
      </c>
      <c r="Y27" s="23">
        <f t="shared" si="8"/>
        <v>734.4778429073857</v>
      </c>
      <c r="Z27" s="95">
        <v>3155300</v>
      </c>
      <c r="AA27" s="23">
        <f t="shared" si="9"/>
        <v>739.8124267291911</v>
      </c>
      <c r="AB27" s="92">
        <v>1138801</v>
      </c>
      <c r="AC27" s="23">
        <f t="shared" si="10"/>
        <v>267.0107854630715</v>
      </c>
      <c r="AD27" s="95">
        <v>8955443</v>
      </c>
      <c r="AE27" s="23">
        <f t="shared" si="11"/>
        <v>2099.7521688159436</v>
      </c>
      <c r="AF27" s="95">
        <v>3365937</v>
      </c>
      <c r="AG27" s="23">
        <f t="shared" si="12"/>
        <v>789.1997655334114</v>
      </c>
      <c r="AH27" s="92">
        <v>3964182</v>
      </c>
      <c r="AI27" s="23">
        <f t="shared" si="13"/>
        <v>929.4682297772567</v>
      </c>
      <c r="AJ27" s="95">
        <v>0</v>
      </c>
      <c r="AK27" s="23">
        <f t="shared" si="14"/>
        <v>0</v>
      </c>
      <c r="AL27" s="95">
        <v>7635</v>
      </c>
      <c r="AM27" s="23">
        <f t="shared" si="15"/>
        <v>1.7901524032825322</v>
      </c>
      <c r="AN27" s="92">
        <v>170521</v>
      </c>
      <c r="AO27" s="23">
        <f t="shared" si="16"/>
        <v>39.98147713950762</v>
      </c>
      <c r="AP27" s="58">
        <f t="shared" si="24"/>
        <v>23890367</v>
      </c>
      <c r="AQ27" s="58">
        <f t="shared" si="17"/>
        <v>5601.49284876905</v>
      </c>
      <c r="AR27" s="95">
        <v>3739386</v>
      </c>
      <c r="AS27" s="23">
        <f t="shared" si="18"/>
        <v>876.7610785463072</v>
      </c>
      <c r="AT27" s="92">
        <v>5810991</v>
      </c>
      <c r="AU27" s="23">
        <f t="shared" si="19"/>
        <v>1362.4832356389215</v>
      </c>
      <c r="AV27" s="73">
        <f t="shared" si="25"/>
        <v>73637945</v>
      </c>
      <c r="AW27" s="73">
        <f t="shared" si="20"/>
        <v>17265.63774912075</v>
      </c>
      <c r="AX27" s="62"/>
      <c r="AY27" s="62"/>
      <c r="AZ27" s="62"/>
      <c r="BA27" s="62"/>
    </row>
    <row r="28" spans="1:49" ht="12.75">
      <c r="A28" s="66">
        <v>25</v>
      </c>
      <c r="B28" s="158" t="s">
        <v>96</v>
      </c>
      <c r="C28" s="68">
        <v>2242</v>
      </c>
      <c r="D28" s="112">
        <v>9805172</v>
      </c>
      <c r="E28" s="24">
        <f t="shared" si="0"/>
        <v>4373.404103479036</v>
      </c>
      <c r="F28" s="112">
        <v>2414954</v>
      </c>
      <c r="G28" s="24">
        <f t="shared" si="1"/>
        <v>1077.14272970562</v>
      </c>
      <c r="H28" s="112">
        <v>634994</v>
      </c>
      <c r="I28" s="24">
        <f t="shared" si="26"/>
        <v>283.22658340767174</v>
      </c>
      <c r="J28" s="112">
        <v>188256</v>
      </c>
      <c r="K28" s="24">
        <f t="shared" si="2"/>
        <v>83.96788581623551</v>
      </c>
      <c r="L28" s="112">
        <v>44556</v>
      </c>
      <c r="M28" s="24">
        <f t="shared" si="3"/>
        <v>19.873327386262265</v>
      </c>
      <c r="N28" s="112">
        <v>617505</v>
      </c>
      <c r="O28" s="24">
        <f t="shared" si="4"/>
        <v>275.42595896520965</v>
      </c>
      <c r="P28" s="64">
        <f t="shared" si="21"/>
        <v>13705437</v>
      </c>
      <c r="Q28" s="4">
        <f t="shared" si="22"/>
        <v>6113.0405887600355</v>
      </c>
      <c r="R28" s="112">
        <v>1055751</v>
      </c>
      <c r="S28" s="24">
        <f t="shared" si="5"/>
        <v>470.8969669937556</v>
      </c>
      <c r="T28" s="112">
        <v>1587542</v>
      </c>
      <c r="U28" s="24">
        <f t="shared" si="6"/>
        <v>708.0918822479929</v>
      </c>
      <c r="V28" s="137">
        <f t="shared" si="23"/>
        <v>16348730</v>
      </c>
      <c r="W28" s="5">
        <f t="shared" si="7"/>
        <v>7292.029438001784</v>
      </c>
      <c r="X28" s="112">
        <v>1223393</v>
      </c>
      <c r="Y28" s="24">
        <f t="shared" si="8"/>
        <v>545.6703835860839</v>
      </c>
      <c r="Z28" s="112">
        <v>949185</v>
      </c>
      <c r="AA28" s="24">
        <f t="shared" si="9"/>
        <v>423.36529884032115</v>
      </c>
      <c r="AB28" s="94">
        <v>428318</v>
      </c>
      <c r="AC28" s="24">
        <f t="shared" si="10"/>
        <v>191.042818911686</v>
      </c>
      <c r="AD28" s="112">
        <v>2074435</v>
      </c>
      <c r="AE28" s="24">
        <f t="shared" si="11"/>
        <v>925.2609277430865</v>
      </c>
      <c r="AF28" s="112">
        <v>1404866</v>
      </c>
      <c r="AG28" s="24">
        <f t="shared" si="12"/>
        <v>626.6128456735058</v>
      </c>
      <c r="AH28" s="94">
        <v>1770891</v>
      </c>
      <c r="AI28" s="24">
        <f t="shared" si="13"/>
        <v>789.871097234612</v>
      </c>
      <c r="AJ28" s="112">
        <v>0</v>
      </c>
      <c r="AK28" s="24">
        <f t="shared" si="14"/>
        <v>0</v>
      </c>
      <c r="AL28" s="112">
        <v>0</v>
      </c>
      <c r="AM28" s="24">
        <f t="shared" si="15"/>
        <v>0</v>
      </c>
      <c r="AN28" s="94">
        <v>0</v>
      </c>
      <c r="AO28" s="24">
        <f t="shared" si="16"/>
        <v>0</v>
      </c>
      <c r="AP28" s="6">
        <f t="shared" si="24"/>
        <v>7851088</v>
      </c>
      <c r="AQ28" s="67">
        <f t="shared" si="17"/>
        <v>3501.823371989295</v>
      </c>
      <c r="AR28" s="112">
        <v>72994</v>
      </c>
      <c r="AS28" s="24">
        <f t="shared" si="18"/>
        <v>32.557537912578056</v>
      </c>
      <c r="AT28" s="94">
        <v>581643</v>
      </c>
      <c r="AU28" s="24">
        <f t="shared" si="19"/>
        <v>259.43041926851026</v>
      </c>
      <c r="AV28" s="60">
        <f t="shared" si="25"/>
        <v>24854455</v>
      </c>
      <c r="AW28" s="60">
        <f t="shared" si="20"/>
        <v>11085.840767172167</v>
      </c>
    </row>
    <row r="29" spans="1:49" ht="12.75">
      <c r="A29" s="121">
        <v>26</v>
      </c>
      <c r="B29" s="157" t="s">
        <v>162</v>
      </c>
      <c r="C29" s="69">
        <v>43722</v>
      </c>
      <c r="D29" s="119">
        <v>169274277</v>
      </c>
      <c r="E29" s="118">
        <f t="shared" si="0"/>
        <v>3871.604158089749</v>
      </c>
      <c r="F29" s="119">
        <v>81314590</v>
      </c>
      <c r="G29" s="118">
        <f t="shared" si="1"/>
        <v>1859.8094780659621</v>
      </c>
      <c r="H29" s="119">
        <v>7995334</v>
      </c>
      <c r="I29" s="118">
        <f t="shared" si="26"/>
        <v>182.86752664562462</v>
      </c>
      <c r="J29" s="119">
        <v>8272885</v>
      </c>
      <c r="K29" s="118">
        <f t="shared" si="2"/>
        <v>189.21561227757192</v>
      </c>
      <c r="L29" s="119">
        <v>1171712</v>
      </c>
      <c r="M29" s="118">
        <f t="shared" si="3"/>
        <v>26.79914002104204</v>
      </c>
      <c r="N29" s="119">
        <v>33146040</v>
      </c>
      <c r="O29" s="118">
        <f t="shared" si="4"/>
        <v>758.1089611637162</v>
      </c>
      <c r="P29" s="130">
        <f t="shared" si="21"/>
        <v>301174838</v>
      </c>
      <c r="Q29" s="117">
        <f t="shared" si="22"/>
        <v>6888.404876263666</v>
      </c>
      <c r="R29" s="119">
        <v>22203540</v>
      </c>
      <c r="S29" s="118">
        <f t="shared" si="5"/>
        <v>507.834499794154</v>
      </c>
      <c r="T29" s="119">
        <v>23766777</v>
      </c>
      <c r="U29" s="118">
        <f t="shared" si="6"/>
        <v>543.5885137916838</v>
      </c>
      <c r="V29" s="135">
        <f t="shared" si="23"/>
        <v>347145155</v>
      </c>
      <c r="W29" s="116">
        <f t="shared" si="7"/>
        <v>7939.827889849504</v>
      </c>
      <c r="X29" s="119">
        <v>33514012</v>
      </c>
      <c r="Y29" s="118">
        <f t="shared" si="8"/>
        <v>766.5251360870957</v>
      </c>
      <c r="Z29" s="119">
        <v>27801398</v>
      </c>
      <c r="AA29" s="118">
        <f t="shared" si="9"/>
        <v>635.867480902063</v>
      </c>
      <c r="AB29" s="141">
        <v>10040859</v>
      </c>
      <c r="AC29" s="118">
        <f t="shared" si="10"/>
        <v>229.65232606010704</v>
      </c>
      <c r="AD29" s="119">
        <v>45036312</v>
      </c>
      <c r="AE29" s="118">
        <f t="shared" si="11"/>
        <v>1030.0606559626733</v>
      </c>
      <c r="AF29" s="119">
        <v>24664799</v>
      </c>
      <c r="AG29" s="118">
        <f t="shared" si="12"/>
        <v>564.1278761264352</v>
      </c>
      <c r="AH29" s="141">
        <v>22135153</v>
      </c>
      <c r="AI29" s="118">
        <f t="shared" si="13"/>
        <v>506.2703673207996</v>
      </c>
      <c r="AJ29" s="119">
        <v>0</v>
      </c>
      <c r="AK29" s="118">
        <f t="shared" si="14"/>
        <v>0</v>
      </c>
      <c r="AL29" s="119">
        <v>3261314</v>
      </c>
      <c r="AM29" s="118">
        <f t="shared" si="15"/>
        <v>74.59205891770733</v>
      </c>
      <c r="AN29" s="141">
        <v>31808732</v>
      </c>
      <c r="AO29" s="118">
        <f t="shared" si="16"/>
        <v>727.5223457298385</v>
      </c>
      <c r="AP29" s="115">
        <f t="shared" si="24"/>
        <v>198262579</v>
      </c>
      <c r="AQ29" s="115">
        <f t="shared" si="17"/>
        <v>4534.6182471067195</v>
      </c>
      <c r="AR29" s="119">
        <v>37533980</v>
      </c>
      <c r="AS29" s="118">
        <f t="shared" si="18"/>
        <v>858.4689629934587</v>
      </c>
      <c r="AT29" s="141">
        <v>21422298</v>
      </c>
      <c r="AU29" s="118">
        <f t="shared" si="19"/>
        <v>489.96610402085906</v>
      </c>
      <c r="AV29" s="114">
        <f t="shared" si="25"/>
        <v>604364012</v>
      </c>
      <c r="AW29" s="114">
        <f t="shared" si="20"/>
        <v>13822.88120397054</v>
      </c>
    </row>
    <row r="30" spans="1:53" s="63" customFormat="1" ht="12.75">
      <c r="A30" s="50">
        <v>27</v>
      </c>
      <c r="B30" s="156" t="s">
        <v>163</v>
      </c>
      <c r="C30" s="72">
        <v>5839</v>
      </c>
      <c r="D30" s="95">
        <v>23365009</v>
      </c>
      <c r="E30" s="23">
        <f t="shared" si="0"/>
        <v>4001.542901181709</v>
      </c>
      <c r="F30" s="95">
        <v>6188618</v>
      </c>
      <c r="G30" s="23">
        <f t="shared" si="1"/>
        <v>1059.8763486898442</v>
      </c>
      <c r="H30" s="95">
        <v>1556594</v>
      </c>
      <c r="I30" s="23">
        <f t="shared" si="26"/>
        <v>266.58571673231717</v>
      </c>
      <c r="J30" s="95">
        <v>967494</v>
      </c>
      <c r="K30" s="23">
        <f t="shared" si="2"/>
        <v>165.6951532796712</v>
      </c>
      <c r="L30" s="95">
        <v>88818</v>
      </c>
      <c r="M30" s="23">
        <f t="shared" si="3"/>
        <v>15.211166295598561</v>
      </c>
      <c r="N30" s="95">
        <v>3426813</v>
      </c>
      <c r="O30" s="23">
        <f t="shared" si="4"/>
        <v>586.8835417023463</v>
      </c>
      <c r="P30" s="40">
        <f t="shared" si="21"/>
        <v>35593346</v>
      </c>
      <c r="Q30" s="65">
        <f t="shared" si="22"/>
        <v>6095.7948278814865</v>
      </c>
      <c r="R30" s="95">
        <v>2810425</v>
      </c>
      <c r="S30" s="23">
        <f t="shared" si="5"/>
        <v>481.319575269738</v>
      </c>
      <c r="T30" s="95">
        <v>3277286</v>
      </c>
      <c r="U30" s="23">
        <f t="shared" si="6"/>
        <v>561.2752183593082</v>
      </c>
      <c r="V30" s="136">
        <f t="shared" si="23"/>
        <v>41681057</v>
      </c>
      <c r="W30" s="38">
        <f t="shared" si="7"/>
        <v>7138.389621510532</v>
      </c>
      <c r="X30" s="95">
        <v>3747678</v>
      </c>
      <c r="Y30" s="23">
        <f t="shared" si="8"/>
        <v>641.8355882856654</v>
      </c>
      <c r="Z30" s="95">
        <v>1280830</v>
      </c>
      <c r="AA30" s="23">
        <f t="shared" si="9"/>
        <v>219.3577667408803</v>
      </c>
      <c r="AB30" s="92">
        <v>747688</v>
      </c>
      <c r="AC30" s="23">
        <f t="shared" si="10"/>
        <v>128.05069361191985</v>
      </c>
      <c r="AD30" s="95">
        <v>5453921</v>
      </c>
      <c r="AE30" s="23">
        <f t="shared" si="11"/>
        <v>934.0505223497174</v>
      </c>
      <c r="AF30" s="95">
        <v>2807197</v>
      </c>
      <c r="AG30" s="23">
        <f t="shared" si="12"/>
        <v>480.7667408802877</v>
      </c>
      <c r="AH30" s="92">
        <v>4413867</v>
      </c>
      <c r="AI30" s="23">
        <f t="shared" si="13"/>
        <v>755.9285836615859</v>
      </c>
      <c r="AJ30" s="95">
        <v>0</v>
      </c>
      <c r="AK30" s="23">
        <f t="shared" si="14"/>
        <v>0</v>
      </c>
      <c r="AL30" s="95">
        <v>19545</v>
      </c>
      <c r="AM30" s="23">
        <f t="shared" si="15"/>
        <v>3.3473197465319404</v>
      </c>
      <c r="AN30" s="92">
        <v>399539</v>
      </c>
      <c r="AO30" s="23">
        <f t="shared" si="16"/>
        <v>68.42592909744819</v>
      </c>
      <c r="AP30" s="58">
        <f t="shared" si="24"/>
        <v>18870265</v>
      </c>
      <c r="AQ30" s="58">
        <f t="shared" si="17"/>
        <v>3231.7631443740365</v>
      </c>
      <c r="AR30" s="95">
        <v>5942</v>
      </c>
      <c r="AS30" s="23">
        <f t="shared" si="18"/>
        <v>1.017640006850488</v>
      </c>
      <c r="AT30" s="92">
        <v>2956799</v>
      </c>
      <c r="AU30" s="23">
        <f t="shared" si="19"/>
        <v>506.3879088885083</v>
      </c>
      <c r="AV30" s="73">
        <f t="shared" si="25"/>
        <v>63514063</v>
      </c>
      <c r="AW30" s="73">
        <f t="shared" si="20"/>
        <v>10877.558314779928</v>
      </c>
      <c r="AX30" s="62"/>
      <c r="AY30" s="62"/>
      <c r="AZ30" s="62"/>
      <c r="BA30" s="62"/>
    </row>
    <row r="31" spans="1:53" s="63" customFormat="1" ht="12.75">
      <c r="A31" s="50">
        <v>28</v>
      </c>
      <c r="B31" s="156" t="s">
        <v>97</v>
      </c>
      <c r="C31" s="72">
        <v>29653</v>
      </c>
      <c r="D31" s="95">
        <v>105628299</v>
      </c>
      <c r="E31" s="23">
        <f t="shared" si="0"/>
        <v>3562.14544902708</v>
      </c>
      <c r="F31" s="95">
        <v>40338498</v>
      </c>
      <c r="G31" s="23">
        <f t="shared" si="1"/>
        <v>1360.3513303881564</v>
      </c>
      <c r="H31" s="95">
        <v>6511393</v>
      </c>
      <c r="I31" s="23">
        <f t="shared" si="26"/>
        <v>219.58631504400904</v>
      </c>
      <c r="J31" s="95">
        <v>10543260</v>
      </c>
      <c r="K31" s="23">
        <f t="shared" si="2"/>
        <v>355.5545813239807</v>
      </c>
      <c r="L31" s="95">
        <v>632255</v>
      </c>
      <c r="M31" s="23">
        <f t="shared" si="3"/>
        <v>21.321788689171417</v>
      </c>
      <c r="N31" s="95">
        <v>14972560</v>
      </c>
      <c r="O31" s="23">
        <f t="shared" si="4"/>
        <v>504.9256399015277</v>
      </c>
      <c r="P31" s="40">
        <f t="shared" si="21"/>
        <v>178626265</v>
      </c>
      <c r="Q31" s="65">
        <f t="shared" si="22"/>
        <v>6023.885104373925</v>
      </c>
      <c r="R31" s="95">
        <v>19974472</v>
      </c>
      <c r="S31" s="23">
        <f t="shared" si="5"/>
        <v>673.6071223822211</v>
      </c>
      <c r="T31" s="95">
        <v>12843659</v>
      </c>
      <c r="U31" s="23">
        <f t="shared" si="6"/>
        <v>433.1318584966108</v>
      </c>
      <c r="V31" s="136">
        <f t="shared" si="23"/>
        <v>211444396</v>
      </c>
      <c r="W31" s="38">
        <f t="shared" si="7"/>
        <v>7130.624085252757</v>
      </c>
      <c r="X31" s="95">
        <v>13921100</v>
      </c>
      <c r="Y31" s="23">
        <f t="shared" si="8"/>
        <v>469.4668330354433</v>
      </c>
      <c r="Z31" s="95">
        <v>4180750</v>
      </c>
      <c r="AA31" s="23">
        <f t="shared" si="9"/>
        <v>140.98910734158432</v>
      </c>
      <c r="AB31" s="92">
        <v>2845024</v>
      </c>
      <c r="AC31" s="23">
        <f t="shared" si="10"/>
        <v>95.94388426128891</v>
      </c>
      <c r="AD31" s="95">
        <v>23125573</v>
      </c>
      <c r="AE31" s="23">
        <f t="shared" si="11"/>
        <v>779.8729639496847</v>
      </c>
      <c r="AF31" s="95">
        <v>21320206</v>
      </c>
      <c r="AG31" s="23">
        <f t="shared" si="12"/>
        <v>718.989849256399</v>
      </c>
      <c r="AH31" s="92">
        <v>13767001</v>
      </c>
      <c r="AI31" s="23">
        <f t="shared" si="13"/>
        <v>464.2700907159478</v>
      </c>
      <c r="AJ31" s="95">
        <v>0</v>
      </c>
      <c r="AK31" s="23">
        <f t="shared" si="14"/>
        <v>0</v>
      </c>
      <c r="AL31" s="95">
        <v>40652</v>
      </c>
      <c r="AM31" s="23">
        <f t="shared" si="15"/>
        <v>1.3709236839442889</v>
      </c>
      <c r="AN31" s="92">
        <v>2210903</v>
      </c>
      <c r="AO31" s="23">
        <f t="shared" si="16"/>
        <v>74.55916770647153</v>
      </c>
      <c r="AP31" s="58">
        <f t="shared" si="24"/>
        <v>81411209</v>
      </c>
      <c r="AQ31" s="58">
        <f t="shared" si="17"/>
        <v>2745.462819950764</v>
      </c>
      <c r="AR31" s="95">
        <v>6642203</v>
      </c>
      <c r="AS31" s="23">
        <f t="shared" si="18"/>
        <v>223.99767308535394</v>
      </c>
      <c r="AT31" s="92">
        <v>10664690</v>
      </c>
      <c r="AU31" s="23">
        <f t="shared" si="19"/>
        <v>359.6496138670623</v>
      </c>
      <c r="AV31" s="73">
        <f t="shared" si="25"/>
        <v>310162498</v>
      </c>
      <c r="AW31" s="73">
        <f t="shared" si="20"/>
        <v>10459.734192155936</v>
      </c>
      <c r="AX31" s="62"/>
      <c r="AY31" s="62"/>
      <c r="AZ31" s="62"/>
      <c r="BA31" s="62"/>
    </row>
    <row r="32" spans="1:53" s="63" customFormat="1" ht="12.75">
      <c r="A32" s="50">
        <v>29</v>
      </c>
      <c r="B32" s="156" t="s">
        <v>98</v>
      </c>
      <c r="C32" s="72">
        <v>14639</v>
      </c>
      <c r="D32" s="95">
        <v>52703330</v>
      </c>
      <c r="E32" s="23">
        <f t="shared" si="0"/>
        <v>3600.200150283489</v>
      </c>
      <c r="F32" s="95">
        <v>17502333</v>
      </c>
      <c r="G32" s="23">
        <f t="shared" si="1"/>
        <v>1195.5962155884965</v>
      </c>
      <c r="H32" s="95">
        <v>2498671</v>
      </c>
      <c r="I32" s="23">
        <f t="shared" si="26"/>
        <v>170.6859075073434</v>
      </c>
      <c r="J32" s="95">
        <v>2238890</v>
      </c>
      <c r="K32" s="23">
        <f t="shared" si="2"/>
        <v>152.94009153630714</v>
      </c>
      <c r="L32" s="95">
        <v>834399</v>
      </c>
      <c r="M32" s="23">
        <f t="shared" si="3"/>
        <v>56.99836054375299</v>
      </c>
      <c r="N32" s="95">
        <v>6995316</v>
      </c>
      <c r="O32" s="23">
        <f t="shared" si="4"/>
        <v>477.85477150078555</v>
      </c>
      <c r="P32" s="40">
        <f t="shared" si="21"/>
        <v>82772939</v>
      </c>
      <c r="Q32" s="65">
        <f t="shared" si="22"/>
        <v>5654.275496960175</v>
      </c>
      <c r="R32" s="95">
        <v>8776608</v>
      </c>
      <c r="S32" s="23">
        <f t="shared" si="5"/>
        <v>599.5360338820958</v>
      </c>
      <c r="T32" s="95">
        <v>7306500</v>
      </c>
      <c r="U32" s="23">
        <f t="shared" si="6"/>
        <v>499.1119611995355</v>
      </c>
      <c r="V32" s="136">
        <f t="shared" si="23"/>
        <v>98856047</v>
      </c>
      <c r="W32" s="38">
        <f t="shared" si="7"/>
        <v>6752.923492041806</v>
      </c>
      <c r="X32" s="95">
        <v>7480801</v>
      </c>
      <c r="Y32" s="23">
        <f t="shared" si="8"/>
        <v>511.0185805041328</v>
      </c>
      <c r="Z32" s="95">
        <v>2345098</v>
      </c>
      <c r="AA32" s="23">
        <f t="shared" si="9"/>
        <v>160.19523191474826</v>
      </c>
      <c r="AB32" s="92">
        <v>1664501</v>
      </c>
      <c r="AC32" s="23">
        <f t="shared" si="10"/>
        <v>113.70319010861398</v>
      </c>
      <c r="AD32" s="95">
        <v>16119750</v>
      </c>
      <c r="AE32" s="23">
        <f t="shared" si="11"/>
        <v>1101.151034906756</v>
      </c>
      <c r="AF32" s="95">
        <v>7744763</v>
      </c>
      <c r="AG32" s="23">
        <f t="shared" si="12"/>
        <v>529.0500034155339</v>
      </c>
      <c r="AH32" s="92">
        <v>8341059</v>
      </c>
      <c r="AI32" s="23">
        <f t="shared" si="13"/>
        <v>569.7833868433636</v>
      </c>
      <c r="AJ32" s="95">
        <v>0</v>
      </c>
      <c r="AK32" s="23">
        <f t="shared" si="14"/>
        <v>0</v>
      </c>
      <c r="AL32" s="95">
        <v>14292</v>
      </c>
      <c r="AM32" s="23">
        <f t="shared" si="15"/>
        <v>0.9762961950952934</v>
      </c>
      <c r="AN32" s="92">
        <v>2747028</v>
      </c>
      <c r="AO32" s="23">
        <f t="shared" si="16"/>
        <v>187.65134230480223</v>
      </c>
      <c r="AP32" s="58">
        <f t="shared" si="24"/>
        <v>46457292</v>
      </c>
      <c r="AQ32" s="58">
        <f t="shared" si="17"/>
        <v>3173.5290661930458</v>
      </c>
      <c r="AR32" s="95">
        <v>11151734</v>
      </c>
      <c r="AS32" s="23">
        <f t="shared" si="18"/>
        <v>761.7824988045631</v>
      </c>
      <c r="AT32" s="92">
        <v>9841971</v>
      </c>
      <c r="AU32" s="23">
        <f t="shared" si="19"/>
        <v>672.3117016189631</v>
      </c>
      <c r="AV32" s="73">
        <f t="shared" si="25"/>
        <v>166307044</v>
      </c>
      <c r="AW32" s="73">
        <f t="shared" si="20"/>
        <v>11360.546758658378</v>
      </c>
      <c r="AX32" s="62"/>
      <c r="AY32" s="62"/>
      <c r="AZ32" s="62"/>
      <c r="BA32" s="62"/>
    </row>
    <row r="33" spans="1:49" ht="12.75">
      <c r="A33" s="66">
        <v>30</v>
      </c>
      <c r="B33" s="158" t="s">
        <v>99</v>
      </c>
      <c r="C33" s="68">
        <v>2607</v>
      </c>
      <c r="D33" s="112">
        <v>10065994</v>
      </c>
      <c r="E33" s="24">
        <f t="shared" si="0"/>
        <v>3861.1407748369775</v>
      </c>
      <c r="F33" s="112">
        <v>2426330</v>
      </c>
      <c r="G33" s="24">
        <f t="shared" si="1"/>
        <v>930.6981204449559</v>
      </c>
      <c r="H33" s="112">
        <v>500604</v>
      </c>
      <c r="I33" s="24">
        <f t="shared" si="26"/>
        <v>192.0230149597238</v>
      </c>
      <c r="J33" s="112">
        <v>542556</v>
      </c>
      <c r="K33" s="24">
        <f t="shared" si="2"/>
        <v>208.1150747986191</v>
      </c>
      <c r="L33" s="112">
        <v>101288</v>
      </c>
      <c r="M33" s="24">
        <f t="shared" si="3"/>
        <v>38.85232067510549</v>
      </c>
      <c r="N33" s="112">
        <v>1906210</v>
      </c>
      <c r="O33" s="24">
        <f t="shared" si="4"/>
        <v>731.1891062523974</v>
      </c>
      <c r="P33" s="64">
        <f t="shared" si="21"/>
        <v>15542982</v>
      </c>
      <c r="Q33" s="4">
        <f t="shared" si="22"/>
        <v>5962.018411967779</v>
      </c>
      <c r="R33" s="112">
        <v>914041</v>
      </c>
      <c r="S33" s="24">
        <f t="shared" si="5"/>
        <v>350.6102800153433</v>
      </c>
      <c r="T33" s="112">
        <v>1428308</v>
      </c>
      <c r="U33" s="24">
        <f t="shared" si="6"/>
        <v>547.8741848868431</v>
      </c>
      <c r="V33" s="137">
        <f t="shared" si="23"/>
        <v>17885331</v>
      </c>
      <c r="W33" s="5">
        <f t="shared" si="7"/>
        <v>6860.502876869966</v>
      </c>
      <c r="X33" s="112">
        <v>1325055</v>
      </c>
      <c r="Y33" s="24">
        <f t="shared" si="8"/>
        <v>508.2681242807825</v>
      </c>
      <c r="Z33" s="112">
        <v>508082</v>
      </c>
      <c r="AA33" s="24">
        <f t="shared" si="9"/>
        <v>194.89144610663598</v>
      </c>
      <c r="AB33" s="94">
        <v>384648</v>
      </c>
      <c r="AC33" s="24">
        <f t="shared" si="10"/>
        <v>147.54430379746836</v>
      </c>
      <c r="AD33" s="112">
        <v>2307265</v>
      </c>
      <c r="AE33" s="24">
        <f t="shared" si="11"/>
        <v>885.0268507863444</v>
      </c>
      <c r="AF33" s="112">
        <v>1669874</v>
      </c>
      <c r="AG33" s="24">
        <f t="shared" si="12"/>
        <v>640.5347142309167</v>
      </c>
      <c r="AH33" s="94">
        <v>1774490</v>
      </c>
      <c r="AI33" s="24">
        <f t="shared" si="13"/>
        <v>680.6635980053702</v>
      </c>
      <c r="AJ33" s="112">
        <v>0</v>
      </c>
      <c r="AK33" s="24">
        <f t="shared" si="14"/>
        <v>0</v>
      </c>
      <c r="AL33" s="112">
        <v>0</v>
      </c>
      <c r="AM33" s="24">
        <f t="shared" si="15"/>
        <v>0</v>
      </c>
      <c r="AN33" s="94">
        <v>73479</v>
      </c>
      <c r="AO33" s="24">
        <f t="shared" si="16"/>
        <v>28.185270425776753</v>
      </c>
      <c r="AP33" s="6">
        <f t="shared" si="24"/>
        <v>8042893</v>
      </c>
      <c r="AQ33" s="67">
        <f t="shared" si="17"/>
        <v>3085.114307633295</v>
      </c>
      <c r="AR33" s="112">
        <v>3750776</v>
      </c>
      <c r="AS33" s="24">
        <f t="shared" si="18"/>
        <v>1438.7326428845415</v>
      </c>
      <c r="AT33" s="94">
        <v>330135</v>
      </c>
      <c r="AU33" s="24">
        <f t="shared" si="19"/>
        <v>126.63406214039125</v>
      </c>
      <c r="AV33" s="60">
        <f t="shared" si="25"/>
        <v>30009135</v>
      </c>
      <c r="AW33" s="60">
        <f t="shared" si="20"/>
        <v>11510.983889528194</v>
      </c>
    </row>
    <row r="34" spans="1:49" ht="12.75">
      <c r="A34" s="121">
        <v>31</v>
      </c>
      <c r="B34" s="157" t="s">
        <v>100</v>
      </c>
      <c r="C34" s="69">
        <v>6703</v>
      </c>
      <c r="D34" s="119">
        <v>24891580</v>
      </c>
      <c r="E34" s="118">
        <f t="shared" si="0"/>
        <v>3713.4984335372224</v>
      </c>
      <c r="F34" s="119">
        <v>7108800</v>
      </c>
      <c r="G34" s="118">
        <f t="shared" si="1"/>
        <v>1060.540056691034</v>
      </c>
      <c r="H34" s="119">
        <v>1561638</v>
      </c>
      <c r="I34" s="118">
        <f t="shared" si="26"/>
        <v>232.9759809040728</v>
      </c>
      <c r="J34" s="119">
        <v>2904557</v>
      </c>
      <c r="K34" s="118">
        <f t="shared" si="2"/>
        <v>433.3219453975832</v>
      </c>
      <c r="L34" s="119">
        <v>15</v>
      </c>
      <c r="M34" s="118">
        <f t="shared" si="3"/>
        <v>0.0022378039683723706</v>
      </c>
      <c r="N34" s="119">
        <v>1813724</v>
      </c>
      <c r="O34" s="118">
        <f t="shared" si="4"/>
        <v>270.58391764881395</v>
      </c>
      <c r="P34" s="130">
        <f t="shared" si="21"/>
        <v>38280314</v>
      </c>
      <c r="Q34" s="117">
        <f t="shared" si="22"/>
        <v>5710.9225719826945</v>
      </c>
      <c r="R34" s="119">
        <v>2721318</v>
      </c>
      <c r="S34" s="118">
        <f t="shared" si="5"/>
        <v>405.98508130687753</v>
      </c>
      <c r="T34" s="119">
        <v>4218436</v>
      </c>
      <c r="U34" s="118">
        <f t="shared" si="6"/>
        <v>629.3355214083247</v>
      </c>
      <c r="V34" s="135">
        <f t="shared" si="23"/>
        <v>45220068</v>
      </c>
      <c r="W34" s="116">
        <f t="shared" si="7"/>
        <v>6746.243174697896</v>
      </c>
      <c r="X34" s="119">
        <v>4146087</v>
      </c>
      <c r="Y34" s="118">
        <f t="shared" si="8"/>
        <v>618.5419961211397</v>
      </c>
      <c r="Z34" s="119">
        <v>841697</v>
      </c>
      <c r="AA34" s="118">
        <f t="shared" si="9"/>
        <v>125.57019245114128</v>
      </c>
      <c r="AB34" s="141">
        <v>870241</v>
      </c>
      <c r="AC34" s="118">
        <f t="shared" si="10"/>
        <v>129.82858421602268</v>
      </c>
      <c r="AD34" s="119">
        <v>5705091</v>
      </c>
      <c r="AE34" s="118">
        <f t="shared" si="11"/>
        <v>851.1250186483664</v>
      </c>
      <c r="AF34" s="119">
        <v>3179337</v>
      </c>
      <c r="AG34" s="118">
        <f t="shared" si="12"/>
        <v>474.3155303595405</v>
      </c>
      <c r="AH34" s="141">
        <v>4327003</v>
      </c>
      <c r="AI34" s="118">
        <f t="shared" si="13"/>
        <v>645.5322989706102</v>
      </c>
      <c r="AJ34" s="119">
        <v>11550</v>
      </c>
      <c r="AK34" s="118">
        <f t="shared" si="14"/>
        <v>1.7231090556467255</v>
      </c>
      <c r="AL34" s="119">
        <v>120671</v>
      </c>
      <c r="AM34" s="118">
        <f t="shared" si="15"/>
        <v>18.002536177830823</v>
      </c>
      <c r="AN34" s="141">
        <v>642239</v>
      </c>
      <c r="AO34" s="118">
        <f t="shared" si="16"/>
        <v>95.8136655229002</v>
      </c>
      <c r="AP34" s="115">
        <f t="shared" si="24"/>
        <v>19843916</v>
      </c>
      <c r="AQ34" s="115">
        <f t="shared" si="17"/>
        <v>2960.4529315231985</v>
      </c>
      <c r="AR34" s="119">
        <v>5415510</v>
      </c>
      <c r="AS34" s="118">
        <f t="shared" si="18"/>
        <v>807.9233179173505</v>
      </c>
      <c r="AT34" s="141">
        <v>2998363</v>
      </c>
      <c r="AU34" s="118">
        <f t="shared" si="19"/>
        <v>447.3165746680591</v>
      </c>
      <c r="AV34" s="114">
        <f t="shared" si="25"/>
        <v>73477857</v>
      </c>
      <c r="AW34" s="114">
        <f t="shared" si="20"/>
        <v>10961.935998806504</v>
      </c>
    </row>
    <row r="35" spans="1:53" s="63" customFormat="1" ht="12.75">
      <c r="A35" s="50">
        <v>32</v>
      </c>
      <c r="B35" s="156" t="s">
        <v>101</v>
      </c>
      <c r="C35" s="72">
        <v>24131</v>
      </c>
      <c r="D35" s="95">
        <v>88998505</v>
      </c>
      <c r="E35" s="23">
        <f t="shared" si="0"/>
        <v>3688.139944469769</v>
      </c>
      <c r="F35" s="95">
        <v>27345723</v>
      </c>
      <c r="G35" s="23">
        <f t="shared" si="1"/>
        <v>1133.2196344950478</v>
      </c>
      <c r="H35" s="95">
        <v>3032921</v>
      </c>
      <c r="I35" s="23">
        <f t="shared" si="26"/>
        <v>125.68567402925697</v>
      </c>
      <c r="J35" s="95">
        <v>4333971</v>
      </c>
      <c r="K35" s="23">
        <f t="shared" si="2"/>
        <v>179.60179851643116</v>
      </c>
      <c r="L35" s="95">
        <v>195885</v>
      </c>
      <c r="M35" s="23">
        <f t="shared" si="3"/>
        <v>8.117566615556752</v>
      </c>
      <c r="N35" s="95">
        <v>7787740</v>
      </c>
      <c r="O35" s="23">
        <f t="shared" si="4"/>
        <v>322.72761178566986</v>
      </c>
      <c r="P35" s="40">
        <f t="shared" si="21"/>
        <v>131694745</v>
      </c>
      <c r="Q35" s="65">
        <f t="shared" si="22"/>
        <v>5457.492229911732</v>
      </c>
      <c r="R35" s="95">
        <v>7460839</v>
      </c>
      <c r="S35" s="23">
        <f t="shared" si="5"/>
        <v>309.18068045252994</v>
      </c>
      <c r="T35" s="95">
        <v>7319987</v>
      </c>
      <c r="U35" s="23">
        <f t="shared" si="6"/>
        <v>303.34370726451453</v>
      </c>
      <c r="V35" s="136">
        <f t="shared" si="23"/>
        <v>146475571</v>
      </c>
      <c r="W35" s="38">
        <f t="shared" si="7"/>
        <v>6070.016617628777</v>
      </c>
      <c r="X35" s="95">
        <v>9589096</v>
      </c>
      <c r="Y35" s="23">
        <f t="shared" si="8"/>
        <v>397.3766524387717</v>
      </c>
      <c r="Z35" s="95">
        <v>2950467</v>
      </c>
      <c r="AA35" s="23">
        <f t="shared" si="9"/>
        <v>122.2687414529029</v>
      </c>
      <c r="AB35" s="92">
        <v>2133718</v>
      </c>
      <c r="AC35" s="23">
        <f t="shared" si="10"/>
        <v>88.4222783970826</v>
      </c>
      <c r="AD35" s="95">
        <v>18210681</v>
      </c>
      <c r="AE35" s="23">
        <f t="shared" si="11"/>
        <v>754.6591935684389</v>
      </c>
      <c r="AF35" s="95">
        <v>10190741</v>
      </c>
      <c r="AG35" s="23">
        <f t="shared" si="12"/>
        <v>422.3091044714268</v>
      </c>
      <c r="AH35" s="92">
        <v>13753583</v>
      </c>
      <c r="AI35" s="23">
        <f t="shared" si="13"/>
        <v>569.9549542082798</v>
      </c>
      <c r="AJ35" s="95">
        <v>0</v>
      </c>
      <c r="AK35" s="23">
        <f t="shared" si="14"/>
        <v>0</v>
      </c>
      <c r="AL35" s="95">
        <v>82993</v>
      </c>
      <c r="AM35" s="23">
        <f t="shared" si="15"/>
        <v>3.4392689900957274</v>
      </c>
      <c r="AN35" s="92">
        <v>2023314</v>
      </c>
      <c r="AO35" s="23">
        <f t="shared" si="16"/>
        <v>83.84708466288177</v>
      </c>
      <c r="AP35" s="58">
        <f t="shared" si="24"/>
        <v>58934593</v>
      </c>
      <c r="AQ35" s="58">
        <f t="shared" si="17"/>
        <v>2442.2772781898802</v>
      </c>
      <c r="AR35" s="95">
        <v>18905923</v>
      </c>
      <c r="AS35" s="23">
        <f t="shared" si="18"/>
        <v>783.4703493431686</v>
      </c>
      <c r="AT35" s="92">
        <v>5971329</v>
      </c>
      <c r="AU35" s="23">
        <f t="shared" si="19"/>
        <v>247.45468484521984</v>
      </c>
      <c r="AV35" s="73">
        <f t="shared" si="25"/>
        <v>230287416</v>
      </c>
      <c r="AW35" s="73">
        <f t="shared" si="20"/>
        <v>9543.218930007044</v>
      </c>
      <c r="AX35" s="62"/>
      <c r="AY35" s="62"/>
      <c r="AZ35" s="62"/>
      <c r="BA35" s="62"/>
    </row>
    <row r="36" spans="1:53" s="63" customFormat="1" ht="12.75">
      <c r="A36" s="50">
        <v>33</v>
      </c>
      <c r="B36" s="156" t="s">
        <v>102</v>
      </c>
      <c r="C36" s="72">
        <v>2096</v>
      </c>
      <c r="D36" s="95">
        <v>6155256</v>
      </c>
      <c r="E36" s="23">
        <f aca="true" t="shared" si="27" ref="E36:E67">D36/C36</f>
        <v>2936.6679389312976</v>
      </c>
      <c r="F36" s="95">
        <v>2371894</v>
      </c>
      <c r="G36" s="23">
        <f aca="true" t="shared" si="28" ref="G36:G67">F36/C36</f>
        <v>1131.628816793893</v>
      </c>
      <c r="H36" s="95">
        <v>157377</v>
      </c>
      <c r="I36" s="23">
        <f t="shared" si="26"/>
        <v>75.0844465648855</v>
      </c>
      <c r="J36" s="95">
        <v>877950</v>
      </c>
      <c r="K36" s="23">
        <f aca="true" t="shared" si="29" ref="K36:K66">J36/$C36</f>
        <v>418.8692748091603</v>
      </c>
      <c r="L36" s="95">
        <v>18955</v>
      </c>
      <c r="M36" s="23">
        <f aca="true" t="shared" si="30" ref="M36:M67">L36/$C36</f>
        <v>9.04341603053435</v>
      </c>
      <c r="N36" s="95">
        <v>2935226</v>
      </c>
      <c r="O36" s="23">
        <f aca="true" t="shared" si="31" ref="O36:O67">N36/$C36</f>
        <v>1400.3940839694656</v>
      </c>
      <c r="P36" s="40">
        <f t="shared" si="21"/>
        <v>12516658</v>
      </c>
      <c r="Q36" s="65">
        <f aca="true" t="shared" si="32" ref="Q36:Q67">P36/$C36</f>
        <v>5971.687977099236</v>
      </c>
      <c r="R36" s="95">
        <v>1075285</v>
      </c>
      <c r="S36" s="23">
        <f aca="true" t="shared" si="33" ref="S36:S67">R36/$C36</f>
        <v>513.0176526717557</v>
      </c>
      <c r="T36" s="95">
        <v>1712435</v>
      </c>
      <c r="U36" s="23">
        <f aca="true" t="shared" si="34" ref="U36:U67">T36/$C36</f>
        <v>817.0014312977099</v>
      </c>
      <c r="V36" s="136">
        <f t="shared" si="23"/>
        <v>15304378</v>
      </c>
      <c r="W36" s="38">
        <f aca="true" t="shared" si="35" ref="W36:W67">V36/$C36</f>
        <v>7301.707061068702</v>
      </c>
      <c r="X36" s="95">
        <v>1004929</v>
      </c>
      <c r="Y36" s="23">
        <f aca="true" t="shared" si="36" ref="Y36:Y67">X36/$C36</f>
        <v>479.45085877862596</v>
      </c>
      <c r="Z36" s="95">
        <v>598850</v>
      </c>
      <c r="AA36" s="23">
        <f aca="true" t="shared" si="37" ref="AA36:AA67">Z36/$C36</f>
        <v>285.7108778625954</v>
      </c>
      <c r="AB36" s="92">
        <v>807142</v>
      </c>
      <c r="AC36" s="23">
        <f aca="true" t="shared" si="38" ref="AC36:AC67">AB36/$C36</f>
        <v>385.0868320610687</v>
      </c>
      <c r="AD36" s="95">
        <v>1637415</v>
      </c>
      <c r="AE36" s="23">
        <f aca="true" t="shared" si="39" ref="AE36:AE67">AD36/$C36</f>
        <v>781.2094465648855</v>
      </c>
      <c r="AF36" s="95">
        <v>903641</v>
      </c>
      <c r="AG36" s="23">
        <f aca="true" t="shared" si="40" ref="AG36:AG67">AF36/$C36</f>
        <v>431.1264312977099</v>
      </c>
      <c r="AH36" s="92">
        <v>1557866</v>
      </c>
      <c r="AI36" s="23">
        <f aca="true" t="shared" si="41" ref="AI36:AI67">AH36/$C36</f>
        <v>743.2566793893129</v>
      </c>
      <c r="AJ36" s="95">
        <v>0</v>
      </c>
      <c r="AK36" s="23">
        <f t="shared" si="14"/>
        <v>0</v>
      </c>
      <c r="AL36" s="95">
        <v>9531</v>
      </c>
      <c r="AM36" s="23">
        <f t="shared" si="15"/>
        <v>4.547232824427481</v>
      </c>
      <c r="AN36" s="92">
        <v>2659</v>
      </c>
      <c r="AO36" s="23">
        <f aca="true" t="shared" si="42" ref="AO36:AO67">AN36/$C36</f>
        <v>1.2686068702290076</v>
      </c>
      <c r="AP36" s="58">
        <f t="shared" si="24"/>
        <v>6522033</v>
      </c>
      <c r="AQ36" s="58">
        <f aca="true" t="shared" si="43" ref="AQ36:AQ66">AP36/$C36</f>
        <v>3111.656965648855</v>
      </c>
      <c r="AR36" s="95">
        <v>19451201</v>
      </c>
      <c r="AS36" s="23">
        <f aca="true" t="shared" si="44" ref="AS36:AS67">AR36/$C36</f>
        <v>9280.153148854963</v>
      </c>
      <c r="AT36" s="92">
        <v>2103701</v>
      </c>
      <c r="AU36" s="23">
        <f aca="true" t="shared" si="45" ref="AU36:AU67">AT36/$C36</f>
        <v>1003.674141221374</v>
      </c>
      <c r="AV36" s="73">
        <f t="shared" si="25"/>
        <v>43381313</v>
      </c>
      <c r="AW36" s="73">
        <f aca="true" t="shared" si="46" ref="AW36:AW67">AV36/$C36</f>
        <v>20697.191316793895</v>
      </c>
      <c r="AX36" s="62"/>
      <c r="AY36" s="62"/>
      <c r="AZ36" s="62"/>
      <c r="BA36" s="62"/>
    </row>
    <row r="37" spans="1:53" s="63" customFormat="1" ht="12.75">
      <c r="A37" s="50">
        <v>34</v>
      </c>
      <c r="B37" s="156" t="s">
        <v>103</v>
      </c>
      <c r="C37" s="72">
        <v>4746</v>
      </c>
      <c r="D37" s="95">
        <v>19416264</v>
      </c>
      <c r="E37" s="23">
        <f t="shared" si="27"/>
        <v>4091.079646017699</v>
      </c>
      <c r="F37" s="95">
        <v>5048898</v>
      </c>
      <c r="G37" s="23">
        <f t="shared" si="28"/>
        <v>1063.8217446270544</v>
      </c>
      <c r="H37" s="95">
        <v>1047187</v>
      </c>
      <c r="I37" s="23">
        <f t="shared" si="26"/>
        <v>220.64622840286557</v>
      </c>
      <c r="J37" s="95">
        <v>634331</v>
      </c>
      <c r="K37" s="23">
        <f t="shared" si="29"/>
        <v>133.6559207753898</v>
      </c>
      <c r="L37" s="95">
        <v>255408</v>
      </c>
      <c r="M37" s="23">
        <f t="shared" si="30"/>
        <v>53.81542351453856</v>
      </c>
      <c r="N37" s="95">
        <v>2515628</v>
      </c>
      <c r="O37" s="23">
        <f t="shared" si="31"/>
        <v>530.0522545301307</v>
      </c>
      <c r="P37" s="40">
        <f t="shared" si="21"/>
        <v>28917716</v>
      </c>
      <c r="Q37" s="65">
        <f t="shared" si="32"/>
        <v>6093.071217867678</v>
      </c>
      <c r="R37" s="95">
        <v>2551439</v>
      </c>
      <c r="S37" s="23">
        <f t="shared" si="33"/>
        <v>537.5977665402444</v>
      </c>
      <c r="T37" s="95">
        <v>3198175</v>
      </c>
      <c r="U37" s="23">
        <f t="shared" si="34"/>
        <v>673.8674673409187</v>
      </c>
      <c r="V37" s="136">
        <f t="shared" si="23"/>
        <v>34667330</v>
      </c>
      <c r="W37" s="38">
        <f t="shared" si="35"/>
        <v>7304.5364517488415</v>
      </c>
      <c r="X37" s="95">
        <v>2733966</v>
      </c>
      <c r="Y37" s="23">
        <f t="shared" si="36"/>
        <v>576.0568900126423</v>
      </c>
      <c r="Z37" s="95">
        <v>1051282</v>
      </c>
      <c r="AA37" s="23">
        <f t="shared" si="37"/>
        <v>221.50906026127265</v>
      </c>
      <c r="AB37" s="92">
        <v>747882</v>
      </c>
      <c r="AC37" s="23">
        <f t="shared" si="38"/>
        <v>157.58154235145386</v>
      </c>
      <c r="AD37" s="95">
        <v>3346684</v>
      </c>
      <c r="AE37" s="23">
        <f t="shared" si="39"/>
        <v>705.1588706278972</v>
      </c>
      <c r="AF37" s="95">
        <v>2350387</v>
      </c>
      <c r="AG37" s="23">
        <f t="shared" si="40"/>
        <v>495.2353560893384</v>
      </c>
      <c r="AH37" s="92">
        <v>3176153</v>
      </c>
      <c r="AI37" s="23">
        <f t="shared" si="41"/>
        <v>669.2273493468184</v>
      </c>
      <c r="AJ37" s="95">
        <v>0</v>
      </c>
      <c r="AK37" s="23">
        <f t="shared" si="14"/>
        <v>0</v>
      </c>
      <c r="AL37" s="95">
        <v>1526</v>
      </c>
      <c r="AM37" s="23">
        <f t="shared" si="15"/>
        <v>0.3215339233038348</v>
      </c>
      <c r="AN37" s="92">
        <v>961087</v>
      </c>
      <c r="AO37" s="23">
        <f t="shared" si="42"/>
        <v>202.5046354825116</v>
      </c>
      <c r="AP37" s="58">
        <f t="shared" si="24"/>
        <v>14368967</v>
      </c>
      <c r="AQ37" s="58">
        <f t="shared" si="43"/>
        <v>3027.595238095238</v>
      </c>
      <c r="AR37" s="95">
        <v>2949601</v>
      </c>
      <c r="AS37" s="23">
        <f t="shared" si="44"/>
        <v>621.49199325748</v>
      </c>
      <c r="AT37" s="92">
        <v>1603828</v>
      </c>
      <c r="AU37" s="23">
        <f t="shared" si="45"/>
        <v>337.93257479983146</v>
      </c>
      <c r="AV37" s="73">
        <f t="shared" si="25"/>
        <v>53589726</v>
      </c>
      <c r="AW37" s="73">
        <f t="shared" si="46"/>
        <v>11291.556257901391</v>
      </c>
      <c r="AX37" s="62"/>
      <c r="AY37" s="62"/>
      <c r="AZ37" s="62"/>
      <c r="BA37" s="62"/>
    </row>
    <row r="38" spans="1:49" ht="12.75">
      <c r="A38" s="66">
        <v>35</v>
      </c>
      <c r="B38" s="158" t="s">
        <v>104</v>
      </c>
      <c r="C38" s="68">
        <v>6754</v>
      </c>
      <c r="D38" s="112">
        <v>24226051</v>
      </c>
      <c r="E38" s="24">
        <f t="shared" si="27"/>
        <v>3586.91901095647</v>
      </c>
      <c r="F38" s="112">
        <v>7452988</v>
      </c>
      <c r="G38" s="24">
        <f t="shared" si="28"/>
        <v>1103.492448919159</v>
      </c>
      <c r="H38" s="112">
        <v>1086966</v>
      </c>
      <c r="I38" s="24">
        <f t="shared" si="26"/>
        <v>160.9366301450992</v>
      </c>
      <c r="J38" s="112">
        <v>3968089</v>
      </c>
      <c r="K38" s="24">
        <f t="shared" si="29"/>
        <v>587.5168788865857</v>
      </c>
      <c r="L38" s="112">
        <v>118677</v>
      </c>
      <c r="M38" s="24">
        <f t="shared" si="30"/>
        <v>17.571365116967723</v>
      </c>
      <c r="N38" s="112">
        <v>3704553</v>
      </c>
      <c r="O38" s="24">
        <f t="shared" si="31"/>
        <v>548.4976310334616</v>
      </c>
      <c r="P38" s="64">
        <f t="shared" si="21"/>
        <v>40557324</v>
      </c>
      <c r="Q38" s="4">
        <f t="shared" si="32"/>
        <v>6004.933965057744</v>
      </c>
      <c r="R38" s="112">
        <v>2462298</v>
      </c>
      <c r="S38" s="24">
        <f t="shared" si="33"/>
        <v>364.5688480900207</v>
      </c>
      <c r="T38" s="112">
        <v>2807800</v>
      </c>
      <c r="U38" s="24">
        <f t="shared" si="34"/>
        <v>415.7240153982825</v>
      </c>
      <c r="V38" s="137">
        <f t="shared" si="23"/>
        <v>45827422</v>
      </c>
      <c r="W38" s="5">
        <f t="shared" si="35"/>
        <v>6785.226828546047</v>
      </c>
      <c r="X38" s="112">
        <v>3142032</v>
      </c>
      <c r="Y38" s="24">
        <f t="shared" si="36"/>
        <v>465.21054190109567</v>
      </c>
      <c r="Z38" s="112">
        <v>1107456</v>
      </c>
      <c r="AA38" s="24">
        <f t="shared" si="37"/>
        <v>163.97038791827066</v>
      </c>
      <c r="AB38" s="94">
        <v>513371</v>
      </c>
      <c r="AC38" s="24">
        <f t="shared" si="38"/>
        <v>76.00992004737932</v>
      </c>
      <c r="AD38" s="112">
        <v>5273543</v>
      </c>
      <c r="AE38" s="24">
        <f t="shared" si="39"/>
        <v>780.8029315960912</v>
      </c>
      <c r="AF38" s="112">
        <v>4523008</v>
      </c>
      <c r="AG38" s="24">
        <f t="shared" si="40"/>
        <v>669.6784127924193</v>
      </c>
      <c r="AH38" s="94">
        <v>4030815</v>
      </c>
      <c r="AI38" s="24">
        <f t="shared" si="41"/>
        <v>596.8041160793604</v>
      </c>
      <c r="AJ38" s="112">
        <v>0</v>
      </c>
      <c r="AK38" s="24">
        <f t="shared" si="14"/>
        <v>0</v>
      </c>
      <c r="AL38" s="112">
        <v>294</v>
      </c>
      <c r="AM38" s="24">
        <f t="shared" si="15"/>
        <v>0.04352976014213799</v>
      </c>
      <c r="AN38" s="94">
        <v>437248</v>
      </c>
      <c r="AO38" s="24">
        <f t="shared" si="42"/>
        <v>64.73911755996447</v>
      </c>
      <c r="AP38" s="6">
        <f t="shared" si="24"/>
        <v>19027767</v>
      </c>
      <c r="AQ38" s="67">
        <f t="shared" si="43"/>
        <v>2817.258957654723</v>
      </c>
      <c r="AR38" s="112">
        <v>12295</v>
      </c>
      <c r="AS38" s="24">
        <f t="shared" si="44"/>
        <v>1.820402724311519</v>
      </c>
      <c r="AT38" s="94">
        <v>7409238</v>
      </c>
      <c r="AU38" s="24">
        <f t="shared" si="45"/>
        <v>1097.0148060408646</v>
      </c>
      <c r="AV38" s="60">
        <f t="shared" si="25"/>
        <v>72276722</v>
      </c>
      <c r="AW38" s="60">
        <f t="shared" si="46"/>
        <v>10701.320994965947</v>
      </c>
    </row>
    <row r="39" spans="1:49" ht="12.75">
      <c r="A39" s="121">
        <v>36</v>
      </c>
      <c r="B39" s="157" t="s">
        <v>164</v>
      </c>
      <c r="C39" s="69">
        <v>10109</v>
      </c>
      <c r="D39" s="119">
        <v>40890236</v>
      </c>
      <c r="E39" s="118">
        <f t="shared" si="27"/>
        <v>4044.9338213473143</v>
      </c>
      <c r="F39" s="119">
        <v>10600243</v>
      </c>
      <c r="G39" s="118">
        <f t="shared" si="28"/>
        <v>1048.5946186566425</v>
      </c>
      <c r="H39" s="119">
        <v>454287</v>
      </c>
      <c r="I39" s="118">
        <f t="shared" si="26"/>
        <v>44.93886635671184</v>
      </c>
      <c r="J39" s="119">
        <v>2447749</v>
      </c>
      <c r="K39" s="118">
        <f t="shared" si="29"/>
        <v>242.13562172321693</v>
      </c>
      <c r="L39" s="119">
        <v>0</v>
      </c>
      <c r="M39" s="118">
        <f t="shared" si="30"/>
        <v>0</v>
      </c>
      <c r="N39" s="119">
        <v>31064417</v>
      </c>
      <c r="O39" s="118">
        <f t="shared" si="31"/>
        <v>3072.9465822534376</v>
      </c>
      <c r="P39" s="130">
        <f t="shared" si="21"/>
        <v>85456932</v>
      </c>
      <c r="Q39" s="117">
        <f t="shared" si="32"/>
        <v>8453.549510337323</v>
      </c>
      <c r="R39" s="119">
        <v>7468478</v>
      </c>
      <c r="S39" s="118">
        <f t="shared" si="33"/>
        <v>738.7949352062518</v>
      </c>
      <c r="T39" s="119">
        <v>12805347</v>
      </c>
      <c r="U39" s="118">
        <f t="shared" si="34"/>
        <v>1266.7273716490256</v>
      </c>
      <c r="V39" s="135">
        <f t="shared" si="23"/>
        <v>105730757</v>
      </c>
      <c r="W39" s="116">
        <f t="shared" si="35"/>
        <v>10459.0718171926</v>
      </c>
      <c r="X39" s="119">
        <v>7820679</v>
      </c>
      <c r="Y39" s="118">
        <f t="shared" si="36"/>
        <v>773.6352754970818</v>
      </c>
      <c r="Z39" s="119">
        <v>5008510</v>
      </c>
      <c r="AA39" s="118">
        <f t="shared" si="37"/>
        <v>495.45058858442974</v>
      </c>
      <c r="AB39" s="141">
        <v>7421529</v>
      </c>
      <c r="AC39" s="118">
        <f t="shared" si="38"/>
        <v>734.1506578296568</v>
      </c>
      <c r="AD39" s="119">
        <v>15474404</v>
      </c>
      <c r="AE39" s="118">
        <f t="shared" si="39"/>
        <v>1530.7551686615886</v>
      </c>
      <c r="AF39" s="119">
        <v>8037887</v>
      </c>
      <c r="AG39" s="118">
        <f t="shared" si="40"/>
        <v>795.1218715995648</v>
      </c>
      <c r="AH39" s="141">
        <v>4182610</v>
      </c>
      <c r="AI39" s="118">
        <f t="shared" si="41"/>
        <v>413.75111286972003</v>
      </c>
      <c r="AJ39" s="119">
        <v>0</v>
      </c>
      <c r="AK39" s="118">
        <f t="shared" si="14"/>
        <v>0</v>
      </c>
      <c r="AL39" s="119">
        <v>0</v>
      </c>
      <c r="AM39" s="118">
        <f t="shared" si="15"/>
        <v>0</v>
      </c>
      <c r="AN39" s="141">
        <v>3234143</v>
      </c>
      <c r="AO39" s="118">
        <f t="shared" si="42"/>
        <v>319.92709466811755</v>
      </c>
      <c r="AP39" s="115">
        <f t="shared" si="24"/>
        <v>51179762</v>
      </c>
      <c r="AQ39" s="115">
        <f t="shared" si="43"/>
        <v>5062.791769710159</v>
      </c>
      <c r="AR39" s="119">
        <v>12023954</v>
      </c>
      <c r="AS39" s="118">
        <f t="shared" si="44"/>
        <v>1189.4306063903452</v>
      </c>
      <c r="AT39" s="141">
        <v>36925239</v>
      </c>
      <c r="AU39" s="118">
        <f t="shared" si="45"/>
        <v>3652.709367889999</v>
      </c>
      <c r="AV39" s="114">
        <f t="shared" si="25"/>
        <v>205859712</v>
      </c>
      <c r="AW39" s="114">
        <f t="shared" si="46"/>
        <v>20364.003561183104</v>
      </c>
    </row>
    <row r="40" spans="1:53" s="63" customFormat="1" ht="12.75">
      <c r="A40" s="50">
        <v>37</v>
      </c>
      <c r="B40" s="156" t="s">
        <v>105</v>
      </c>
      <c r="C40" s="72">
        <v>19119</v>
      </c>
      <c r="D40" s="95">
        <v>76967596</v>
      </c>
      <c r="E40" s="23">
        <f t="shared" si="27"/>
        <v>4025.7124326586118</v>
      </c>
      <c r="F40" s="95">
        <v>21039700</v>
      </c>
      <c r="G40" s="23">
        <f t="shared" si="28"/>
        <v>1100.4602751189916</v>
      </c>
      <c r="H40" s="95">
        <v>1786221</v>
      </c>
      <c r="I40" s="23">
        <f aca="true" t="shared" si="47" ref="I40:I69">H40/C40</f>
        <v>93.42648674093833</v>
      </c>
      <c r="J40" s="95">
        <v>1878314</v>
      </c>
      <c r="K40" s="23">
        <f t="shared" si="29"/>
        <v>98.243318165176</v>
      </c>
      <c r="L40" s="95">
        <v>485622</v>
      </c>
      <c r="M40" s="23">
        <f t="shared" si="30"/>
        <v>25.399968617605523</v>
      </c>
      <c r="N40" s="95">
        <v>5189278</v>
      </c>
      <c r="O40" s="23">
        <f t="shared" si="31"/>
        <v>271.41994874208905</v>
      </c>
      <c r="P40" s="40">
        <f t="shared" si="21"/>
        <v>107346731</v>
      </c>
      <c r="Q40" s="65">
        <f t="shared" si="32"/>
        <v>5614.662430043412</v>
      </c>
      <c r="R40" s="95">
        <v>7985353</v>
      </c>
      <c r="S40" s="23">
        <f t="shared" si="33"/>
        <v>417.66582980281396</v>
      </c>
      <c r="T40" s="95">
        <v>10891022</v>
      </c>
      <c r="U40" s="23">
        <f t="shared" si="34"/>
        <v>569.6439144306711</v>
      </c>
      <c r="V40" s="136">
        <f t="shared" si="23"/>
        <v>126223106</v>
      </c>
      <c r="W40" s="38">
        <f t="shared" si="35"/>
        <v>6601.972174276897</v>
      </c>
      <c r="X40" s="95">
        <v>10728247</v>
      </c>
      <c r="Y40" s="23">
        <f t="shared" si="36"/>
        <v>561.1301323290967</v>
      </c>
      <c r="Z40" s="95">
        <v>1553304</v>
      </c>
      <c r="AA40" s="23">
        <f t="shared" si="37"/>
        <v>81.24399811705634</v>
      </c>
      <c r="AB40" s="92">
        <v>2959485</v>
      </c>
      <c r="AC40" s="23">
        <f t="shared" si="38"/>
        <v>154.7928761964538</v>
      </c>
      <c r="AD40" s="95">
        <v>21624380</v>
      </c>
      <c r="AE40" s="23">
        <f t="shared" si="39"/>
        <v>1131.0413724567184</v>
      </c>
      <c r="AF40" s="95">
        <v>9542681</v>
      </c>
      <c r="AG40" s="23">
        <f t="shared" si="40"/>
        <v>499.12029917882734</v>
      </c>
      <c r="AH40" s="92">
        <v>11256457</v>
      </c>
      <c r="AI40" s="23">
        <f t="shared" si="41"/>
        <v>588.7576233066583</v>
      </c>
      <c r="AJ40" s="95">
        <v>0</v>
      </c>
      <c r="AK40" s="23">
        <f t="shared" si="14"/>
        <v>0</v>
      </c>
      <c r="AL40" s="95">
        <v>69634</v>
      </c>
      <c r="AM40" s="23">
        <f t="shared" si="15"/>
        <v>3.642136094984047</v>
      </c>
      <c r="AN40" s="92">
        <v>3023820</v>
      </c>
      <c r="AO40" s="23">
        <f t="shared" si="42"/>
        <v>158.1578534442178</v>
      </c>
      <c r="AP40" s="58">
        <f t="shared" si="24"/>
        <v>60758008</v>
      </c>
      <c r="AQ40" s="58">
        <f t="shared" si="43"/>
        <v>3177.8862911240126</v>
      </c>
      <c r="AR40" s="95">
        <v>13483772</v>
      </c>
      <c r="AS40" s="23">
        <f t="shared" si="44"/>
        <v>705.2550865631048</v>
      </c>
      <c r="AT40" s="92">
        <v>42027868</v>
      </c>
      <c r="AU40" s="23">
        <f t="shared" si="45"/>
        <v>2198.225220984361</v>
      </c>
      <c r="AV40" s="73">
        <f t="shared" si="25"/>
        <v>242492754</v>
      </c>
      <c r="AW40" s="73">
        <f t="shared" si="46"/>
        <v>12683.338772948377</v>
      </c>
      <c r="AX40" s="62"/>
      <c r="AY40" s="62"/>
      <c r="AZ40" s="62"/>
      <c r="BA40" s="62"/>
    </row>
    <row r="41" spans="1:53" s="63" customFormat="1" ht="12.75">
      <c r="A41" s="50">
        <v>38</v>
      </c>
      <c r="B41" s="156" t="s">
        <v>165</v>
      </c>
      <c r="C41" s="72">
        <v>3614</v>
      </c>
      <c r="D41" s="95">
        <v>19739235</v>
      </c>
      <c r="E41" s="23">
        <f t="shared" si="27"/>
        <v>5461.880188157166</v>
      </c>
      <c r="F41" s="95">
        <v>5519315</v>
      </c>
      <c r="G41" s="23">
        <f t="shared" si="28"/>
        <v>1527.2039291643607</v>
      </c>
      <c r="H41" s="95">
        <v>66975</v>
      </c>
      <c r="I41" s="23">
        <f t="shared" si="47"/>
        <v>18.532097399003874</v>
      </c>
      <c r="J41" s="95">
        <v>577094</v>
      </c>
      <c r="K41" s="23">
        <f t="shared" si="29"/>
        <v>159.68289983397898</v>
      </c>
      <c r="L41" s="95">
        <v>0</v>
      </c>
      <c r="M41" s="23">
        <f t="shared" si="30"/>
        <v>0</v>
      </c>
      <c r="N41" s="95">
        <v>4125011</v>
      </c>
      <c r="O41" s="23">
        <f t="shared" si="31"/>
        <v>1141.3976203652462</v>
      </c>
      <c r="P41" s="40">
        <f t="shared" si="21"/>
        <v>30027630</v>
      </c>
      <c r="Q41" s="65">
        <f t="shared" si="32"/>
        <v>8308.696734919757</v>
      </c>
      <c r="R41" s="95">
        <v>1950779</v>
      </c>
      <c r="S41" s="23">
        <f t="shared" si="33"/>
        <v>539.783895960155</v>
      </c>
      <c r="T41" s="95">
        <v>2724542</v>
      </c>
      <c r="U41" s="23">
        <f t="shared" si="34"/>
        <v>753.885445489762</v>
      </c>
      <c r="V41" s="136">
        <f t="shared" si="23"/>
        <v>34702951</v>
      </c>
      <c r="W41" s="38">
        <f t="shared" si="35"/>
        <v>9602.366076369673</v>
      </c>
      <c r="X41" s="95">
        <v>2258332</v>
      </c>
      <c r="Y41" s="23">
        <f t="shared" si="36"/>
        <v>624.8843386828999</v>
      </c>
      <c r="Z41" s="95">
        <v>2121724</v>
      </c>
      <c r="AA41" s="23">
        <f t="shared" si="37"/>
        <v>587.0846707249585</v>
      </c>
      <c r="AB41" s="92">
        <v>1050899</v>
      </c>
      <c r="AC41" s="23">
        <f t="shared" si="38"/>
        <v>290.7855561704483</v>
      </c>
      <c r="AD41" s="95">
        <v>12770584</v>
      </c>
      <c r="AE41" s="23">
        <f t="shared" si="39"/>
        <v>3533.6425013835087</v>
      </c>
      <c r="AF41" s="95">
        <v>4139082</v>
      </c>
      <c r="AG41" s="23">
        <f t="shared" si="40"/>
        <v>1145.2910902047593</v>
      </c>
      <c r="AH41" s="92">
        <v>2948477</v>
      </c>
      <c r="AI41" s="23">
        <f t="shared" si="41"/>
        <v>815.8486441615938</v>
      </c>
      <c r="AJ41" s="95">
        <v>0</v>
      </c>
      <c r="AK41" s="23">
        <f t="shared" si="14"/>
        <v>0</v>
      </c>
      <c r="AL41" s="95">
        <v>121892</v>
      </c>
      <c r="AM41" s="23">
        <f t="shared" si="15"/>
        <v>33.72772551189817</v>
      </c>
      <c r="AN41" s="92">
        <v>1071631</v>
      </c>
      <c r="AO41" s="23">
        <f t="shared" si="42"/>
        <v>296.52213613724405</v>
      </c>
      <c r="AP41" s="58">
        <f t="shared" si="24"/>
        <v>26482621</v>
      </c>
      <c r="AQ41" s="58">
        <f t="shared" si="43"/>
        <v>7327.786662977311</v>
      </c>
      <c r="AR41" s="95">
        <v>107991</v>
      </c>
      <c r="AS41" s="23">
        <f t="shared" si="44"/>
        <v>29.881294964028775</v>
      </c>
      <c r="AT41" s="92">
        <v>1589553</v>
      </c>
      <c r="AU41" s="23">
        <f t="shared" si="45"/>
        <v>439.83204205866076</v>
      </c>
      <c r="AV41" s="73">
        <f t="shared" si="25"/>
        <v>62883116</v>
      </c>
      <c r="AW41" s="73">
        <f t="shared" si="46"/>
        <v>17399.866076369675</v>
      </c>
      <c r="AX41" s="62"/>
      <c r="AY41" s="62"/>
      <c r="AZ41" s="62"/>
      <c r="BA41" s="62"/>
    </row>
    <row r="42" spans="1:53" s="63" customFormat="1" ht="12.75">
      <c r="A42" s="50">
        <v>39</v>
      </c>
      <c r="B42" s="156" t="s">
        <v>106</v>
      </c>
      <c r="C42" s="72">
        <v>2634</v>
      </c>
      <c r="D42" s="95">
        <v>9620127</v>
      </c>
      <c r="E42" s="23">
        <f t="shared" si="27"/>
        <v>3652.288154897494</v>
      </c>
      <c r="F42" s="95">
        <v>3034940</v>
      </c>
      <c r="G42" s="23">
        <f t="shared" si="28"/>
        <v>1152.2171602126043</v>
      </c>
      <c r="H42" s="95">
        <v>489390</v>
      </c>
      <c r="I42" s="23">
        <f t="shared" si="47"/>
        <v>185.79726651480638</v>
      </c>
      <c r="J42" s="95">
        <v>409101</v>
      </c>
      <c r="K42" s="23">
        <f t="shared" si="29"/>
        <v>155.31548974943053</v>
      </c>
      <c r="L42" s="95">
        <v>71373</v>
      </c>
      <c r="M42" s="23">
        <f t="shared" si="30"/>
        <v>27.096810933940773</v>
      </c>
      <c r="N42" s="95">
        <v>2196449</v>
      </c>
      <c r="O42" s="23">
        <f t="shared" si="31"/>
        <v>833.8834472285497</v>
      </c>
      <c r="P42" s="40">
        <f t="shared" si="21"/>
        <v>15821380</v>
      </c>
      <c r="Q42" s="65">
        <f t="shared" si="32"/>
        <v>6006.598329536826</v>
      </c>
      <c r="R42" s="95">
        <v>1142138</v>
      </c>
      <c r="S42" s="23">
        <f t="shared" si="33"/>
        <v>433.61351556567956</v>
      </c>
      <c r="T42" s="95">
        <v>2118375</v>
      </c>
      <c r="U42" s="23">
        <f t="shared" si="34"/>
        <v>804.242596810934</v>
      </c>
      <c r="V42" s="136">
        <f t="shared" si="23"/>
        <v>19081893</v>
      </c>
      <c r="W42" s="38">
        <f t="shared" si="35"/>
        <v>7244.45444191344</v>
      </c>
      <c r="X42" s="95">
        <v>1383061</v>
      </c>
      <c r="Y42" s="23">
        <f t="shared" si="36"/>
        <v>525.080106302202</v>
      </c>
      <c r="Z42" s="95">
        <v>1088185</v>
      </c>
      <c r="AA42" s="23">
        <f t="shared" si="37"/>
        <v>413.1302201974184</v>
      </c>
      <c r="AB42" s="92">
        <v>502383</v>
      </c>
      <c r="AC42" s="23">
        <f t="shared" si="38"/>
        <v>190.73006833712984</v>
      </c>
      <c r="AD42" s="95">
        <v>2517312</v>
      </c>
      <c r="AE42" s="23">
        <f t="shared" si="39"/>
        <v>955.6993166287016</v>
      </c>
      <c r="AF42" s="95">
        <v>3369781</v>
      </c>
      <c r="AG42" s="23">
        <f t="shared" si="40"/>
        <v>1279.339787395596</v>
      </c>
      <c r="AH42" s="92">
        <v>1780034</v>
      </c>
      <c r="AI42" s="23">
        <f t="shared" si="41"/>
        <v>675.791192103265</v>
      </c>
      <c r="AJ42" s="95">
        <v>0</v>
      </c>
      <c r="AK42" s="23">
        <f t="shared" si="14"/>
        <v>0</v>
      </c>
      <c r="AL42" s="95"/>
      <c r="AM42" s="23">
        <f t="shared" si="15"/>
        <v>0</v>
      </c>
      <c r="AN42" s="92">
        <v>224547</v>
      </c>
      <c r="AO42" s="23">
        <f t="shared" si="42"/>
        <v>85.249430523918</v>
      </c>
      <c r="AP42" s="58">
        <f t="shared" si="24"/>
        <v>10865303</v>
      </c>
      <c r="AQ42" s="58">
        <f t="shared" si="43"/>
        <v>4125.020121488231</v>
      </c>
      <c r="AR42" s="95">
        <v>1190747</v>
      </c>
      <c r="AS42" s="23">
        <f t="shared" si="44"/>
        <v>452.06795747911923</v>
      </c>
      <c r="AT42" s="92">
        <v>274039</v>
      </c>
      <c r="AU42" s="23">
        <f t="shared" si="45"/>
        <v>104.03910402429764</v>
      </c>
      <c r="AV42" s="73">
        <f t="shared" si="25"/>
        <v>31411982</v>
      </c>
      <c r="AW42" s="73">
        <f t="shared" si="46"/>
        <v>11925.581624905088</v>
      </c>
      <c r="AX42" s="62"/>
      <c r="AY42" s="62"/>
      <c r="AZ42" s="62"/>
      <c r="BA42" s="62"/>
    </row>
    <row r="43" spans="1:49" ht="12.75">
      <c r="A43" s="66">
        <v>40</v>
      </c>
      <c r="B43" s="158" t="s">
        <v>107</v>
      </c>
      <c r="C43" s="68">
        <v>23634</v>
      </c>
      <c r="D43" s="112">
        <v>78098381</v>
      </c>
      <c r="E43" s="24">
        <f t="shared" si="27"/>
        <v>3304.492722349158</v>
      </c>
      <c r="F43" s="112">
        <v>31558220</v>
      </c>
      <c r="G43" s="24">
        <f t="shared" si="28"/>
        <v>1335.2889904375054</v>
      </c>
      <c r="H43" s="112">
        <v>4009096</v>
      </c>
      <c r="I43" s="24">
        <f t="shared" si="47"/>
        <v>169.63256325632562</v>
      </c>
      <c r="J43" s="112">
        <v>1302964</v>
      </c>
      <c r="K43" s="24">
        <f t="shared" si="29"/>
        <v>55.13091309130913</v>
      </c>
      <c r="L43" s="112">
        <v>476984</v>
      </c>
      <c r="M43" s="24">
        <f t="shared" si="30"/>
        <v>20.18211051874418</v>
      </c>
      <c r="N43" s="112">
        <v>13775392</v>
      </c>
      <c r="O43" s="24">
        <f t="shared" si="31"/>
        <v>582.8633324870949</v>
      </c>
      <c r="P43" s="64">
        <f t="shared" si="21"/>
        <v>129221037</v>
      </c>
      <c r="Q43" s="4">
        <f t="shared" si="32"/>
        <v>5467.590632140137</v>
      </c>
      <c r="R43" s="112">
        <v>9018468</v>
      </c>
      <c r="S43" s="24">
        <f t="shared" si="33"/>
        <v>381.58872810357957</v>
      </c>
      <c r="T43" s="112">
        <v>10176962</v>
      </c>
      <c r="U43" s="24">
        <f t="shared" si="34"/>
        <v>430.6068376068376</v>
      </c>
      <c r="V43" s="137">
        <f t="shared" si="23"/>
        <v>148416467</v>
      </c>
      <c r="W43" s="5">
        <f t="shared" si="35"/>
        <v>6279.786197850554</v>
      </c>
      <c r="X43" s="112">
        <v>11835663</v>
      </c>
      <c r="Y43" s="24">
        <f t="shared" si="36"/>
        <v>500.7896674282813</v>
      </c>
      <c r="Z43" s="112">
        <v>3557621</v>
      </c>
      <c r="AA43" s="24">
        <f t="shared" si="37"/>
        <v>150.52978759414404</v>
      </c>
      <c r="AB43" s="94">
        <v>1211768</v>
      </c>
      <c r="AC43" s="24">
        <f t="shared" si="38"/>
        <v>51.272234915799274</v>
      </c>
      <c r="AD43" s="112">
        <v>20445829</v>
      </c>
      <c r="AE43" s="24">
        <f t="shared" si="39"/>
        <v>865.1023525429466</v>
      </c>
      <c r="AF43" s="112">
        <v>11002592</v>
      </c>
      <c r="AG43" s="24">
        <f t="shared" si="40"/>
        <v>465.54083100617754</v>
      </c>
      <c r="AH43" s="94">
        <v>14708746</v>
      </c>
      <c r="AI43" s="24">
        <f t="shared" si="41"/>
        <v>622.3553355335533</v>
      </c>
      <c r="AJ43" s="112">
        <v>0</v>
      </c>
      <c r="AK43" s="24">
        <f t="shared" si="14"/>
        <v>0</v>
      </c>
      <c r="AL43" s="112">
        <v>137359</v>
      </c>
      <c r="AM43" s="24">
        <f t="shared" si="15"/>
        <v>5.811923500042312</v>
      </c>
      <c r="AN43" s="94">
        <v>1670128</v>
      </c>
      <c r="AO43" s="24">
        <f t="shared" si="42"/>
        <v>70.66632817127866</v>
      </c>
      <c r="AP43" s="6">
        <f t="shared" si="24"/>
        <v>64569706</v>
      </c>
      <c r="AQ43" s="67">
        <f t="shared" si="43"/>
        <v>2732.068460692223</v>
      </c>
      <c r="AR43" s="112">
        <v>1175267</v>
      </c>
      <c r="AS43" s="24">
        <f t="shared" si="44"/>
        <v>49.72780739612423</v>
      </c>
      <c r="AT43" s="94">
        <v>29503537</v>
      </c>
      <c r="AU43" s="24">
        <f t="shared" si="45"/>
        <v>1248.351400524668</v>
      </c>
      <c r="AV43" s="60">
        <f t="shared" si="25"/>
        <v>243664977</v>
      </c>
      <c r="AW43" s="60">
        <f t="shared" si="46"/>
        <v>10309.933866463569</v>
      </c>
    </row>
    <row r="44" spans="1:49" ht="12.75">
      <c r="A44" s="121">
        <v>41</v>
      </c>
      <c r="B44" s="157" t="s">
        <v>108</v>
      </c>
      <c r="C44" s="69">
        <v>1512</v>
      </c>
      <c r="D44" s="119">
        <v>7090711</v>
      </c>
      <c r="E44" s="118">
        <f t="shared" si="27"/>
        <v>4689.623677248677</v>
      </c>
      <c r="F44" s="119">
        <v>2131612</v>
      </c>
      <c r="G44" s="118">
        <f t="shared" si="28"/>
        <v>1409.7962962962963</v>
      </c>
      <c r="H44" s="119">
        <v>614780</v>
      </c>
      <c r="I44" s="118">
        <f t="shared" si="47"/>
        <v>406.6005291005291</v>
      </c>
      <c r="J44" s="119">
        <v>669111</v>
      </c>
      <c r="K44" s="118">
        <f t="shared" si="29"/>
        <v>442.5337301587302</v>
      </c>
      <c r="L44" s="119">
        <v>42815</v>
      </c>
      <c r="M44" s="118">
        <f t="shared" si="30"/>
        <v>28.316798941798943</v>
      </c>
      <c r="N44" s="119">
        <v>1360940</v>
      </c>
      <c r="O44" s="118">
        <f t="shared" si="31"/>
        <v>900.0925925925926</v>
      </c>
      <c r="P44" s="130">
        <f t="shared" si="21"/>
        <v>11909969</v>
      </c>
      <c r="Q44" s="117">
        <f t="shared" si="32"/>
        <v>7876.963624338624</v>
      </c>
      <c r="R44" s="119">
        <v>1019798</v>
      </c>
      <c r="S44" s="118">
        <f t="shared" si="33"/>
        <v>674.4695767195767</v>
      </c>
      <c r="T44" s="119">
        <v>1080525</v>
      </c>
      <c r="U44" s="118">
        <f t="shared" si="34"/>
        <v>714.6329365079365</v>
      </c>
      <c r="V44" s="135">
        <f t="shared" si="23"/>
        <v>14010292</v>
      </c>
      <c r="W44" s="116">
        <f t="shared" si="35"/>
        <v>9266.066137566138</v>
      </c>
      <c r="X44" s="119">
        <v>1428580</v>
      </c>
      <c r="Y44" s="118">
        <f t="shared" si="36"/>
        <v>944.8280423280423</v>
      </c>
      <c r="Z44" s="119">
        <v>875672</v>
      </c>
      <c r="AA44" s="118">
        <f t="shared" si="37"/>
        <v>579.1481481481482</v>
      </c>
      <c r="AB44" s="141">
        <v>309132</v>
      </c>
      <c r="AC44" s="118">
        <f t="shared" si="38"/>
        <v>204.45238095238096</v>
      </c>
      <c r="AD44" s="119">
        <v>1432500</v>
      </c>
      <c r="AE44" s="118">
        <f t="shared" si="39"/>
        <v>947.4206349206349</v>
      </c>
      <c r="AF44" s="119">
        <v>2021687</v>
      </c>
      <c r="AG44" s="118">
        <f t="shared" si="40"/>
        <v>1337.0945767195767</v>
      </c>
      <c r="AH44" s="141">
        <v>1291125</v>
      </c>
      <c r="AI44" s="118">
        <f t="shared" si="41"/>
        <v>853.9186507936508</v>
      </c>
      <c r="AJ44" s="119">
        <v>0</v>
      </c>
      <c r="AK44" s="118">
        <f t="shared" si="14"/>
        <v>0</v>
      </c>
      <c r="AL44" s="119">
        <v>0</v>
      </c>
      <c r="AM44" s="118">
        <f t="shared" si="15"/>
        <v>0</v>
      </c>
      <c r="AN44" s="141">
        <v>2369</v>
      </c>
      <c r="AO44" s="118">
        <f t="shared" si="42"/>
        <v>1.5667989417989419</v>
      </c>
      <c r="AP44" s="115">
        <f t="shared" si="24"/>
        <v>7361065</v>
      </c>
      <c r="AQ44" s="115">
        <f t="shared" si="43"/>
        <v>4868.429232804233</v>
      </c>
      <c r="AR44" s="119">
        <v>31465</v>
      </c>
      <c r="AS44" s="118">
        <f t="shared" si="44"/>
        <v>20.810185185185187</v>
      </c>
      <c r="AT44" s="141">
        <v>856825</v>
      </c>
      <c r="AU44" s="118">
        <f t="shared" si="45"/>
        <v>566.683201058201</v>
      </c>
      <c r="AV44" s="114">
        <f t="shared" si="25"/>
        <v>22259647</v>
      </c>
      <c r="AW44" s="114">
        <f t="shared" si="46"/>
        <v>14721.988756613757</v>
      </c>
    </row>
    <row r="45" spans="1:53" s="63" customFormat="1" ht="12.75">
      <c r="A45" s="50">
        <v>42</v>
      </c>
      <c r="B45" s="156" t="s">
        <v>109</v>
      </c>
      <c r="C45" s="72">
        <v>3385</v>
      </c>
      <c r="D45" s="95">
        <v>13300016</v>
      </c>
      <c r="E45" s="23">
        <f t="shared" si="27"/>
        <v>3929.1036927621863</v>
      </c>
      <c r="F45" s="95">
        <v>4068612</v>
      </c>
      <c r="G45" s="23">
        <f t="shared" si="28"/>
        <v>1201.9533234859675</v>
      </c>
      <c r="H45" s="95">
        <v>791112</v>
      </c>
      <c r="I45" s="23">
        <f t="shared" si="47"/>
        <v>233.71107828655835</v>
      </c>
      <c r="J45" s="95">
        <v>1246945</v>
      </c>
      <c r="K45" s="23">
        <f t="shared" si="29"/>
        <v>368.37370753323484</v>
      </c>
      <c r="L45" s="95">
        <v>4628</v>
      </c>
      <c r="M45" s="23">
        <f t="shared" si="30"/>
        <v>1.3672082717872969</v>
      </c>
      <c r="N45" s="95">
        <v>1782331</v>
      </c>
      <c r="O45" s="23">
        <f t="shared" si="31"/>
        <v>526.5379615952733</v>
      </c>
      <c r="P45" s="40">
        <f t="shared" si="21"/>
        <v>21193644</v>
      </c>
      <c r="Q45" s="65">
        <f t="shared" si="32"/>
        <v>6261.046971935008</v>
      </c>
      <c r="R45" s="95">
        <v>1239513</v>
      </c>
      <c r="S45" s="23">
        <f t="shared" si="33"/>
        <v>366.1781388478582</v>
      </c>
      <c r="T45" s="95">
        <v>3095409</v>
      </c>
      <c r="U45" s="23">
        <f t="shared" si="34"/>
        <v>914.4487444608567</v>
      </c>
      <c r="V45" s="136">
        <f t="shared" si="23"/>
        <v>25528566</v>
      </c>
      <c r="W45" s="38">
        <f t="shared" si="35"/>
        <v>7541.673855243723</v>
      </c>
      <c r="X45" s="95">
        <v>2437598</v>
      </c>
      <c r="Y45" s="23">
        <f t="shared" si="36"/>
        <v>720.1175775480059</v>
      </c>
      <c r="Z45" s="95">
        <v>817442</v>
      </c>
      <c r="AA45" s="23">
        <f t="shared" si="37"/>
        <v>241.48951255539143</v>
      </c>
      <c r="AB45" s="92">
        <v>672771</v>
      </c>
      <c r="AC45" s="23">
        <f t="shared" si="38"/>
        <v>198.7506646971935</v>
      </c>
      <c r="AD45" s="95">
        <v>2687280</v>
      </c>
      <c r="AE45" s="23">
        <f t="shared" si="39"/>
        <v>793.8788774002954</v>
      </c>
      <c r="AF45" s="95">
        <v>1898578</v>
      </c>
      <c r="AG45" s="23">
        <f t="shared" si="40"/>
        <v>560.87976366322</v>
      </c>
      <c r="AH45" s="92">
        <v>2418777</v>
      </c>
      <c r="AI45" s="23">
        <f t="shared" si="41"/>
        <v>714.5574593796159</v>
      </c>
      <c r="AJ45" s="95">
        <v>0</v>
      </c>
      <c r="AK45" s="23">
        <f t="shared" si="14"/>
        <v>0</v>
      </c>
      <c r="AL45" s="95">
        <v>11355</v>
      </c>
      <c r="AM45" s="23">
        <f t="shared" si="15"/>
        <v>3.3545051698670605</v>
      </c>
      <c r="AN45" s="92">
        <v>43642</v>
      </c>
      <c r="AO45" s="23">
        <f t="shared" si="42"/>
        <v>12.892762186115213</v>
      </c>
      <c r="AP45" s="58">
        <f t="shared" si="24"/>
        <v>10987443</v>
      </c>
      <c r="AQ45" s="58">
        <f t="shared" si="43"/>
        <v>3245.9211225997046</v>
      </c>
      <c r="AR45" s="95">
        <v>998097</v>
      </c>
      <c r="AS45" s="23">
        <f t="shared" si="44"/>
        <v>294.85878877400296</v>
      </c>
      <c r="AT45" s="92">
        <v>1697176</v>
      </c>
      <c r="AU45" s="23">
        <f t="shared" si="45"/>
        <v>501.381388478582</v>
      </c>
      <c r="AV45" s="73">
        <f t="shared" si="25"/>
        <v>39211282</v>
      </c>
      <c r="AW45" s="73">
        <f t="shared" si="46"/>
        <v>11583.835155096012</v>
      </c>
      <c r="AX45" s="62"/>
      <c r="AY45" s="62"/>
      <c r="AZ45" s="62"/>
      <c r="BA45" s="62"/>
    </row>
    <row r="46" spans="1:53" s="63" customFormat="1" ht="12.75">
      <c r="A46" s="50">
        <v>43</v>
      </c>
      <c r="B46" s="156" t="s">
        <v>110</v>
      </c>
      <c r="C46" s="72">
        <v>4253</v>
      </c>
      <c r="D46" s="95">
        <v>16099723</v>
      </c>
      <c r="E46" s="23">
        <f t="shared" si="27"/>
        <v>3785.4980014107687</v>
      </c>
      <c r="F46" s="95">
        <v>4440832</v>
      </c>
      <c r="G46" s="23">
        <f t="shared" si="28"/>
        <v>1044.1645897013873</v>
      </c>
      <c r="H46" s="95">
        <v>1531433</v>
      </c>
      <c r="I46" s="23">
        <f t="shared" si="47"/>
        <v>360.08300023512817</v>
      </c>
      <c r="J46" s="95">
        <v>579766</v>
      </c>
      <c r="K46" s="23">
        <f t="shared" si="29"/>
        <v>136.31930402069128</v>
      </c>
      <c r="L46" s="95">
        <v>132104</v>
      </c>
      <c r="M46" s="23">
        <f t="shared" si="30"/>
        <v>31.061368445802962</v>
      </c>
      <c r="N46" s="95">
        <v>3280801</v>
      </c>
      <c r="O46" s="23">
        <f t="shared" si="31"/>
        <v>771.4086527157301</v>
      </c>
      <c r="P46" s="40">
        <f t="shared" si="21"/>
        <v>26064659</v>
      </c>
      <c r="Q46" s="65">
        <f t="shared" si="32"/>
        <v>6128.534916529508</v>
      </c>
      <c r="R46" s="95">
        <v>1462107</v>
      </c>
      <c r="S46" s="23">
        <f t="shared" si="33"/>
        <v>343.78250646602396</v>
      </c>
      <c r="T46" s="95">
        <v>2634793</v>
      </c>
      <c r="U46" s="23">
        <f t="shared" si="34"/>
        <v>619.5139901246179</v>
      </c>
      <c r="V46" s="136">
        <f t="shared" si="23"/>
        <v>30161559</v>
      </c>
      <c r="W46" s="38">
        <f t="shared" si="35"/>
        <v>7091.8314131201505</v>
      </c>
      <c r="X46" s="95">
        <v>2020927</v>
      </c>
      <c r="Y46" s="23">
        <f t="shared" si="36"/>
        <v>475.17681636491886</v>
      </c>
      <c r="Z46" s="95">
        <v>654407</v>
      </c>
      <c r="AA46" s="23">
        <f t="shared" si="37"/>
        <v>153.8695038796144</v>
      </c>
      <c r="AB46" s="92">
        <v>352136</v>
      </c>
      <c r="AC46" s="23">
        <f t="shared" si="38"/>
        <v>82.797084411004</v>
      </c>
      <c r="AD46" s="95">
        <v>3078472</v>
      </c>
      <c r="AE46" s="23">
        <f t="shared" si="39"/>
        <v>723.8354102986127</v>
      </c>
      <c r="AF46" s="95">
        <v>3479315</v>
      </c>
      <c r="AG46" s="23">
        <f t="shared" si="40"/>
        <v>818.0848812602868</v>
      </c>
      <c r="AH46" s="92">
        <v>2731433</v>
      </c>
      <c r="AI46" s="23">
        <f t="shared" si="41"/>
        <v>642.2367740418528</v>
      </c>
      <c r="AJ46" s="95">
        <v>0</v>
      </c>
      <c r="AK46" s="23">
        <f t="shared" si="14"/>
        <v>0</v>
      </c>
      <c r="AL46" s="95">
        <v>12362</v>
      </c>
      <c r="AM46" s="23">
        <f t="shared" si="15"/>
        <v>2.906654126498942</v>
      </c>
      <c r="AN46" s="92">
        <v>471497</v>
      </c>
      <c r="AO46" s="23">
        <f t="shared" si="42"/>
        <v>110.86221490712438</v>
      </c>
      <c r="AP46" s="58">
        <f t="shared" si="24"/>
        <v>12800549</v>
      </c>
      <c r="AQ46" s="58">
        <f t="shared" si="43"/>
        <v>3009.769339289913</v>
      </c>
      <c r="AR46" s="95">
        <v>964476</v>
      </c>
      <c r="AS46" s="23">
        <f t="shared" si="44"/>
        <v>226.77545262167882</v>
      </c>
      <c r="AT46" s="92">
        <v>2635761</v>
      </c>
      <c r="AU46" s="23">
        <f t="shared" si="45"/>
        <v>619.741594168822</v>
      </c>
      <c r="AV46" s="73">
        <f t="shared" si="25"/>
        <v>46562345</v>
      </c>
      <c r="AW46" s="73">
        <f t="shared" si="46"/>
        <v>10948.117799200565</v>
      </c>
      <c r="AX46" s="62"/>
      <c r="AY46" s="62"/>
      <c r="AZ46" s="62"/>
      <c r="BA46" s="62"/>
    </row>
    <row r="47" spans="1:53" s="63" customFormat="1" ht="12.75">
      <c r="A47" s="50">
        <v>44</v>
      </c>
      <c r="B47" s="156" t="s">
        <v>166</v>
      </c>
      <c r="C47" s="72">
        <v>4645</v>
      </c>
      <c r="D47" s="95">
        <v>30456047</v>
      </c>
      <c r="E47" s="23">
        <f t="shared" si="27"/>
        <v>6556.737782561894</v>
      </c>
      <c r="F47" s="95">
        <v>5829382</v>
      </c>
      <c r="G47" s="23">
        <f t="shared" si="28"/>
        <v>1254.9799784714746</v>
      </c>
      <c r="H47" s="95">
        <v>864322</v>
      </c>
      <c r="I47" s="23">
        <f t="shared" si="47"/>
        <v>186.07578040904198</v>
      </c>
      <c r="J47" s="95">
        <v>774040</v>
      </c>
      <c r="K47" s="23">
        <f t="shared" si="29"/>
        <v>166.6393972012917</v>
      </c>
      <c r="L47" s="95">
        <v>211629</v>
      </c>
      <c r="M47" s="23">
        <f t="shared" si="30"/>
        <v>45.56060279870829</v>
      </c>
      <c r="N47" s="95">
        <v>4230058</v>
      </c>
      <c r="O47" s="23">
        <f t="shared" si="31"/>
        <v>910.6691065662002</v>
      </c>
      <c r="P47" s="40">
        <f t="shared" si="21"/>
        <v>42365478</v>
      </c>
      <c r="Q47" s="65">
        <f t="shared" si="32"/>
        <v>9120.66264800861</v>
      </c>
      <c r="R47" s="95">
        <v>2742254</v>
      </c>
      <c r="S47" s="23">
        <f t="shared" si="33"/>
        <v>590.3668460710442</v>
      </c>
      <c r="T47" s="95">
        <v>4222905</v>
      </c>
      <c r="U47" s="23">
        <f t="shared" si="34"/>
        <v>909.1291711517761</v>
      </c>
      <c r="V47" s="136">
        <f t="shared" si="23"/>
        <v>49330637</v>
      </c>
      <c r="W47" s="38">
        <f t="shared" si="35"/>
        <v>10620.15866523143</v>
      </c>
      <c r="X47" s="95">
        <v>2894863</v>
      </c>
      <c r="Y47" s="23">
        <f t="shared" si="36"/>
        <v>623.2213132400431</v>
      </c>
      <c r="Z47" s="95">
        <v>1327248</v>
      </c>
      <c r="AA47" s="23">
        <f t="shared" si="37"/>
        <v>285.73692142088265</v>
      </c>
      <c r="AB47" s="92">
        <v>666598</v>
      </c>
      <c r="AC47" s="23">
        <f t="shared" si="38"/>
        <v>143.50871905274488</v>
      </c>
      <c r="AD47" s="95">
        <v>8062358</v>
      </c>
      <c r="AE47" s="23">
        <f t="shared" si="39"/>
        <v>1735.7067814854684</v>
      </c>
      <c r="AF47" s="95">
        <v>2617346</v>
      </c>
      <c r="AG47" s="23">
        <f t="shared" si="40"/>
        <v>563.475995694295</v>
      </c>
      <c r="AH47" s="92">
        <v>3135581</v>
      </c>
      <c r="AI47" s="23">
        <f t="shared" si="41"/>
        <v>675.0443487621098</v>
      </c>
      <c r="AJ47" s="95">
        <v>0</v>
      </c>
      <c r="AK47" s="23">
        <f t="shared" si="14"/>
        <v>0</v>
      </c>
      <c r="AL47" s="95">
        <v>4100</v>
      </c>
      <c r="AM47" s="23">
        <f t="shared" si="15"/>
        <v>0.8826695371367062</v>
      </c>
      <c r="AN47" s="92">
        <v>630864</v>
      </c>
      <c r="AO47" s="23">
        <f t="shared" si="42"/>
        <v>135.8157158234661</v>
      </c>
      <c r="AP47" s="58">
        <f t="shared" si="24"/>
        <v>19338958</v>
      </c>
      <c r="AQ47" s="58">
        <f t="shared" si="43"/>
        <v>4163.392465016146</v>
      </c>
      <c r="AR47" s="95">
        <v>61646444</v>
      </c>
      <c r="AS47" s="23">
        <f t="shared" si="44"/>
        <v>13271.57029063509</v>
      </c>
      <c r="AT47" s="92">
        <v>3182163</v>
      </c>
      <c r="AU47" s="23">
        <f t="shared" si="45"/>
        <v>685.0727664155005</v>
      </c>
      <c r="AV47" s="73">
        <f t="shared" si="25"/>
        <v>133498202</v>
      </c>
      <c r="AW47" s="73">
        <f t="shared" si="46"/>
        <v>28740.19418729817</v>
      </c>
      <c r="AX47" s="62"/>
      <c r="AY47" s="62"/>
      <c r="AZ47" s="62"/>
      <c r="BA47" s="62"/>
    </row>
    <row r="48" spans="1:49" ht="12.75">
      <c r="A48" s="66">
        <v>45</v>
      </c>
      <c r="B48" s="158" t="s">
        <v>167</v>
      </c>
      <c r="C48" s="68">
        <v>9535</v>
      </c>
      <c r="D48" s="112">
        <v>45980899</v>
      </c>
      <c r="E48" s="24">
        <f t="shared" si="27"/>
        <v>4822.32815941269</v>
      </c>
      <c r="F48" s="112">
        <v>16146008</v>
      </c>
      <c r="G48" s="24">
        <f t="shared" si="28"/>
        <v>1693.3411641321447</v>
      </c>
      <c r="H48" s="112">
        <v>1725250</v>
      </c>
      <c r="I48" s="24">
        <f t="shared" si="47"/>
        <v>180.93864708966964</v>
      </c>
      <c r="J48" s="112">
        <v>7826448</v>
      </c>
      <c r="K48" s="24">
        <f t="shared" si="29"/>
        <v>820.8125852123754</v>
      </c>
      <c r="L48" s="112">
        <v>562946</v>
      </c>
      <c r="M48" s="24">
        <f t="shared" si="30"/>
        <v>59.03995804929208</v>
      </c>
      <c r="N48" s="112">
        <v>2986250</v>
      </c>
      <c r="O48" s="24">
        <f t="shared" si="31"/>
        <v>313.1882538017829</v>
      </c>
      <c r="P48" s="64">
        <f t="shared" si="21"/>
        <v>75227801</v>
      </c>
      <c r="Q48" s="4">
        <f t="shared" si="32"/>
        <v>7889.648767697955</v>
      </c>
      <c r="R48" s="112">
        <v>5480037</v>
      </c>
      <c r="S48" s="24">
        <f t="shared" si="33"/>
        <v>574.7285789197692</v>
      </c>
      <c r="T48" s="112">
        <v>6145287</v>
      </c>
      <c r="U48" s="24">
        <f t="shared" si="34"/>
        <v>644.4978500262192</v>
      </c>
      <c r="V48" s="137">
        <f t="shared" si="23"/>
        <v>86853125</v>
      </c>
      <c r="W48" s="5">
        <f t="shared" si="35"/>
        <v>9108.875196643943</v>
      </c>
      <c r="X48" s="112">
        <v>7882503</v>
      </c>
      <c r="Y48" s="24">
        <f t="shared" si="36"/>
        <v>826.6914525432617</v>
      </c>
      <c r="Z48" s="112">
        <v>4278447</v>
      </c>
      <c r="AA48" s="24">
        <f t="shared" si="37"/>
        <v>448.70970110120606</v>
      </c>
      <c r="AB48" s="94">
        <v>1506683</v>
      </c>
      <c r="AC48" s="24">
        <f t="shared" si="38"/>
        <v>158.01604614577872</v>
      </c>
      <c r="AD48" s="112">
        <v>10204951</v>
      </c>
      <c r="AE48" s="24">
        <f t="shared" si="39"/>
        <v>1070.2622968012586</v>
      </c>
      <c r="AF48" s="112">
        <v>8899582</v>
      </c>
      <c r="AG48" s="24">
        <f t="shared" si="40"/>
        <v>933.3594126900891</v>
      </c>
      <c r="AH48" s="94">
        <v>5879157</v>
      </c>
      <c r="AI48" s="24">
        <f t="shared" si="41"/>
        <v>616.5869952805454</v>
      </c>
      <c r="AJ48" s="112">
        <v>0</v>
      </c>
      <c r="AK48" s="24">
        <f t="shared" si="14"/>
        <v>0</v>
      </c>
      <c r="AL48" s="112">
        <v>137159</v>
      </c>
      <c r="AM48" s="24">
        <f t="shared" si="15"/>
        <v>14.384792868379654</v>
      </c>
      <c r="AN48" s="94">
        <v>2331914</v>
      </c>
      <c r="AO48" s="24">
        <f t="shared" si="42"/>
        <v>244.56360776088096</v>
      </c>
      <c r="AP48" s="6">
        <f t="shared" si="24"/>
        <v>41120396</v>
      </c>
      <c r="AQ48" s="67">
        <f t="shared" si="43"/>
        <v>4312.5743051914005</v>
      </c>
      <c r="AR48" s="112">
        <v>17460768</v>
      </c>
      <c r="AS48" s="24">
        <f t="shared" si="44"/>
        <v>1831.2289459884635</v>
      </c>
      <c r="AT48" s="94">
        <v>6344206</v>
      </c>
      <c r="AU48" s="24">
        <f t="shared" si="45"/>
        <v>665.3598321971683</v>
      </c>
      <c r="AV48" s="60">
        <f t="shared" si="25"/>
        <v>151778495</v>
      </c>
      <c r="AW48" s="60">
        <f t="shared" si="46"/>
        <v>15918.038280020975</v>
      </c>
    </row>
    <row r="49" spans="1:49" ht="12.75">
      <c r="A49" s="121">
        <v>46</v>
      </c>
      <c r="B49" s="157" t="s">
        <v>111</v>
      </c>
      <c r="C49" s="69">
        <v>1208</v>
      </c>
      <c r="D49" s="119">
        <v>3353842</v>
      </c>
      <c r="E49" s="118">
        <f t="shared" si="27"/>
        <v>2776.359271523179</v>
      </c>
      <c r="F49" s="119">
        <v>1289120</v>
      </c>
      <c r="G49" s="118">
        <f t="shared" si="28"/>
        <v>1067.1523178807947</v>
      </c>
      <c r="H49" s="119">
        <v>227076</v>
      </c>
      <c r="I49" s="118">
        <f t="shared" si="47"/>
        <v>187.97682119205297</v>
      </c>
      <c r="J49" s="119">
        <v>407704</v>
      </c>
      <c r="K49" s="118">
        <f t="shared" si="29"/>
        <v>337.50331125827813</v>
      </c>
      <c r="L49" s="119">
        <v>0</v>
      </c>
      <c r="M49" s="118">
        <f t="shared" si="30"/>
        <v>0</v>
      </c>
      <c r="N49" s="119">
        <v>1231879</v>
      </c>
      <c r="O49" s="118">
        <f t="shared" si="31"/>
        <v>1019.7673841059602</v>
      </c>
      <c r="P49" s="130">
        <f t="shared" si="21"/>
        <v>6509621</v>
      </c>
      <c r="Q49" s="117">
        <f t="shared" si="32"/>
        <v>5388.759105960265</v>
      </c>
      <c r="R49" s="119">
        <v>471031</v>
      </c>
      <c r="S49" s="118">
        <f t="shared" si="33"/>
        <v>389.92632450331126</v>
      </c>
      <c r="T49" s="119">
        <v>1302311</v>
      </c>
      <c r="U49" s="118">
        <f t="shared" si="34"/>
        <v>1078.0720198675497</v>
      </c>
      <c r="V49" s="135">
        <f t="shared" si="23"/>
        <v>8282963</v>
      </c>
      <c r="W49" s="116">
        <f t="shared" si="35"/>
        <v>6856.757450331126</v>
      </c>
      <c r="X49" s="119">
        <v>595184</v>
      </c>
      <c r="Y49" s="118">
        <f t="shared" si="36"/>
        <v>492.70198675496687</v>
      </c>
      <c r="Z49" s="119">
        <v>554571</v>
      </c>
      <c r="AA49" s="118">
        <f t="shared" si="37"/>
        <v>459.0819536423841</v>
      </c>
      <c r="AB49" s="141">
        <v>328571</v>
      </c>
      <c r="AC49" s="118">
        <f t="shared" si="38"/>
        <v>271.9958609271523</v>
      </c>
      <c r="AD49" s="119">
        <v>977008</v>
      </c>
      <c r="AE49" s="118">
        <f t="shared" si="39"/>
        <v>808.7814569536424</v>
      </c>
      <c r="AF49" s="119">
        <v>1104964</v>
      </c>
      <c r="AG49" s="118">
        <f t="shared" si="40"/>
        <v>914.705298013245</v>
      </c>
      <c r="AH49" s="141">
        <v>829875</v>
      </c>
      <c r="AI49" s="118">
        <f t="shared" si="41"/>
        <v>686.9826158940398</v>
      </c>
      <c r="AJ49" s="119">
        <v>0</v>
      </c>
      <c r="AK49" s="118">
        <f t="shared" si="14"/>
        <v>0</v>
      </c>
      <c r="AL49" s="119">
        <v>9644</v>
      </c>
      <c r="AM49" s="118">
        <f t="shared" si="15"/>
        <v>7.983443708609271</v>
      </c>
      <c r="AN49" s="141">
        <v>380724</v>
      </c>
      <c r="AO49" s="118">
        <f t="shared" si="42"/>
        <v>315.16887417218544</v>
      </c>
      <c r="AP49" s="115">
        <f t="shared" si="24"/>
        <v>4780541</v>
      </c>
      <c r="AQ49" s="115">
        <f t="shared" si="43"/>
        <v>3957.401490066225</v>
      </c>
      <c r="AR49" s="119">
        <v>331477</v>
      </c>
      <c r="AS49" s="118">
        <f t="shared" si="44"/>
        <v>274.40149006622516</v>
      </c>
      <c r="AT49" s="141">
        <v>59586</v>
      </c>
      <c r="AU49" s="118">
        <f t="shared" si="45"/>
        <v>49.32615894039735</v>
      </c>
      <c r="AV49" s="114">
        <f t="shared" si="25"/>
        <v>13454567</v>
      </c>
      <c r="AW49" s="114">
        <f t="shared" si="46"/>
        <v>11137.886589403974</v>
      </c>
    </row>
    <row r="50" spans="1:53" s="63" customFormat="1" ht="12.75">
      <c r="A50" s="50">
        <v>47</v>
      </c>
      <c r="B50" s="156" t="s">
        <v>112</v>
      </c>
      <c r="C50" s="72">
        <v>4085</v>
      </c>
      <c r="D50" s="95">
        <v>20943723</v>
      </c>
      <c r="E50" s="23">
        <f t="shared" si="27"/>
        <v>5126.982374541004</v>
      </c>
      <c r="F50" s="95">
        <v>5116307</v>
      </c>
      <c r="G50" s="23">
        <f t="shared" si="28"/>
        <v>1252.4619339045287</v>
      </c>
      <c r="H50" s="95">
        <v>1196003</v>
      </c>
      <c r="I50" s="23">
        <f t="shared" si="47"/>
        <v>292.7791921664627</v>
      </c>
      <c r="J50" s="95">
        <v>849174</v>
      </c>
      <c r="K50" s="23">
        <f t="shared" si="29"/>
        <v>207.87613219094249</v>
      </c>
      <c r="L50" s="95">
        <v>83812</v>
      </c>
      <c r="M50" s="23">
        <f t="shared" si="30"/>
        <v>20.51701346389229</v>
      </c>
      <c r="N50" s="95">
        <v>4160817</v>
      </c>
      <c r="O50" s="23">
        <f t="shared" si="31"/>
        <v>1018.559853121175</v>
      </c>
      <c r="P50" s="40">
        <f t="shared" si="21"/>
        <v>32349836</v>
      </c>
      <c r="Q50" s="65">
        <f t="shared" si="32"/>
        <v>7919.176499388005</v>
      </c>
      <c r="R50" s="95">
        <v>2452346</v>
      </c>
      <c r="S50" s="23">
        <f t="shared" si="33"/>
        <v>600.3294981640147</v>
      </c>
      <c r="T50" s="95">
        <v>2908979</v>
      </c>
      <c r="U50" s="23">
        <f t="shared" si="34"/>
        <v>712.1123623011016</v>
      </c>
      <c r="V50" s="136">
        <f t="shared" si="23"/>
        <v>37711161</v>
      </c>
      <c r="W50" s="38">
        <f t="shared" si="35"/>
        <v>9231.61835985312</v>
      </c>
      <c r="X50" s="95">
        <v>2839256</v>
      </c>
      <c r="Y50" s="23">
        <f t="shared" si="36"/>
        <v>695.0443084455325</v>
      </c>
      <c r="Z50" s="95">
        <v>1680552</v>
      </c>
      <c r="AA50" s="23">
        <f t="shared" si="37"/>
        <v>411.3958384332925</v>
      </c>
      <c r="AB50" s="92">
        <v>581271</v>
      </c>
      <c r="AC50" s="23">
        <f t="shared" si="38"/>
        <v>142.2940024479804</v>
      </c>
      <c r="AD50" s="95">
        <v>5813239</v>
      </c>
      <c r="AE50" s="23">
        <f t="shared" si="39"/>
        <v>1423.0695226438188</v>
      </c>
      <c r="AF50" s="95">
        <v>2689404</v>
      </c>
      <c r="AG50" s="23">
        <f t="shared" si="40"/>
        <v>658.3608323133415</v>
      </c>
      <c r="AH50" s="92">
        <v>2927590</v>
      </c>
      <c r="AI50" s="23">
        <f t="shared" si="41"/>
        <v>716.6682986536108</v>
      </c>
      <c r="AJ50" s="95">
        <v>0</v>
      </c>
      <c r="AK50" s="23">
        <f t="shared" si="14"/>
        <v>0</v>
      </c>
      <c r="AL50" s="95">
        <v>3907</v>
      </c>
      <c r="AM50" s="23">
        <f t="shared" si="15"/>
        <v>0.9564259485924113</v>
      </c>
      <c r="AN50" s="92">
        <v>1148334</v>
      </c>
      <c r="AO50" s="23">
        <f t="shared" si="42"/>
        <v>281.10991432068545</v>
      </c>
      <c r="AP50" s="58">
        <f t="shared" si="24"/>
        <v>17683553</v>
      </c>
      <c r="AQ50" s="58">
        <f t="shared" si="43"/>
        <v>4328.899143206854</v>
      </c>
      <c r="AR50" s="95">
        <v>5743398</v>
      </c>
      <c r="AS50" s="23">
        <f t="shared" si="44"/>
        <v>1405.972582619339</v>
      </c>
      <c r="AT50" s="92">
        <v>3905016</v>
      </c>
      <c r="AU50" s="23">
        <f t="shared" si="45"/>
        <v>955.9402692778458</v>
      </c>
      <c r="AV50" s="73">
        <f t="shared" si="25"/>
        <v>65043128</v>
      </c>
      <c r="AW50" s="73">
        <f t="shared" si="46"/>
        <v>15922.43035495716</v>
      </c>
      <c r="AX50" s="62"/>
      <c r="AY50" s="62"/>
      <c r="AZ50" s="62"/>
      <c r="BA50" s="62"/>
    </row>
    <row r="51" spans="1:53" s="63" customFormat="1" ht="12.75">
      <c r="A51" s="50">
        <v>48</v>
      </c>
      <c r="B51" s="156" t="s">
        <v>113</v>
      </c>
      <c r="C51" s="72">
        <v>6355</v>
      </c>
      <c r="D51" s="95">
        <v>33597101</v>
      </c>
      <c r="E51" s="23">
        <f t="shared" si="27"/>
        <v>5286.719276160504</v>
      </c>
      <c r="F51" s="95">
        <v>14162724</v>
      </c>
      <c r="G51" s="23">
        <f t="shared" si="28"/>
        <v>2228.595436664044</v>
      </c>
      <c r="H51" s="95">
        <v>277398</v>
      </c>
      <c r="I51" s="23">
        <f t="shared" si="47"/>
        <v>43.650354051927614</v>
      </c>
      <c r="J51" s="95">
        <v>2149189</v>
      </c>
      <c r="K51" s="23">
        <f t="shared" si="29"/>
        <v>338.1886703383163</v>
      </c>
      <c r="L51" s="95">
        <v>123053</v>
      </c>
      <c r="M51" s="23">
        <f t="shared" si="30"/>
        <v>19.36317859952793</v>
      </c>
      <c r="N51" s="95">
        <v>3869759</v>
      </c>
      <c r="O51" s="23">
        <f t="shared" si="31"/>
        <v>608.9313926042486</v>
      </c>
      <c r="P51" s="40">
        <f t="shared" si="21"/>
        <v>54179224</v>
      </c>
      <c r="Q51" s="65">
        <f t="shared" si="32"/>
        <v>8525.448308418569</v>
      </c>
      <c r="R51" s="95">
        <v>3729740</v>
      </c>
      <c r="S51" s="23">
        <f t="shared" si="33"/>
        <v>586.8985051140834</v>
      </c>
      <c r="T51" s="95">
        <v>1789783</v>
      </c>
      <c r="U51" s="23">
        <f t="shared" si="34"/>
        <v>281.63383162863886</v>
      </c>
      <c r="V51" s="136">
        <f t="shared" si="23"/>
        <v>59698747</v>
      </c>
      <c r="W51" s="38">
        <f t="shared" si="35"/>
        <v>9393.98064516129</v>
      </c>
      <c r="X51" s="95">
        <v>4460287</v>
      </c>
      <c r="Y51" s="23">
        <f t="shared" si="36"/>
        <v>701.8547600314713</v>
      </c>
      <c r="Z51" s="95">
        <v>2004226</v>
      </c>
      <c r="AA51" s="23">
        <f t="shared" si="37"/>
        <v>315.3778127458694</v>
      </c>
      <c r="AB51" s="92">
        <v>700443</v>
      </c>
      <c r="AC51" s="23">
        <f t="shared" si="38"/>
        <v>110.2191974822974</v>
      </c>
      <c r="AD51" s="95">
        <v>8694250</v>
      </c>
      <c r="AE51" s="23">
        <f t="shared" si="39"/>
        <v>1368.095987411487</v>
      </c>
      <c r="AF51" s="95">
        <v>4091869</v>
      </c>
      <c r="AG51" s="23">
        <f t="shared" si="40"/>
        <v>643.8818253343824</v>
      </c>
      <c r="AH51" s="92">
        <v>3300236</v>
      </c>
      <c r="AI51" s="23">
        <f t="shared" si="41"/>
        <v>519.3132966168372</v>
      </c>
      <c r="AJ51" s="95">
        <v>0</v>
      </c>
      <c r="AK51" s="23">
        <f t="shared" si="14"/>
        <v>0</v>
      </c>
      <c r="AL51" s="95">
        <v>0</v>
      </c>
      <c r="AM51" s="23">
        <f t="shared" si="15"/>
        <v>0</v>
      </c>
      <c r="AN51" s="92">
        <v>1399436</v>
      </c>
      <c r="AO51" s="23">
        <f t="shared" si="42"/>
        <v>220.2102281667978</v>
      </c>
      <c r="AP51" s="58">
        <f t="shared" si="24"/>
        <v>24650747</v>
      </c>
      <c r="AQ51" s="58">
        <f t="shared" si="43"/>
        <v>3878.9531077891425</v>
      </c>
      <c r="AR51" s="95">
        <v>5693283</v>
      </c>
      <c r="AS51" s="23">
        <f t="shared" si="44"/>
        <v>895.8745869394178</v>
      </c>
      <c r="AT51" s="92">
        <v>5855242</v>
      </c>
      <c r="AU51" s="23">
        <f t="shared" si="45"/>
        <v>921.3598741148702</v>
      </c>
      <c r="AV51" s="73">
        <f t="shared" si="25"/>
        <v>95898019</v>
      </c>
      <c r="AW51" s="73">
        <f t="shared" si="46"/>
        <v>15090.168214004721</v>
      </c>
      <c r="AX51" s="62"/>
      <c r="AY51" s="62"/>
      <c r="AZ51" s="62"/>
      <c r="BA51" s="62"/>
    </row>
    <row r="52" spans="1:53" s="63" customFormat="1" ht="12.75">
      <c r="A52" s="50">
        <v>49</v>
      </c>
      <c r="B52" s="156" t="s">
        <v>114</v>
      </c>
      <c r="C52" s="72">
        <v>15095</v>
      </c>
      <c r="D52" s="95">
        <v>56018588</v>
      </c>
      <c r="E52" s="23">
        <f t="shared" si="27"/>
        <v>3711.0690957270617</v>
      </c>
      <c r="F52" s="95">
        <v>18434440</v>
      </c>
      <c r="G52" s="23">
        <f t="shared" si="28"/>
        <v>1221.2282212653197</v>
      </c>
      <c r="H52" s="95">
        <v>2596961</v>
      </c>
      <c r="I52" s="23">
        <f t="shared" si="47"/>
        <v>172.04113945014905</v>
      </c>
      <c r="J52" s="95">
        <v>684584</v>
      </c>
      <c r="K52" s="23">
        <f t="shared" si="29"/>
        <v>45.3517058628685</v>
      </c>
      <c r="L52" s="95">
        <v>347996</v>
      </c>
      <c r="M52" s="23">
        <f t="shared" si="30"/>
        <v>23.053726399470023</v>
      </c>
      <c r="N52" s="95">
        <v>8515476</v>
      </c>
      <c r="O52" s="23">
        <f t="shared" si="31"/>
        <v>564.1256045048029</v>
      </c>
      <c r="P52" s="40">
        <f t="shared" si="21"/>
        <v>86598045</v>
      </c>
      <c r="Q52" s="65">
        <f t="shared" si="32"/>
        <v>5736.869493209672</v>
      </c>
      <c r="R52" s="95">
        <v>5376401</v>
      </c>
      <c r="S52" s="23">
        <f t="shared" si="33"/>
        <v>356.17098376946007</v>
      </c>
      <c r="T52" s="95">
        <v>4308998</v>
      </c>
      <c r="U52" s="23">
        <f t="shared" si="34"/>
        <v>285.458628684995</v>
      </c>
      <c r="V52" s="136">
        <f t="shared" si="23"/>
        <v>96283444</v>
      </c>
      <c r="W52" s="38">
        <f t="shared" si="35"/>
        <v>6378.4991056641275</v>
      </c>
      <c r="X52" s="95">
        <v>7404443</v>
      </c>
      <c r="Y52" s="23">
        <f t="shared" si="36"/>
        <v>490.52288837363363</v>
      </c>
      <c r="Z52" s="95">
        <v>2691590</v>
      </c>
      <c r="AA52" s="23">
        <f t="shared" si="37"/>
        <v>178.31003643590594</v>
      </c>
      <c r="AB52" s="92">
        <v>1035386</v>
      </c>
      <c r="AC52" s="23">
        <f t="shared" si="38"/>
        <v>68.5913216296787</v>
      </c>
      <c r="AD52" s="95">
        <v>12026192</v>
      </c>
      <c r="AE52" s="23">
        <f t="shared" si="39"/>
        <v>796.7003643590593</v>
      </c>
      <c r="AF52" s="95">
        <v>8919532</v>
      </c>
      <c r="AG52" s="23">
        <f t="shared" si="40"/>
        <v>590.8931434249752</v>
      </c>
      <c r="AH52" s="92">
        <v>9353166</v>
      </c>
      <c r="AI52" s="23">
        <f t="shared" si="41"/>
        <v>619.6201391189136</v>
      </c>
      <c r="AJ52" s="95">
        <v>0</v>
      </c>
      <c r="AK52" s="23">
        <f t="shared" si="14"/>
        <v>0</v>
      </c>
      <c r="AL52" s="95">
        <v>5371</v>
      </c>
      <c r="AM52" s="23">
        <f t="shared" si="15"/>
        <v>0.3558131831732362</v>
      </c>
      <c r="AN52" s="92">
        <v>1512947</v>
      </c>
      <c r="AO52" s="23">
        <f t="shared" si="42"/>
        <v>100.22835375952302</v>
      </c>
      <c r="AP52" s="58">
        <f t="shared" si="24"/>
        <v>42948627</v>
      </c>
      <c r="AQ52" s="58">
        <f t="shared" si="43"/>
        <v>2845.2220602848624</v>
      </c>
      <c r="AR52" s="95">
        <v>5384774</v>
      </c>
      <c r="AS52" s="23">
        <f t="shared" si="44"/>
        <v>356.7256707519046</v>
      </c>
      <c r="AT52" s="92">
        <v>2622337</v>
      </c>
      <c r="AU52" s="23">
        <f t="shared" si="45"/>
        <v>173.72222590261677</v>
      </c>
      <c r="AV52" s="73">
        <f t="shared" si="25"/>
        <v>147239182</v>
      </c>
      <c r="AW52" s="73">
        <f t="shared" si="46"/>
        <v>9754.16906260351</v>
      </c>
      <c r="AX52" s="62"/>
      <c r="AY52" s="62"/>
      <c r="AZ52" s="62"/>
      <c r="BA52" s="62"/>
    </row>
    <row r="53" spans="1:49" ht="12.75">
      <c r="A53" s="66">
        <v>50</v>
      </c>
      <c r="B53" s="158" t="s">
        <v>115</v>
      </c>
      <c r="C53" s="68">
        <v>8404</v>
      </c>
      <c r="D53" s="112">
        <v>27428897</v>
      </c>
      <c r="E53" s="24">
        <f t="shared" si="27"/>
        <v>3263.790694907187</v>
      </c>
      <c r="F53" s="112">
        <v>8106635</v>
      </c>
      <c r="G53" s="24">
        <f t="shared" si="28"/>
        <v>964.6162541646835</v>
      </c>
      <c r="H53" s="112">
        <v>1681940</v>
      </c>
      <c r="I53" s="24">
        <f t="shared" si="47"/>
        <v>200.13564969062352</v>
      </c>
      <c r="J53" s="112">
        <v>1406273</v>
      </c>
      <c r="K53" s="24">
        <f t="shared" si="29"/>
        <v>167.33376963350784</v>
      </c>
      <c r="L53" s="112">
        <v>93140</v>
      </c>
      <c r="M53" s="24">
        <f t="shared" si="30"/>
        <v>11.082817705854355</v>
      </c>
      <c r="N53" s="112">
        <v>4795181</v>
      </c>
      <c r="O53" s="24">
        <f t="shared" si="31"/>
        <v>570.5831746787244</v>
      </c>
      <c r="P53" s="64">
        <f t="shared" si="21"/>
        <v>43512066</v>
      </c>
      <c r="Q53" s="4">
        <f t="shared" si="32"/>
        <v>5177.542360780581</v>
      </c>
      <c r="R53" s="112">
        <v>4343814</v>
      </c>
      <c r="S53" s="24">
        <f t="shared" si="33"/>
        <v>516.8745835316516</v>
      </c>
      <c r="T53" s="112">
        <v>3908573</v>
      </c>
      <c r="U53" s="24">
        <f t="shared" si="34"/>
        <v>465.08484055211807</v>
      </c>
      <c r="V53" s="137">
        <f t="shared" si="23"/>
        <v>51764453</v>
      </c>
      <c r="W53" s="5">
        <f t="shared" si="35"/>
        <v>6159.50178486435</v>
      </c>
      <c r="X53" s="112">
        <v>3686492</v>
      </c>
      <c r="Y53" s="24">
        <f t="shared" si="36"/>
        <v>438.6592099000476</v>
      </c>
      <c r="Z53" s="112">
        <v>1226739</v>
      </c>
      <c r="AA53" s="24">
        <f t="shared" si="37"/>
        <v>145.97084721561163</v>
      </c>
      <c r="AB53" s="94">
        <v>1096572</v>
      </c>
      <c r="AC53" s="24">
        <f t="shared" si="38"/>
        <v>130.4821513564969</v>
      </c>
      <c r="AD53" s="112">
        <v>6626884</v>
      </c>
      <c r="AE53" s="24">
        <f t="shared" si="39"/>
        <v>788.5392670157069</v>
      </c>
      <c r="AF53" s="112">
        <v>4487754</v>
      </c>
      <c r="AG53" s="24">
        <f t="shared" si="40"/>
        <v>534.0021418372204</v>
      </c>
      <c r="AH53" s="94">
        <v>5011018</v>
      </c>
      <c r="AI53" s="24">
        <f t="shared" si="41"/>
        <v>596.2658257972394</v>
      </c>
      <c r="AJ53" s="112">
        <v>0</v>
      </c>
      <c r="AK53" s="24">
        <f t="shared" si="14"/>
        <v>0</v>
      </c>
      <c r="AL53" s="112">
        <v>287435</v>
      </c>
      <c r="AM53" s="24">
        <f t="shared" si="15"/>
        <v>34.20216563541171</v>
      </c>
      <c r="AN53" s="94">
        <v>847330</v>
      </c>
      <c r="AO53" s="24">
        <f t="shared" si="42"/>
        <v>100.82460732984293</v>
      </c>
      <c r="AP53" s="6">
        <f t="shared" si="24"/>
        <v>23270224</v>
      </c>
      <c r="AQ53" s="67">
        <f t="shared" si="43"/>
        <v>2768.9462160875773</v>
      </c>
      <c r="AR53" s="112">
        <v>1794505</v>
      </c>
      <c r="AS53" s="24">
        <f t="shared" si="44"/>
        <v>213.5298667301285</v>
      </c>
      <c r="AT53" s="94">
        <v>3039120</v>
      </c>
      <c r="AU53" s="24">
        <f t="shared" si="45"/>
        <v>361.62779628748217</v>
      </c>
      <c r="AV53" s="60">
        <f t="shared" si="25"/>
        <v>79868302</v>
      </c>
      <c r="AW53" s="60">
        <f t="shared" si="46"/>
        <v>9503.605663969538</v>
      </c>
    </row>
    <row r="54" spans="1:49" ht="12.75">
      <c r="A54" s="121">
        <v>51</v>
      </c>
      <c r="B54" s="157" t="s">
        <v>116</v>
      </c>
      <c r="C54" s="69">
        <v>9532</v>
      </c>
      <c r="D54" s="119">
        <v>35551504</v>
      </c>
      <c r="E54" s="118">
        <f t="shared" si="27"/>
        <v>3729.7003776751994</v>
      </c>
      <c r="F54" s="119">
        <v>13351448</v>
      </c>
      <c r="G54" s="118">
        <f t="shared" si="28"/>
        <v>1400.6974402014268</v>
      </c>
      <c r="H54" s="119">
        <v>2794938</v>
      </c>
      <c r="I54" s="118">
        <f t="shared" si="47"/>
        <v>293.2163239613932</v>
      </c>
      <c r="J54" s="119">
        <v>1779704</v>
      </c>
      <c r="K54" s="118">
        <f t="shared" si="29"/>
        <v>186.70835081829625</v>
      </c>
      <c r="L54" s="119">
        <v>449219</v>
      </c>
      <c r="M54" s="118">
        <f t="shared" si="30"/>
        <v>47.1274653797734</v>
      </c>
      <c r="N54" s="119">
        <v>5722471</v>
      </c>
      <c r="O54" s="118">
        <f t="shared" si="31"/>
        <v>600.343159882501</v>
      </c>
      <c r="P54" s="130">
        <f t="shared" si="21"/>
        <v>59649284</v>
      </c>
      <c r="Q54" s="117">
        <f t="shared" si="32"/>
        <v>6257.79311791859</v>
      </c>
      <c r="R54" s="119">
        <v>4432022</v>
      </c>
      <c r="S54" s="118">
        <f t="shared" si="33"/>
        <v>464.96244229962235</v>
      </c>
      <c r="T54" s="119">
        <v>6061145</v>
      </c>
      <c r="U54" s="118">
        <f t="shared" si="34"/>
        <v>635.8733738984473</v>
      </c>
      <c r="V54" s="135">
        <f t="shared" si="23"/>
        <v>70142451</v>
      </c>
      <c r="W54" s="116">
        <f t="shared" si="35"/>
        <v>7358.628934116659</v>
      </c>
      <c r="X54" s="119">
        <v>5892562</v>
      </c>
      <c r="Y54" s="118">
        <f t="shared" si="36"/>
        <v>618.187368862778</v>
      </c>
      <c r="Z54" s="119">
        <v>1847328</v>
      </c>
      <c r="AA54" s="118">
        <f t="shared" si="37"/>
        <v>193.80276961812842</v>
      </c>
      <c r="AB54" s="141">
        <v>900226</v>
      </c>
      <c r="AC54" s="118">
        <f t="shared" si="38"/>
        <v>94.44250944187998</v>
      </c>
      <c r="AD54" s="119">
        <v>13196727</v>
      </c>
      <c r="AE54" s="118">
        <f t="shared" si="39"/>
        <v>1384.4656945027277</v>
      </c>
      <c r="AF54" s="119">
        <v>3658880</v>
      </c>
      <c r="AG54" s="118">
        <f t="shared" si="40"/>
        <v>383.85228703315147</v>
      </c>
      <c r="AH54" s="141">
        <v>6835820</v>
      </c>
      <c r="AI54" s="118">
        <f t="shared" si="41"/>
        <v>717.1443558539656</v>
      </c>
      <c r="AJ54" s="119">
        <v>0</v>
      </c>
      <c r="AK54" s="118">
        <f t="shared" si="14"/>
        <v>0</v>
      </c>
      <c r="AL54" s="119">
        <v>18000</v>
      </c>
      <c r="AM54" s="118">
        <f t="shared" si="15"/>
        <v>1.888375996642887</v>
      </c>
      <c r="AN54" s="141">
        <v>858601</v>
      </c>
      <c r="AO54" s="118">
        <f t="shared" si="42"/>
        <v>90.0756399496433</v>
      </c>
      <c r="AP54" s="115">
        <f t="shared" si="24"/>
        <v>33208144</v>
      </c>
      <c r="AQ54" s="115">
        <f t="shared" si="43"/>
        <v>3483.8590012589175</v>
      </c>
      <c r="AR54" s="119">
        <v>13705592</v>
      </c>
      <c r="AS54" s="118">
        <f t="shared" si="44"/>
        <v>1437.85060847671</v>
      </c>
      <c r="AT54" s="141">
        <v>2132375</v>
      </c>
      <c r="AU54" s="118">
        <f t="shared" si="45"/>
        <v>223.7069869911876</v>
      </c>
      <c r="AV54" s="114">
        <f t="shared" si="25"/>
        <v>119188562</v>
      </c>
      <c r="AW54" s="114">
        <f t="shared" si="46"/>
        <v>12504.045530843474</v>
      </c>
    </row>
    <row r="55" spans="1:53" s="63" customFormat="1" ht="12.75">
      <c r="A55" s="50">
        <v>52</v>
      </c>
      <c r="B55" s="156" t="s">
        <v>168</v>
      </c>
      <c r="C55" s="72">
        <v>35490</v>
      </c>
      <c r="D55" s="95">
        <v>138999407</v>
      </c>
      <c r="E55" s="23">
        <f t="shared" si="27"/>
        <v>3916.5795153564386</v>
      </c>
      <c r="F55" s="95">
        <v>69615483</v>
      </c>
      <c r="G55" s="23">
        <f t="shared" si="28"/>
        <v>1961.5520710059172</v>
      </c>
      <c r="H55" s="95">
        <v>5444620</v>
      </c>
      <c r="I55" s="23">
        <f t="shared" si="47"/>
        <v>153.41279233586926</v>
      </c>
      <c r="J55" s="95">
        <v>13985810</v>
      </c>
      <c r="K55" s="23">
        <f t="shared" si="29"/>
        <v>394.07748661594815</v>
      </c>
      <c r="L55" s="95">
        <v>378660</v>
      </c>
      <c r="M55" s="23">
        <f t="shared" si="30"/>
        <v>10.669484361792055</v>
      </c>
      <c r="N55" s="95">
        <v>10645459</v>
      </c>
      <c r="O55" s="23">
        <f t="shared" si="31"/>
        <v>299.9565793181178</v>
      </c>
      <c r="P55" s="40">
        <f t="shared" si="21"/>
        <v>239069439</v>
      </c>
      <c r="Q55" s="65">
        <f t="shared" si="32"/>
        <v>6736.247928994083</v>
      </c>
      <c r="R55" s="95">
        <v>14711189</v>
      </c>
      <c r="S55" s="23">
        <f t="shared" si="33"/>
        <v>414.5164553395323</v>
      </c>
      <c r="T55" s="95">
        <v>14471815</v>
      </c>
      <c r="U55" s="23">
        <f t="shared" si="34"/>
        <v>407.77162581008736</v>
      </c>
      <c r="V55" s="136">
        <f t="shared" si="23"/>
        <v>268252443</v>
      </c>
      <c r="W55" s="38">
        <f t="shared" si="35"/>
        <v>7558.536010143703</v>
      </c>
      <c r="X55" s="95">
        <v>20747758</v>
      </c>
      <c r="Y55" s="23">
        <f t="shared" si="36"/>
        <v>584.6085657931811</v>
      </c>
      <c r="Z55" s="95">
        <v>7443433</v>
      </c>
      <c r="AA55" s="23">
        <f t="shared" si="37"/>
        <v>209.73324880247958</v>
      </c>
      <c r="AB55" s="92">
        <v>2446769</v>
      </c>
      <c r="AC55" s="23">
        <f t="shared" si="38"/>
        <v>68.94249084249084</v>
      </c>
      <c r="AD55" s="95">
        <v>32129111</v>
      </c>
      <c r="AE55" s="23">
        <f t="shared" si="39"/>
        <v>905.3003944773176</v>
      </c>
      <c r="AF55" s="95">
        <v>29566558</v>
      </c>
      <c r="AG55" s="23">
        <f t="shared" si="40"/>
        <v>833.0954635108482</v>
      </c>
      <c r="AH55" s="92">
        <v>19293901</v>
      </c>
      <c r="AI55" s="23">
        <f t="shared" si="41"/>
        <v>543.6433079740772</v>
      </c>
      <c r="AJ55" s="95">
        <v>0</v>
      </c>
      <c r="AK55" s="23">
        <f t="shared" si="14"/>
        <v>0</v>
      </c>
      <c r="AL55" s="95">
        <v>1345696</v>
      </c>
      <c r="AM55" s="23">
        <f t="shared" si="15"/>
        <v>37.91761059453367</v>
      </c>
      <c r="AN55" s="92">
        <v>7750880</v>
      </c>
      <c r="AO55" s="23">
        <f t="shared" si="42"/>
        <v>218.39616793462946</v>
      </c>
      <c r="AP55" s="58">
        <f t="shared" si="24"/>
        <v>120724106</v>
      </c>
      <c r="AQ55" s="58">
        <f t="shared" si="43"/>
        <v>3401.6372499295576</v>
      </c>
      <c r="AR55" s="95">
        <v>76108275</v>
      </c>
      <c r="AS55" s="23">
        <f t="shared" si="44"/>
        <v>2144.4991546914625</v>
      </c>
      <c r="AT55" s="92">
        <v>21483259</v>
      </c>
      <c r="AU55" s="23">
        <f t="shared" si="45"/>
        <v>605.332741617357</v>
      </c>
      <c r="AV55" s="73">
        <f t="shared" si="25"/>
        <v>486568083</v>
      </c>
      <c r="AW55" s="73">
        <f t="shared" si="46"/>
        <v>13710.00515638208</v>
      </c>
      <c r="AX55" s="62"/>
      <c r="AY55" s="62"/>
      <c r="AZ55" s="62"/>
      <c r="BA55" s="62"/>
    </row>
    <row r="56" spans="1:53" s="63" customFormat="1" ht="12.75">
      <c r="A56" s="50">
        <v>53</v>
      </c>
      <c r="B56" s="156" t="s">
        <v>117</v>
      </c>
      <c r="C56" s="72">
        <v>19402</v>
      </c>
      <c r="D56" s="95">
        <v>63323039</v>
      </c>
      <c r="E56" s="23">
        <f t="shared" si="27"/>
        <v>3263.73770745284</v>
      </c>
      <c r="F56" s="95">
        <v>22488071</v>
      </c>
      <c r="G56" s="23">
        <f t="shared" si="28"/>
        <v>1159.0594268632099</v>
      </c>
      <c r="H56" s="95">
        <v>2711621</v>
      </c>
      <c r="I56" s="23">
        <f t="shared" si="47"/>
        <v>139.75987011648283</v>
      </c>
      <c r="J56" s="95">
        <v>3581472</v>
      </c>
      <c r="K56" s="23">
        <f t="shared" si="29"/>
        <v>184.59292856406557</v>
      </c>
      <c r="L56" s="95">
        <v>229682</v>
      </c>
      <c r="M56" s="23">
        <f t="shared" si="30"/>
        <v>11.83805793217194</v>
      </c>
      <c r="N56" s="95">
        <v>11158042</v>
      </c>
      <c r="O56" s="23">
        <f t="shared" si="31"/>
        <v>575.0975157200288</v>
      </c>
      <c r="P56" s="40">
        <f t="shared" si="21"/>
        <v>103491927</v>
      </c>
      <c r="Q56" s="65">
        <f t="shared" si="32"/>
        <v>5334.085506648799</v>
      </c>
      <c r="R56" s="95">
        <v>5688974</v>
      </c>
      <c r="S56" s="23">
        <f t="shared" si="33"/>
        <v>293.21585403566644</v>
      </c>
      <c r="T56" s="95">
        <v>8197726</v>
      </c>
      <c r="U56" s="23">
        <f t="shared" si="34"/>
        <v>422.5196371508092</v>
      </c>
      <c r="V56" s="136">
        <f t="shared" si="23"/>
        <v>117378627</v>
      </c>
      <c r="W56" s="38">
        <f t="shared" si="35"/>
        <v>6049.820997835274</v>
      </c>
      <c r="X56" s="95">
        <v>9865857</v>
      </c>
      <c r="Y56" s="23">
        <f t="shared" si="36"/>
        <v>508.49690753530564</v>
      </c>
      <c r="Z56" s="95">
        <v>1614418</v>
      </c>
      <c r="AA56" s="23">
        <f t="shared" si="37"/>
        <v>83.20884444902588</v>
      </c>
      <c r="AB56" s="92">
        <v>1404493</v>
      </c>
      <c r="AC56" s="23">
        <f t="shared" si="38"/>
        <v>72.3890835996289</v>
      </c>
      <c r="AD56" s="95">
        <v>13327957</v>
      </c>
      <c r="AE56" s="23">
        <f t="shared" si="39"/>
        <v>686.9372745077827</v>
      </c>
      <c r="AF56" s="95">
        <v>12214480</v>
      </c>
      <c r="AG56" s="23">
        <f t="shared" si="40"/>
        <v>629.5474693330584</v>
      </c>
      <c r="AH56" s="92">
        <v>9971888</v>
      </c>
      <c r="AI56" s="23">
        <f t="shared" si="41"/>
        <v>513.9618596021029</v>
      </c>
      <c r="AJ56" s="95">
        <v>0</v>
      </c>
      <c r="AK56" s="23">
        <f t="shared" si="14"/>
        <v>0</v>
      </c>
      <c r="AL56" s="95">
        <v>57833</v>
      </c>
      <c r="AM56" s="23">
        <f t="shared" si="15"/>
        <v>2.98077517781672</v>
      </c>
      <c r="AN56" s="92">
        <v>2283132</v>
      </c>
      <c r="AO56" s="23">
        <f t="shared" si="42"/>
        <v>117.67508504277909</v>
      </c>
      <c r="AP56" s="58">
        <f t="shared" si="24"/>
        <v>50740058</v>
      </c>
      <c r="AQ56" s="58">
        <f t="shared" si="43"/>
        <v>2615.1972992475003</v>
      </c>
      <c r="AR56" s="95">
        <v>2799950</v>
      </c>
      <c r="AS56" s="23">
        <f t="shared" si="44"/>
        <v>144.31244201628698</v>
      </c>
      <c r="AT56" s="92">
        <v>6616291</v>
      </c>
      <c r="AU56" s="23">
        <f t="shared" si="45"/>
        <v>341.010772085352</v>
      </c>
      <c r="AV56" s="73">
        <f t="shared" si="25"/>
        <v>177534926</v>
      </c>
      <c r="AW56" s="73">
        <f t="shared" si="46"/>
        <v>9150.341511184413</v>
      </c>
      <c r="AX56" s="62"/>
      <c r="AY56" s="62"/>
      <c r="AZ56" s="62"/>
      <c r="BA56" s="62"/>
    </row>
    <row r="57" spans="1:53" s="63" customFormat="1" ht="12.75">
      <c r="A57" s="50">
        <v>54</v>
      </c>
      <c r="B57" s="156" t="s">
        <v>118</v>
      </c>
      <c r="C57" s="72">
        <v>745</v>
      </c>
      <c r="D57" s="95">
        <v>2443308</v>
      </c>
      <c r="E57" s="23">
        <f t="shared" si="27"/>
        <v>3279.608053691275</v>
      </c>
      <c r="F57" s="95">
        <v>1741535</v>
      </c>
      <c r="G57" s="23">
        <f t="shared" si="28"/>
        <v>2337.6308724832215</v>
      </c>
      <c r="H57" s="95">
        <v>192138</v>
      </c>
      <c r="I57" s="23">
        <f t="shared" si="47"/>
        <v>257.903355704698</v>
      </c>
      <c r="J57" s="95">
        <v>258726</v>
      </c>
      <c r="K57" s="23">
        <f t="shared" si="29"/>
        <v>347.28322147651005</v>
      </c>
      <c r="L57" s="95">
        <v>205</v>
      </c>
      <c r="M57" s="23">
        <f t="shared" si="30"/>
        <v>0.2751677852348993</v>
      </c>
      <c r="N57" s="95">
        <v>625005</v>
      </c>
      <c r="O57" s="23">
        <f t="shared" si="31"/>
        <v>838.9328859060403</v>
      </c>
      <c r="P57" s="40">
        <f t="shared" si="21"/>
        <v>5260917</v>
      </c>
      <c r="Q57" s="65">
        <f t="shared" si="32"/>
        <v>7061.63355704698</v>
      </c>
      <c r="R57" s="95">
        <v>567200</v>
      </c>
      <c r="S57" s="23">
        <f t="shared" si="33"/>
        <v>761.3422818791946</v>
      </c>
      <c r="T57" s="95">
        <v>845790</v>
      </c>
      <c r="U57" s="23">
        <f t="shared" si="34"/>
        <v>1135.288590604027</v>
      </c>
      <c r="V57" s="136">
        <f t="shared" si="23"/>
        <v>6673907</v>
      </c>
      <c r="W57" s="38">
        <f t="shared" si="35"/>
        <v>8958.264429530202</v>
      </c>
      <c r="X57" s="95">
        <v>410958</v>
      </c>
      <c r="Y57" s="23">
        <f t="shared" si="36"/>
        <v>551.6214765100672</v>
      </c>
      <c r="Z57" s="95">
        <v>380509</v>
      </c>
      <c r="AA57" s="23">
        <f t="shared" si="37"/>
        <v>510.7503355704698</v>
      </c>
      <c r="AB57" s="92">
        <v>321631</v>
      </c>
      <c r="AC57" s="23">
        <f t="shared" si="38"/>
        <v>431.7194630872483</v>
      </c>
      <c r="AD57" s="95">
        <v>768130</v>
      </c>
      <c r="AE57" s="23">
        <f t="shared" si="39"/>
        <v>1031.0469798657718</v>
      </c>
      <c r="AF57" s="95">
        <v>483692</v>
      </c>
      <c r="AG57" s="23">
        <f t="shared" si="40"/>
        <v>649.2510067114094</v>
      </c>
      <c r="AH57" s="92">
        <v>611006</v>
      </c>
      <c r="AI57" s="23">
        <f t="shared" si="41"/>
        <v>820.1422818791947</v>
      </c>
      <c r="AJ57" s="95">
        <v>0</v>
      </c>
      <c r="AK57" s="23">
        <f t="shared" si="14"/>
        <v>0</v>
      </c>
      <c r="AL57" s="95">
        <v>3461</v>
      </c>
      <c r="AM57" s="23">
        <f t="shared" si="15"/>
        <v>4.645637583892618</v>
      </c>
      <c r="AN57" s="92">
        <v>0</v>
      </c>
      <c r="AO57" s="23">
        <f t="shared" si="42"/>
        <v>0</v>
      </c>
      <c r="AP57" s="58">
        <f t="shared" si="24"/>
        <v>2979387</v>
      </c>
      <c r="AQ57" s="58">
        <f t="shared" si="43"/>
        <v>3999.1771812080538</v>
      </c>
      <c r="AR57" s="95">
        <v>584676</v>
      </c>
      <c r="AS57" s="23">
        <f t="shared" si="44"/>
        <v>784.8</v>
      </c>
      <c r="AT57" s="92">
        <v>73473</v>
      </c>
      <c r="AU57" s="23">
        <f t="shared" si="45"/>
        <v>98.62147651006711</v>
      </c>
      <c r="AV57" s="73">
        <f t="shared" si="25"/>
        <v>10311443</v>
      </c>
      <c r="AW57" s="73">
        <f t="shared" si="46"/>
        <v>13840.863087248323</v>
      </c>
      <c r="AX57" s="62"/>
      <c r="AY57" s="62"/>
      <c r="AZ57" s="62"/>
      <c r="BA57" s="62"/>
    </row>
    <row r="58" spans="1:49" ht="12.75">
      <c r="A58" s="66">
        <v>55</v>
      </c>
      <c r="B58" s="158" t="s">
        <v>169</v>
      </c>
      <c r="C58" s="68">
        <v>18898</v>
      </c>
      <c r="D58" s="112">
        <v>67429844</v>
      </c>
      <c r="E58" s="24">
        <f t="shared" si="27"/>
        <v>3568.094189861361</v>
      </c>
      <c r="F58" s="112">
        <v>21578127</v>
      </c>
      <c r="G58" s="24">
        <f t="shared" si="28"/>
        <v>1141.8206688538469</v>
      </c>
      <c r="H58" s="112">
        <v>4321675</v>
      </c>
      <c r="I58" s="24">
        <f t="shared" si="47"/>
        <v>228.6842523018309</v>
      </c>
      <c r="J58" s="112">
        <v>5906921</v>
      </c>
      <c r="K58" s="24">
        <f t="shared" si="29"/>
        <v>312.5685786855752</v>
      </c>
      <c r="L58" s="112">
        <v>545240</v>
      </c>
      <c r="M58" s="24">
        <f t="shared" si="30"/>
        <v>28.851730341835115</v>
      </c>
      <c r="N58" s="112">
        <v>11257683</v>
      </c>
      <c r="O58" s="24">
        <f t="shared" si="31"/>
        <v>595.7076410202138</v>
      </c>
      <c r="P58" s="64">
        <f>D58+F58+H58+J58+L58+N58</f>
        <v>111039490</v>
      </c>
      <c r="Q58" s="4">
        <f t="shared" si="32"/>
        <v>5875.727061064663</v>
      </c>
      <c r="R58" s="112">
        <v>8191271</v>
      </c>
      <c r="S58" s="24">
        <f t="shared" si="33"/>
        <v>433.4464493597206</v>
      </c>
      <c r="T58" s="112">
        <v>10111486</v>
      </c>
      <c r="U58" s="24">
        <f t="shared" si="34"/>
        <v>535.0558789289872</v>
      </c>
      <c r="V58" s="137">
        <f t="shared" si="23"/>
        <v>129342247</v>
      </c>
      <c r="W58" s="5">
        <f t="shared" si="35"/>
        <v>6844.229389353371</v>
      </c>
      <c r="X58" s="112">
        <v>8495483</v>
      </c>
      <c r="Y58" s="24">
        <f t="shared" si="36"/>
        <v>449.5440258228384</v>
      </c>
      <c r="Z58" s="112">
        <v>1662976</v>
      </c>
      <c r="AA58" s="24">
        <f t="shared" si="37"/>
        <v>87.9974600486824</v>
      </c>
      <c r="AB58" s="94">
        <v>1844269</v>
      </c>
      <c r="AC58" s="24">
        <f t="shared" si="38"/>
        <v>97.5906974282993</v>
      </c>
      <c r="AD58" s="112">
        <v>19542863</v>
      </c>
      <c r="AE58" s="24">
        <f t="shared" si="39"/>
        <v>1034.123346385861</v>
      </c>
      <c r="AF58" s="112">
        <v>9015353</v>
      </c>
      <c r="AG58" s="24">
        <f t="shared" si="40"/>
        <v>477.05328606201715</v>
      </c>
      <c r="AH58" s="94">
        <v>10505374</v>
      </c>
      <c r="AI58" s="24">
        <f t="shared" si="41"/>
        <v>555.8987194412107</v>
      </c>
      <c r="AJ58" s="112">
        <v>0</v>
      </c>
      <c r="AK58" s="24">
        <f t="shared" si="14"/>
        <v>0</v>
      </c>
      <c r="AL58" s="112">
        <v>0</v>
      </c>
      <c r="AM58" s="24">
        <f t="shared" si="15"/>
        <v>0</v>
      </c>
      <c r="AN58" s="94">
        <v>1361317</v>
      </c>
      <c r="AO58" s="24">
        <f t="shared" si="42"/>
        <v>72.03497724626945</v>
      </c>
      <c r="AP58" s="6">
        <f t="shared" si="24"/>
        <v>52427635</v>
      </c>
      <c r="AQ58" s="67">
        <f t="shared" si="43"/>
        <v>2774.2425124351785</v>
      </c>
      <c r="AR58" s="112">
        <v>10624664</v>
      </c>
      <c r="AS58" s="24">
        <f t="shared" si="44"/>
        <v>562.2110276219706</v>
      </c>
      <c r="AT58" s="94">
        <v>628843</v>
      </c>
      <c r="AU58" s="24">
        <f t="shared" si="45"/>
        <v>33.27563763361202</v>
      </c>
      <c r="AV58" s="60">
        <f t="shared" si="25"/>
        <v>193023389</v>
      </c>
      <c r="AW58" s="60">
        <f t="shared" si="46"/>
        <v>10213.958567044132</v>
      </c>
    </row>
    <row r="59" spans="1:49" ht="12.75">
      <c r="A59" s="121">
        <v>56</v>
      </c>
      <c r="B59" s="157" t="s">
        <v>119</v>
      </c>
      <c r="C59" s="69">
        <v>2826</v>
      </c>
      <c r="D59" s="119">
        <v>11050799</v>
      </c>
      <c r="E59" s="118">
        <f t="shared" si="27"/>
        <v>3910.403043170559</v>
      </c>
      <c r="F59" s="119">
        <v>3028526</v>
      </c>
      <c r="G59" s="118">
        <f t="shared" si="28"/>
        <v>1071.6652512384996</v>
      </c>
      <c r="H59" s="119">
        <v>893931</v>
      </c>
      <c r="I59" s="118">
        <f t="shared" si="47"/>
        <v>316.32377919320595</v>
      </c>
      <c r="J59" s="119">
        <v>627471</v>
      </c>
      <c r="K59" s="118">
        <f t="shared" si="29"/>
        <v>222.03503184713375</v>
      </c>
      <c r="L59" s="119">
        <v>90851</v>
      </c>
      <c r="M59" s="118">
        <f t="shared" si="30"/>
        <v>32.1482661004954</v>
      </c>
      <c r="N59" s="119">
        <v>1814763</v>
      </c>
      <c r="O59" s="118">
        <f t="shared" si="31"/>
        <v>642.1666666666666</v>
      </c>
      <c r="P59" s="130">
        <f t="shared" si="21"/>
        <v>17506341</v>
      </c>
      <c r="Q59" s="117">
        <f t="shared" si="32"/>
        <v>6194.74203821656</v>
      </c>
      <c r="R59" s="119">
        <v>800582</v>
      </c>
      <c r="S59" s="118">
        <f t="shared" si="33"/>
        <v>283.29157820240624</v>
      </c>
      <c r="T59" s="119">
        <v>1954037</v>
      </c>
      <c r="U59" s="118">
        <f t="shared" si="34"/>
        <v>691.4497523000708</v>
      </c>
      <c r="V59" s="135">
        <f t="shared" si="23"/>
        <v>20260960</v>
      </c>
      <c r="W59" s="116">
        <f t="shared" si="35"/>
        <v>7169.483368719038</v>
      </c>
      <c r="X59" s="119">
        <v>942086</v>
      </c>
      <c r="Y59" s="118">
        <f t="shared" si="36"/>
        <v>333.36376503892427</v>
      </c>
      <c r="Z59" s="119">
        <v>758852</v>
      </c>
      <c r="AA59" s="118">
        <f t="shared" si="37"/>
        <v>268.5251238499646</v>
      </c>
      <c r="AB59" s="141">
        <v>357512</v>
      </c>
      <c r="AC59" s="118">
        <f t="shared" si="38"/>
        <v>126.50813871196037</v>
      </c>
      <c r="AD59" s="119">
        <v>2223755</v>
      </c>
      <c r="AE59" s="118">
        <f t="shared" si="39"/>
        <v>786.8913658881812</v>
      </c>
      <c r="AF59" s="119">
        <v>2598406</v>
      </c>
      <c r="AG59" s="118">
        <f t="shared" si="40"/>
        <v>919.4642604387827</v>
      </c>
      <c r="AH59" s="141">
        <v>2073049</v>
      </c>
      <c r="AI59" s="118">
        <f t="shared" si="41"/>
        <v>733.5629865534324</v>
      </c>
      <c r="AJ59" s="119">
        <v>0</v>
      </c>
      <c r="AK59" s="118">
        <f t="shared" si="14"/>
        <v>0</v>
      </c>
      <c r="AL59" s="119">
        <v>14795</v>
      </c>
      <c r="AM59" s="118">
        <f t="shared" si="15"/>
        <v>5.235314932767162</v>
      </c>
      <c r="AN59" s="141">
        <v>92551</v>
      </c>
      <c r="AO59" s="118">
        <f t="shared" si="42"/>
        <v>32.74982307147912</v>
      </c>
      <c r="AP59" s="115">
        <f t="shared" si="24"/>
        <v>9061006</v>
      </c>
      <c r="AQ59" s="115">
        <f t="shared" si="43"/>
        <v>3206.3007784854917</v>
      </c>
      <c r="AR59" s="119">
        <v>156043</v>
      </c>
      <c r="AS59" s="118">
        <f t="shared" si="44"/>
        <v>55.216914366595894</v>
      </c>
      <c r="AT59" s="141"/>
      <c r="AU59" s="118">
        <f t="shared" si="45"/>
        <v>0</v>
      </c>
      <c r="AV59" s="114">
        <f t="shared" si="25"/>
        <v>29478009</v>
      </c>
      <c r="AW59" s="114">
        <f t="shared" si="46"/>
        <v>10431.001061571125</v>
      </c>
    </row>
    <row r="60" spans="1:53" s="63" customFormat="1" ht="12.75">
      <c r="A60" s="50">
        <v>57</v>
      </c>
      <c r="B60" s="156" t="s">
        <v>170</v>
      </c>
      <c r="C60" s="72">
        <v>8937</v>
      </c>
      <c r="D60" s="95">
        <v>31864981</v>
      </c>
      <c r="E60" s="23">
        <f t="shared" si="27"/>
        <v>3565.512028644959</v>
      </c>
      <c r="F60" s="95">
        <v>10389266</v>
      </c>
      <c r="G60" s="23">
        <f t="shared" si="28"/>
        <v>1162.500391630301</v>
      </c>
      <c r="H60" s="95">
        <v>2352138</v>
      </c>
      <c r="I60" s="23">
        <f t="shared" si="47"/>
        <v>263.19100369251424</v>
      </c>
      <c r="J60" s="95">
        <v>792537</v>
      </c>
      <c r="K60" s="23">
        <f t="shared" si="29"/>
        <v>88.68042967438738</v>
      </c>
      <c r="L60" s="95">
        <v>127133</v>
      </c>
      <c r="M60" s="23">
        <f t="shared" si="30"/>
        <v>14.225467159001902</v>
      </c>
      <c r="N60" s="95">
        <v>3654736</v>
      </c>
      <c r="O60" s="23">
        <f t="shared" si="31"/>
        <v>408.9443884972586</v>
      </c>
      <c r="P60" s="40">
        <f t="shared" si="21"/>
        <v>49180791</v>
      </c>
      <c r="Q60" s="65">
        <f t="shared" si="32"/>
        <v>5503.053709298422</v>
      </c>
      <c r="R60" s="95">
        <v>4279803</v>
      </c>
      <c r="S60" s="23">
        <f t="shared" si="33"/>
        <v>478.88586774085263</v>
      </c>
      <c r="T60" s="95">
        <v>3771493</v>
      </c>
      <c r="U60" s="23">
        <f t="shared" si="34"/>
        <v>422.0088396553653</v>
      </c>
      <c r="V60" s="136">
        <f t="shared" si="23"/>
        <v>57232087</v>
      </c>
      <c r="W60" s="38">
        <f t="shared" si="35"/>
        <v>6403.94841669464</v>
      </c>
      <c r="X60" s="95">
        <v>4036547</v>
      </c>
      <c r="Y60" s="23">
        <f t="shared" si="36"/>
        <v>451.6668904554101</v>
      </c>
      <c r="Z60" s="95">
        <v>2711319</v>
      </c>
      <c r="AA60" s="23">
        <f t="shared" si="37"/>
        <v>303.38133601879827</v>
      </c>
      <c r="AB60" s="92">
        <v>1396055</v>
      </c>
      <c r="AC60" s="23">
        <f t="shared" si="38"/>
        <v>156.21069710193578</v>
      </c>
      <c r="AD60" s="95">
        <v>8892216</v>
      </c>
      <c r="AE60" s="23">
        <f t="shared" si="39"/>
        <v>994.9889224572004</v>
      </c>
      <c r="AF60" s="95">
        <v>4891365</v>
      </c>
      <c r="AG60" s="23">
        <f t="shared" si="40"/>
        <v>547.3162134944612</v>
      </c>
      <c r="AH60" s="92">
        <v>4572609</v>
      </c>
      <c r="AI60" s="23">
        <f t="shared" si="41"/>
        <v>511.64921114467944</v>
      </c>
      <c r="AJ60" s="95">
        <v>0</v>
      </c>
      <c r="AK60" s="23">
        <f t="shared" si="14"/>
        <v>0</v>
      </c>
      <c r="AL60" s="95">
        <v>39342</v>
      </c>
      <c r="AM60" s="23">
        <f t="shared" si="15"/>
        <v>4.4021483719368915</v>
      </c>
      <c r="AN60" s="92">
        <v>758848</v>
      </c>
      <c r="AO60" s="23">
        <f t="shared" si="42"/>
        <v>84.91082018574465</v>
      </c>
      <c r="AP60" s="58">
        <f t="shared" si="24"/>
        <v>27298301</v>
      </c>
      <c r="AQ60" s="58">
        <f t="shared" si="43"/>
        <v>3054.5262392301665</v>
      </c>
      <c r="AR60" s="95">
        <v>9634755</v>
      </c>
      <c r="AS60" s="23">
        <f t="shared" si="44"/>
        <v>1078.0748573346762</v>
      </c>
      <c r="AT60" s="92">
        <v>349255</v>
      </c>
      <c r="AU60" s="23">
        <f t="shared" si="45"/>
        <v>39.07966879265973</v>
      </c>
      <c r="AV60" s="73">
        <f t="shared" si="25"/>
        <v>94514398</v>
      </c>
      <c r="AW60" s="73">
        <f>AV60/$C60</f>
        <v>10575.629182052142</v>
      </c>
      <c r="AX60" s="62"/>
      <c r="AY60" s="62"/>
      <c r="AZ60" s="62"/>
      <c r="BA60" s="62"/>
    </row>
    <row r="61" spans="1:53" s="63" customFormat="1" ht="12.75">
      <c r="A61" s="50">
        <v>58</v>
      </c>
      <c r="B61" s="156" t="s">
        <v>120</v>
      </c>
      <c r="C61" s="72">
        <v>9603</v>
      </c>
      <c r="D61" s="95">
        <v>33597731</v>
      </c>
      <c r="E61" s="23">
        <f t="shared" si="27"/>
        <v>3498.670311361033</v>
      </c>
      <c r="F61" s="95">
        <v>11795707</v>
      </c>
      <c r="G61" s="23">
        <f t="shared" si="28"/>
        <v>1228.335624284078</v>
      </c>
      <c r="H61" s="95">
        <v>1997988</v>
      </c>
      <c r="I61" s="23">
        <f t="shared" si="47"/>
        <v>208.0587316463605</v>
      </c>
      <c r="J61" s="95">
        <v>1151544</v>
      </c>
      <c r="K61" s="23">
        <f t="shared" si="29"/>
        <v>119.91502655420182</v>
      </c>
      <c r="L61" s="95">
        <v>147777</v>
      </c>
      <c r="M61" s="23">
        <f t="shared" si="30"/>
        <v>15.388628553577007</v>
      </c>
      <c r="N61" s="95">
        <v>3255124</v>
      </c>
      <c r="O61" s="23">
        <f t="shared" si="31"/>
        <v>338.96948870144746</v>
      </c>
      <c r="P61" s="40">
        <f t="shared" si="21"/>
        <v>51945871</v>
      </c>
      <c r="Q61" s="65">
        <f t="shared" si="32"/>
        <v>5409.337811100698</v>
      </c>
      <c r="R61" s="95">
        <v>3239008</v>
      </c>
      <c r="S61" s="23">
        <f t="shared" si="33"/>
        <v>337.29126314693326</v>
      </c>
      <c r="T61" s="95">
        <v>3357096</v>
      </c>
      <c r="U61" s="23">
        <f t="shared" si="34"/>
        <v>349.5882536707279</v>
      </c>
      <c r="V61" s="136">
        <f t="shared" si="23"/>
        <v>58541975</v>
      </c>
      <c r="W61" s="38">
        <f t="shared" si="35"/>
        <v>6096.217327918359</v>
      </c>
      <c r="X61" s="95">
        <v>5674208</v>
      </c>
      <c r="Y61" s="23">
        <f t="shared" si="36"/>
        <v>590.8786837446631</v>
      </c>
      <c r="Z61" s="95">
        <v>1444217</v>
      </c>
      <c r="AA61" s="23">
        <f t="shared" si="37"/>
        <v>150.39227324794336</v>
      </c>
      <c r="AB61" s="92">
        <v>568712</v>
      </c>
      <c r="AC61" s="23">
        <f t="shared" si="38"/>
        <v>59.222326356346976</v>
      </c>
      <c r="AD61" s="95">
        <v>8586487</v>
      </c>
      <c r="AE61" s="23">
        <f t="shared" si="39"/>
        <v>894.1463084452776</v>
      </c>
      <c r="AF61" s="95">
        <v>7054868</v>
      </c>
      <c r="AG61" s="23">
        <f t="shared" si="40"/>
        <v>734.6525044257003</v>
      </c>
      <c r="AH61" s="92">
        <v>6164923</v>
      </c>
      <c r="AI61" s="23">
        <f t="shared" si="41"/>
        <v>641.9788607726753</v>
      </c>
      <c r="AJ61" s="95">
        <v>35449</v>
      </c>
      <c r="AK61" s="23">
        <f t="shared" si="14"/>
        <v>3.691450588357805</v>
      </c>
      <c r="AL61" s="95">
        <v>37789</v>
      </c>
      <c r="AM61" s="23">
        <f t="shared" si="15"/>
        <v>3.9351244402790795</v>
      </c>
      <c r="AN61" s="92">
        <v>739850</v>
      </c>
      <c r="AO61" s="23">
        <f t="shared" si="42"/>
        <v>77.04363219827137</v>
      </c>
      <c r="AP61" s="58">
        <f>X61+Z61+AB61+AD61+AF61+AH61+AJ61+AL61+AN61</f>
        <v>30306503</v>
      </c>
      <c r="AQ61" s="58">
        <f t="shared" si="43"/>
        <v>3155.9411642195146</v>
      </c>
      <c r="AR61" s="95">
        <v>669462</v>
      </c>
      <c r="AS61" s="23">
        <f t="shared" si="44"/>
        <v>69.71383942517963</v>
      </c>
      <c r="AT61" s="92">
        <v>2046070</v>
      </c>
      <c r="AU61" s="23">
        <f t="shared" si="45"/>
        <v>213.06570863271895</v>
      </c>
      <c r="AV61" s="73">
        <f>V61+AP61+AR61+AT61</f>
        <v>91564010</v>
      </c>
      <c r="AW61" s="73">
        <f t="shared" si="46"/>
        <v>9534.938040195771</v>
      </c>
      <c r="AX61" s="62"/>
      <c r="AY61" s="62"/>
      <c r="AZ61" s="62"/>
      <c r="BA61" s="62"/>
    </row>
    <row r="62" spans="1:53" s="63" customFormat="1" ht="12.75">
      <c r="A62" s="50">
        <v>59</v>
      </c>
      <c r="B62" s="156" t="s">
        <v>121</v>
      </c>
      <c r="C62" s="72">
        <v>5262</v>
      </c>
      <c r="D62" s="95">
        <v>18044673</v>
      </c>
      <c r="E62" s="23">
        <f t="shared" si="27"/>
        <v>3429.2423033067275</v>
      </c>
      <c r="F62" s="95">
        <v>6410744</v>
      </c>
      <c r="G62" s="23">
        <f t="shared" si="28"/>
        <v>1218.3093880653744</v>
      </c>
      <c r="H62" s="95">
        <v>1173514</v>
      </c>
      <c r="I62" s="23">
        <f t="shared" si="47"/>
        <v>223.01672367920943</v>
      </c>
      <c r="J62" s="95">
        <v>456877</v>
      </c>
      <c r="K62" s="23">
        <f t="shared" si="29"/>
        <v>86.82573166096542</v>
      </c>
      <c r="L62" s="95">
        <v>133529</v>
      </c>
      <c r="M62" s="23">
        <f t="shared" si="30"/>
        <v>25.37609274040289</v>
      </c>
      <c r="N62" s="95">
        <v>4299233</v>
      </c>
      <c r="O62" s="23">
        <f t="shared" si="31"/>
        <v>817.0340174838465</v>
      </c>
      <c r="P62" s="40">
        <f t="shared" si="21"/>
        <v>30518570</v>
      </c>
      <c r="Q62" s="65">
        <f t="shared" si="32"/>
        <v>5799.804256936526</v>
      </c>
      <c r="R62" s="95">
        <v>1632065</v>
      </c>
      <c r="S62" s="23">
        <f t="shared" si="33"/>
        <v>310.16058532877236</v>
      </c>
      <c r="T62" s="95">
        <v>3169110</v>
      </c>
      <c r="U62" s="23">
        <f t="shared" si="34"/>
        <v>602.2633979475485</v>
      </c>
      <c r="V62" s="136">
        <f t="shared" si="23"/>
        <v>35319745</v>
      </c>
      <c r="W62" s="38">
        <f t="shared" si="35"/>
        <v>6712.228240212847</v>
      </c>
      <c r="X62" s="95">
        <v>3459590</v>
      </c>
      <c r="Y62" s="23">
        <f t="shared" si="36"/>
        <v>657.4667426833903</v>
      </c>
      <c r="Z62" s="95">
        <v>1153239</v>
      </c>
      <c r="AA62" s="23">
        <f t="shared" si="37"/>
        <v>219.1636259977195</v>
      </c>
      <c r="AB62" s="92">
        <v>451959</v>
      </c>
      <c r="AC62" s="23">
        <f t="shared" si="38"/>
        <v>85.89110604332953</v>
      </c>
      <c r="AD62" s="95">
        <v>4425578</v>
      </c>
      <c r="AE62" s="23">
        <f t="shared" si="39"/>
        <v>841.0448498669707</v>
      </c>
      <c r="AF62" s="95">
        <v>3661759</v>
      </c>
      <c r="AG62" s="23">
        <f t="shared" si="40"/>
        <v>695.8873052071456</v>
      </c>
      <c r="AH62" s="92">
        <v>4008462</v>
      </c>
      <c r="AI62" s="23">
        <f t="shared" si="41"/>
        <v>761.7753705815279</v>
      </c>
      <c r="AJ62" s="95">
        <v>0</v>
      </c>
      <c r="AK62" s="23">
        <f t="shared" si="14"/>
        <v>0</v>
      </c>
      <c r="AL62" s="95">
        <v>11375</v>
      </c>
      <c r="AM62" s="23">
        <f t="shared" si="15"/>
        <v>2.161725579627518</v>
      </c>
      <c r="AN62" s="92">
        <v>0</v>
      </c>
      <c r="AO62" s="23">
        <f t="shared" si="42"/>
        <v>0</v>
      </c>
      <c r="AP62" s="58">
        <f t="shared" si="24"/>
        <v>17171962</v>
      </c>
      <c r="AQ62" s="58">
        <f t="shared" si="43"/>
        <v>3263.3907259597113</v>
      </c>
      <c r="AR62" s="95">
        <v>275380</v>
      </c>
      <c r="AS62" s="23">
        <f t="shared" si="44"/>
        <v>52.33371341695173</v>
      </c>
      <c r="AT62" s="92">
        <v>2044819</v>
      </c>
      <c r="AU62" s="23">
        <f t="shared" si="45"/>
        <v>388.60110224249337</v>
      </c>
      <c r="AV62" s="73">
        <f>V62+AP62+AR62+AT62</f>
        <v>54811906</v>
      </c>
      <c r="AW62" s="73">
        <f t="shared" si="46"/>
        <v>10416.553781832003</v>
      </c>
      <c r="AX62" s="62"/>
      <c r="AY62" s="62"/>
      <c r="AZ62" s="62"/>
      <c r="BA62" s="62"/>
    </row>
    <row r="63" spans="1:49" ht="12.75">
      <c r="A63" s="66">
        <v>60</v>
      </c>
      <c r="B63" s="158" t="s">
        <v>122</v>
      </c>
      <c r="C63" s="68">
        <v>7227</v>
      </c>
      <c r="D63" s="112">
        <v>25641605</v>
      </c>
      <c r="E63" s="24">
        <f t="shared" si="27"/>
        <v>3548.028919330289</v>
      </c>
      <c r="F63" s="112">
        <v>10190901</v>
      </c>
      <c r="G63" s="24">
        <f t="shared" si="28"/>
        <v>1410.1149854711498</v>
      </c>
      <c r="H63" s="112">
        <v>1437702</v>
      </c>
      <c r="I63" s="24">
        <f t="shared" si="47"/>
        <v>198.93482772934829</v>
      </c>
      <c r="J63" s="112">
        <v>1445849</v>
      </c>
      <c r="K63" s="24">
        <f t="shared" si="29"/>
        <v>200.0621281306213</v>
      </c>
      <c r="L63" s="112">
        <v>145857</v>
      </c>
      <c r="M63" s="24">
        <f t="shared" si="30"/>
        <v>20.18223329182233</v>
      </c>
      <c r="N63" s="112">
        <v>2964480</v>
      </c>
      <c r="O63" s="24">
        <f t="shared" si="31"/>
        <v>410.195101701951</v>
      </c>
      <c r="P63" s="64">
        <f t="shared" si="21"/>
        <v>41826394</v>
      </c>
      <c r="Q63" s="4">
        <f t="shared" si="32"/>
        <v>5787.518195655182</v>
      </c>
      <c r="R63" s="112">
        <v>3060247</v>
      </c>
      <c r="S63" s="24">
        <f t="shared" si="33"/>
        <v>423.4463816244638</v>
      </c>
      <c r="T63" s="112">
        <v>3836781</v>
      </c>
      <c r="U63" s="24">
        <f t="shared" si="34"/>
        <v>530.895392278954</v>
      </c>
      <c r="V63" s="137">
        <f t="shared" si="23"/>
        <v>48723422</v>
      </c>
      <c r="W63" s="5">
        <f t="shared" si="35"/>
        <v>6741.8599695586</v>
      </c>
      <c r="X63" s="112">
        <v>3970852</v>
      </c>
      <c r="Y63" s="24">
        <f t="shared" si="36"/>
        <v>549.446796734468</v>
      </c>
      <c r="Z63" s="112">
        <v>1241174</v>
      </c>
      <c r="AA63" s="24">
        <f t="shared" si="37"/>
        <v>171.7412480974125</v>
      </c>
      <c r="AB63" s="94">
        <v>584148</v>
      </c>
      <c r="AC63" s="24">
        <f t="shared" si="38"/>
        <v>80.8285595682856</v>
      </c>
      <c r="AD63" s="112">
        <v>5586564</v>
      </c>
      <c r="AE63" s="24">
        <f t="shared" si="39"/>
        <v>773.0128684101287</v>
      </c>
      <c r="AF63" s="112">
        <v>3798874</v>
      </c>
      <c r="AG63" s="24">
        <f t="shared" si="40"/>
        <v>525.650200636502</v>
      </c>
      <c r="AH63" s="94">
        <v>5054726</v>
      </c>
      <c r="AI63" s="24">
        <f t="shared" si="41"/>
        <v>699.4224436142244</v>
      </c>
      <c r="AJ63" s="112">
        <v>0</v>
      </c>
      <c r="AK63" s="24">
        <f t="shared" si="14"/>
        <v>0</v>
      </c>
      <c r="AL63" s="112">
        <v>12700</v>
      </c>
      <c r="AM63" s="24">
        <f t="shared" si="15"/>
        <v>1.7572990175729901</v>
      </c>
      <c r="AN63" s="94">
        <v>206330</v>
      </c>
      <c r="AO63" s="24">
        <f t="shared" si="42"/>
        <v>28.549882385498822</v>
      </c>
      <c r="AP63" s="6">
        <f t="shared" si="24"/>
        <v>20455368</v>
      </c>
      <c r="AQ63" s="67">
        <f t="shared" si="43"/>
        <v>2830.409298464093</v>
      </c>
      <c r="AR63" s="112">
        <v>7642675</v>
      </c>
      <c r="AS63" s="24">
        <f t="shared" si="44"/>
        <v>1057.5169503251695</v>
      </c>
      <c r="AT63" s="94">
        <v>6037572</v>
      </c>
      <c r="AU63" s="24">
        <f t="shared" si="45"/>
        <v>835.4188459941885</v>
      </c>
      <c r="AV63" s="60">
        <f t="shared" si="25"/>
        <v>82859037</v>
      </c>
      <c r="AW63" s="60">
        <f t="shared" si="46"/>
        <v>11465.20506434205</v>
      </c>
    </row>
    <row r="64" spans="1:49" ht="12.75">
      <c r="A64" s="121">
        <v>61</v>
      </c>
      <c r="B64" s="157" t="s">
        <v>123</v>
      </c>
      <c r="C64" s="69">
        <v>3789</v>
      </c>
      <c r="D64" s="119">
        <v>13764722</v>
      </c>
      <c r="E64" s="118">
        <f t="shared" si="27"/>
        <v>3632.8112958564266</v>
      </c>
      <c r="F64" s="119">
        <v>5147502</v>
      </c>
      <c r="G64" s="118">
        <f t="shared" si="28"/>
        <v>1358.5384006334125</v>
      </c>
      <c r="H64" s="119">
        <v>637501</v>
      </c>
      <c r="I64" s="118">
        <f t="shared" si="47"/>
        <v>168.25046186328848</v>
      </c>
      <c r="J64" s="119">
        <v>2635419</v>
      </c>
      <c r="K64" s="118">
        <f t="shared" si="29"/>
        <v>695.5447347585115</v>
      </c>
      <c r="L64" s="119">
        <v>0</v>
      </c>
      <c r="M64" s="118">
        <f t="shared" si="30"/>
        <v>0</v>
      </c>
      <c r="N64" s="119">
        <v>4509108</v>
      </c>
      <c r="O64" s="118">
        <f t="shared" si="31"/>
        <v>1190.0522565320666</v>
      </c>
      <c r="P64" s="130">
        <f t="shared" si="21"/>
        <v>26694252</v>
      </c>
      <c r="Q64" s="117">
        <f t="shared" si="32"/>
        <v>7045.197149643705</v>
      </c>
      <c r="R64" s="119">
        <v>1666466</v>
      </c>
      <c r="S64" s="118">
        <f t="shared" si="33"/>
        <v>439.8168382158881</v>
      </c>
      <c r="T64" s="119">
        <v>1782874</v>
      </c>
      <c r="U64" s="118">
        <f t="shared" si="34"/>
        <v>470.539456320929</v>
      </c>
      <c r="V64" s="135">
        <f t="shared" si="23"/>
        <v>30143592</v>
      </c>
      <c r="W64" s="116">
        <f t="shared" si="35"/>
        <v>7955.553444180523</v>
      </c>
      <c r="X64" s="119">
        <v>2213538</v>
      </c>
      <c r="Y64" s="118">
        <f t="shared" si="36"/>
        <v>584.2011084718923</v>
      </c>
      <c r="Z64" s="119">
        <v>1801320</v>
      </c>
      <c r="AA64" s="118">
        <f t="shared" si="37"/>
        <v>475.4077593032462</v>
      </c>
      <c r="AB64" s="141">
        <v>378212</v>
      </c>
      <c r="AC64" s="118">
        <f t="shared" si="38"/>
        <v>99.81842174716284</v>
      </c>
      <c r="AD64" s="119">
        <v>4815964</v>
      </c>
      <c r="AE64" s="118">
        <f t="shared" si="39"/>
        <v>1271.038268672473</v>
      </c>
      <c r="AF64" s="119">
        <v>2215302</v>
      </c>
      <c r="AG64" s="118">
        <f t="shared" si="40"/>
        <v>584.6666666666666</v>
      </c>
      <c r="AH64" s="141">
        <v>2470976</v>
      </c>
      <c r="AI64" s="118">
        <f t="shared" si="41"/>
        <v>652.1446291897598</v>
      </c>
      <c r="AJ64" s="119">
        <v>1000</v>
      </c>
      <c r="AK64" s="118">
        <f t="shared" si="14"/>
        <v>0.26392187912377935</v>
      </c>
      <c r="AL64" s="119">
        <v>0</v>
      </c>
      <c r="AM64" s="118">
        <f t="shared" si="15"/>
        <v>0</v>
      </c>
      <c r="AN64" s="141">
        <v>251949</v>
      </c>
      <c r="AO64" s="118">
        <f t="shared" si="42"/>
        <v>66.49485352335708</v>
      </c>
      <c r="AP64" s="115">
        <f t="shared" si="24"/>
        <v>14148261</v>
      </c>
      <c r="AQ64" s="115">
        <f t="shared" si="43"/>
        <v>3734.035629453682</v>
      </c>
      <c r="AR64" s="119">
        <v>818010</v>
      </c>
      <c r="AS64" s="118">
        <f t="shared" si="44"/>
        <v>215.89073634204274</v>
      </c>
      <c r="AT64" s="141">
        <v>1867345</v>
      </c>
      <c r="AU64" s="118">
        <f t="shared" si="45"/>
        <v>492.8332013723938</v>
      </c>
      <c r="AV64" s="114">
        <f t="shared" si="25"/>
        <v>46977208</v>
      </c>
      <c r="AW64" s="114">
        <f t="shared" si="46"/>
        <v>12398.31301134864</v>
      </c>
    </row>
    <row r="65" spans="1:53" s="63" customFormat="1" ht="12.75">
      <c r="A65" s="50">
        <v>62</v>
      </c>
      <c r="B65" s="156" t="s">
        <v>124</v>
      </c>
      <c r="C65" s="72">
        <v>2257</v>
      </c>
      <c r="D65" s="95">
        <v>7330597</v>
      </c>
      <c r="E65" s="23">
        <f t="shared" si="27"/>
        <v>3247.9384138236596</v>
      </c>
      <c r="F65" s="95">
        <v>2018820</v>
      </c>
      <c r="G65" s="23">
        <f t="shared" si="28"/>
        <v>894.4705361098804</v>
      </c>
      <c r="H65" s="95">
        <v>914975</v>
      </c>
      <c r="I65" s="23">
        <f t="shared" si="47"/>
        <v>405.3943287549845</v>
      </c>
      <c r="J65" s="95">
        <v>290548</v>
      </c>
      <c r="K65" s="23">
        <f t="shared" si="29"/>
        <v>128.7319450598139</v>
      </c>
      <c r="L65" s="95">
        <v>91647</v>
      </c>
      <c r="M65" s="23">
        <f t="shared" si="30"/>
        <v>40.60567124501551</v>
      </c>
      <c r="N65" s="95">
        <v>1444307</v>
      </c>
      <c r="O65" s="23">
        <f t="shared" si="31"/>
        <v>639.9233495790872</v>
      </c>
      <c r="P65" s="40">
        <f>D65+F65+H65+J65+L65+N65</f>
        <v>12090894</v>
      </c>
      <c r="Q65" s="65">
        <f t="shared" si="32"/>
        <v>5357.064244572442</v>
      </c>
      <c r="R65" s="95">
        <v>667162</v>
      </c>
      <c r="S65" s="23">
        <f t="shared" si="33"/>
        <v>295.5968099246788</v>
      </c>
      <c r="T65" s="95">
        <v>903385</v>
      </c>
      <c r="U65" s="23">
        <f t="shared" si="34"/>
        <v>400.2591936198494</v>
      </c>
      <c r="V65" s="136">
        <f t="shared" si="23"/>
        <v>13661441</v>
      </c>
      <c r="W65" s="38">
        <f t="shared" si="35"/>
        <v>6052.92024811697</v>
      </c>
      <c r="X65" s="95">
        <v>1016377</v>
      </c>
      <c r="Y65" s="23">
        <f t="shared" si="36"/>
        <v>450.3221089942401</v>
      </c>
      <c r="Z65" s="95">
        <v>508529</v>
      </c>
      <c r="AA65" s="23">
        <f t="shared" si="37"/>
        <v>225.3119184758529</v>
      </c>
      <c r="AB65" s="92">
        <v>330363</v>
      </c>
      <c r="AC65" s="23">
        <f t="shared" si="38"/>
        <v>146.3726185201595</v>
      </c>
      <c r="AD65" s="95">
        <v>1794137</v>
      </c>
      <c r="AE65" s="23">
        <f t="shared" si="39"/>
        <v>794.9211342490031</v>
      </c>
      <c r="AF65" s="95">
        <v>1499953</v>
      </c>
      <c r="AG65" s="23">
        <f t="shared" si="40"/>
        <v>664.5782011519716</v>
      </c>
      <c r="AH65" s="92">
        <v>1499056</v>
      </c>
      <c r="AI65" s="23">
        <f t="shared" si="41"/>
        <v>664.1807709348693</v>
      </c>
      <c r="AJ65" s="95">
        <v>0</v>
      </c>
      <c r="AK65" s="23">
        <f t="shared" si="14"/>
        <v>0</v>
      </c>
      <c r="AL65" s="95">
        <v>7823</v>
      </c>
      <c r="AM65" s="23">
        <f t="shared" si="15"/>
        <v>3.466105449712007</v>
      </c>
      <c r="AN65" s="92">
        <v>618</v>
      </c>
      <c r="AO65" s="23">
        <f t="shared" si="42"/>
        <v>0.2738147984049623</v>
      </c>
      <c r="AP65" s="58">
        <f>X65+Z65+AB65+AD65+AF65+AH65+AJ65+AL65+AN65</f>
        <v>6656856</v>
      </c>
      <c r="AQ65" s="58">
        <f t="shared" si="43"/>
        <v>2949.4266725742136</v>
      </c>
      <c r="AR65" s="95">
        <v>94886</v>
      </c>
      <c r="AS65" s="23">
        <f t="shared" si="44"/>
        <v>42.04076207354896</v>
      </c>
      <c r="AT65" s="92">
        <v>0</v>
      </c>
      <c r="AU65" s="23">
        <f t="shared" si="45"/>
        <v>0</v>
      </c>
      <c r="AV65" s="73">
        <f t="shared" si="25"/>
        <v>20413183</v>
      </c>
      <c r="AW65" s="73">
        <f t="shared" si="46"/>
        <v>9044.387682764733</v>
      </c>
      <c r="AX65" s="62"/>
      <c r="AY65" s="62"/>
      <c r="AZ65" s="62"/>
      <c r="BA65" s="62"/>
    </row>
    <row r="66" spans="1:53" s="63" customFormat="1" ht="12.75">
      <c r="A66" s="50">
        <v>63</v>
      </c>
      <c r="B66" s="156" t="s">
        <v>125</v>
      </c>
      <c r="C66" s="72">
        <v>2309</v>
      </c>
      <c r="D66" s="95">
        <v>10482454</v>
      </c>
      <c r="E66" s="23">
        <f t="shared" si="27"/>
        <v>4539.82416630576</v>
      </c>
      <c r="F66" s="95">
        <v>3122845</v>
      </c>
      <c r="G66" s="23">
        <f t="shared" si="28"/>
        <v>1352.4664356864444</v>
      </c>
      <c r="H66" s="95">
        <v>535693</v>
      </c>
      <c r="I66" s="23">
        <f t="shared" si="47"/>
        <v>232.00216543958425</v>
      </c>
      <c r="J66" s="95">
        <v>306414</v>
      </c>
      <c r="K66" s="23">
        <f t="shared" si="29"/>
        <v>132.70420095279343</v>
      </c>
      <c r="L66" s="95">
        <v>23415</v>
      </c>
      <c r="M66" s="23">
        <f t="shared" si="30"/>
        <v>10.140753572975314</v>
      </c>
      <c r="N66" s="95">
        <v>1462866</v>
      </c>
      <c r="O66" s="23">
        <f t="shared" si="31"/>
        <v>633.549588566479</v>
      </c>
      <c r="P66" s="40">
        <f t="shared" si="21"/>
        <v>15933687</v>
      </c>
      <c r="Q66" s="65">
        <f t="shared" si="32"/>
        <v>6900.687310524037</v>
      </c>
      <c r="R66" s="95">
        <v>1618263</v>
      </c>
      <c r="S66" s="23">
        <f t="shared" si="33"/>
        <v>700.8501515807709</v>
      </c>
      <c r="T66" s="95">
        <v>1637648</v>
      </c>
      <c r="U66" s="23">
        <f t="shared" si="34"/>
        <v>709.2455608488523</v>
      </c>
      <c r="V66" s="136">
        <f t="shared" si="23"/>
        <v>19189598</v>
      </c>
      <c r="W66" s="38">
        <f>V66/$C66</f>
        <v>8310.78302295366</v>
      </c>
      <c r="X66" s="95">
        <v>1814823</v>
      </c>
      <c r="Y66" s="23">
        <f t="shared" si="36"/>
        <v>785.9779125162408</v>
      </c>
      <c r="Z66" s="95">
        <v>693196</v>
      </c>
      <c r="AA66" s="23">
        <f t="shared" si="37"/>
        <v>300.21481160675614</v>
      </c>
      <c r="AB66" s="92">
        <v>375586</v>
      </c>
      <c r="AC66" s="23">
        <f t="shared" si="38"/>
        <v>162.6617583369424</v>
      </c>
      <c r="AD66" s="95">
        <v>2974196</v>
      </c>
      <c r="AE66" s="23">
        <f t="shared" si="39"/>
        <v>1288.0883499350368</v>
      </c>
      <c r="AF66" s="95">
        <v>1548194</v>
      </c>
      <c r="AG66" s="23">
        <f t="shared" si="40"/>
        <v>670.50411433521</v>
      </c>
      <c r="AH66" s="92">
        <v>1528640</v>
      </c>
      <c r="AI66" s="23">
        <f t="shared" si="41"/>
        <v>662.0355132091814</v>
      </c>
      <c r="AJ66" s="95">
        <v>0</v>
      </c>
      <c r="AK66" s="23">
        <f t="shared" si="14"/>
        <v>0</v>
      </c>
      <c r="AL66" s="95">
        <v>17763</v>
      </c>
      <c r="AM66" s="23">
        <f t="shared" si="15"/>
        <v>7.692940666955392</v>
      </c>
      <c r="AN66" s="92">
        <v>562970</v>
      </c>
      <c r="AO66" s="23">
        <f t="shared" si="42"/>
        <v>243.81550454742313</v>
      </c>
      <c r="AP66" s="58">
        <f>X66+Z66+AB66+AD66+AF66+AH66+AJ66+AL66+AN66</f>
        <v>9515368</v>
      </c>
      <c r="AQ66" s="58">
        <f t="shared" si="43"/>
        <v>4120.990905153746</v>
      </c>
      <c r="AR66" s="95">
        <v>5924</v>
      </c>
      <c r="AS66" s="23">
        <f t="shared" si="44"/>
        <v>2.5656128194023387</v>
      </c>
      <c r="AT66" s="92">
        <v>1571452</v>
      </c>
      <c r="AU66" s="23">
        <f t="shared" si="45"/>
        <v>680.5768731052403</v>
      </c>
      <c r="AV66" s="73">
        <f t="shared" si="25"/>
        <v>30282342</v>
      </c>
      <c r="AW66" s="73">
        <f t="shared" si="46"/>
        <v>13114.916414032048</v>
      </c>
      <c r="AX66" s="62"/>
      <c r="AY66" s="62"/>
      <c r="AZ66" s="62"/>
      <c r="BA66" s="62"/>
    </row>
    <row r="67" spans="1:53" s="63" customFormat="1" ht="12.75">
      <c r="A67" s="50">
        <v>64</v>
      </c>
      <c r="B67" s="156" t="s">
        <v>126</v>
      </c>
      <c r="C67" s="72">
        <v>2669</v>
      </c>
      <c r="D67" s="95">
        <v>8197663</v>
      </c>
      <c r="E67" s="23">
        <f t="shared" si="27"/>
        <v>3071.4361183964033</v>
      </c>
      <c r="F67" s="95">
        <v>2903347</v>
      </c>
      <c r="G67" s="23">
        <f t="shared" si="28"/>
        <v>1087.8032971150244</v>
      </c>
      <c r="H67" s="95">
        <v>1180451</v>
      </c>
      <c r="I67" s="23">
        <f t="shared" si="47"/>
        <v>442.28212813787934</v>
      </c>
      <c r="J67" s="95">
        <v>706213</v>
      </c>
      <c r="K67" s="23">
        <f aca="true" t="shared" si="48" ref="K67:K72">J67/$C67</f>
        <v>264.5983514424878</v>
      </c>
      <c r="L67" s="95">
        <v>132707</v>
      </c>
      <c r="M67" s="23">
        <f t="shared" si="30"/>
        <v>49.72161858373923</v>
      </c>
      <c r="N67" s="95">
        <v>1511720</v>
      </c>
      <c r="O67" s="23">
        <f t="shared" si="31"/>
        <v>566.3994005245411</v>
      </c>
      <c r="P67" s="40">
        <f aca="true" t="shared" si="49" ref="P67:P72">D67+F67+H67+J67+L67+N67</f>
        <v>14632101</v>
      </c>
      <c r="Q67" s="65">
        <f t="shared" si="32"/>
        <v>5482.240914200075</v>
      </c>
      <c r="R67" s="95">
        <v>1029053</v>
      </c>
      <c r="S67" s="23">
        <f t="shared" si="33"/>
        <v>385.55751217684525</v>
      </c>
      <c r="T67" s="95">
        <v>1786526</v>
      </c>
      <c r="U67" s="23">
        <f t="shared" si="34"/>
        <v>669.3615586361933</v>
      </c>
      <c r="V67" s="136">
        <f t="shared" si="23"/>
        <v>17447680</v>
      </c>
      <c r="W67" s="38">
        <f t="shared" si="35"/>
        <v>6537.159985013113</v>
      </c>
      <c r="X67" s="95">
        <v>1534705</v>
      </c>
      <c r="Y67" s="23">
        <f t="shared" si="36"/>
        <v>575.0112401648557</v>
      </c>
      <c r="Z67" s="95">
        <v>641892</v>
      </c>
      <c r="AA67" s="23">
        <f t="shared" si="37"/>
        <v>240.49906331959536</v>
      </c>
      <c r="AB67" s="92">
        <v>369036</v>
      </c>
      <c r="AC67" s="23">
        <f t="shared" si="38"/>
        <v>138.2675159235669</v>
      </c>
      <c r="AD67" s="95">
        <v>2561120</v>
      </c>
      <c r="AE67" s="23">
        <f t="shared" si="39"/>
        <v>959.5803671787186</v>
      </c>
      <c r="AF67" s="95">
        <v>1437106</v>
      </c>
      <c r="AG67" s="23">
        <f t="shared" si="40"/>
        <v>538.4436118396403</v>
      </c>
      <c r="AH67" s="92">
        <v>1966636</v>
      </c>
      <c r="AI67" s="23">
        <f t="shared" si="41"/>
        <v>736.8437617085051</v>
      </c>
      <c r="AJ67" s="95">
        <v>0</v>
      </c>
      <c r="AK67" s="23">
        <f t="shared" si="14"/>
        <v>0</v>
      </c>
      <c r="AL67" s="95">
        <v>11650</v>
      </c>
      <c r="AM67" s="23">
        <f t="shared" si="15"/>
        <v>4.364930685650056</v>
      </c>
      <c r="AN67" s="92">
        <v>32659</v>
      </c>
      <c r="AO67" s="23">
        <f t="shared" si="42"/>
        <v>12.236418134132634</v>
      </c>
      <c r="AP67" s="58">
        <f t="shared" si="24"/>
        <v>8554804</v>
      </c>
      <c r="AQ67" s="58">
        <f aca="true" t="shared" si="50" ref="AQ67:AQ72">AP67/$C67</f>
        <v>3205.246908954665</v>
      </c>
      <c r="AR67" s="95">
        <v>517694</v>
      </c>
      <c r="AS67" s="23">
        <f t="shared" si="44"/>
        <v>193.96553016110903</v>
      </c>
      <c r="AT67" s="92">
        <v>1360481</v>
      </c>
      <c r="AU67" s="23">
        <f t="shared" si="45"/>
        <v>509.7343574372424</v>
      </c>
      <c r="AV67" s="73">
        <f t="shared" si="25"/>
        <v>27880659</v>
      </c>
      <c r="AW67" s="73">
        <f t="shared" si="46"/>
        <v>10446.10678156613</v>
      </c>
      <c r="AX67" s="62"/>
      <c r="AY67" s="62"/>
      <c r="AZ67" s="62"/>
      <c r="BA67" s="62"/>
    </row>
    <row r="68" spans="1:49" ht="12.75">
      <c r="A68" s="66">
        <v>65</v>
      </c>
      <c r="B68" s="158" t="s">
        <v>127</v>
      </c>
      <c r="C68" s="68">
        <v>8779</v>
      </c>
      <c r="D68" s="112">
        <v>28449902</v>
      </c>
      <c r="E68" s="24">
        <f>D68/C68</f>
        <v>3240.676842464973</v>
      </c>
      <c r="F68" s="112">
        <v>13212052</v>
      </c>
      <c r="G68" s="24">
        <f aca="true" t="shared" si="51" ref="G68:G73">F68/C68</f>
        <v>1504.9609294908305</v>
      </c>
      <c r="H68" s="112">
        <v>1169400</v>
      </c>
      <c r="I68" s="24">
        <f t="shared" si="47"/>
        <v>133.20423738466795</v>
      </c>
      <c r="J68" s="112">
        <v>6237274</v>
      </c>
      <c r="K68" s="24">
        <f t="shared" si="48"/>
        <v>710.4765918669552</v>
      </c>
      <c r="L68" s="112">
        <v>554062</v>
      </c>
      <c r="M68" s="24">
        <f>L68/$C68</f>
        <v>63.11219956714888</v>
      </c>
      <c r="N68" s="112">
        <v>6921635</v>
      </c>
      <c r="O68" s="24">
        <f>N68/$C68</f>
        <v>788.4309146827657</v>
      </c>
      <c r="P68" s="64">
        <f t="shared" si="49"/>
        <v>56544325</v>
      </c>
      <c r="Q68" s="4">
        <f aca="true" t="shared" si="52" ref="Q68:Q73">P68/$C68</f>
        <v>6440.861715457341</v>
      </c>
      <c r="R68" s="112">
        <v>5703675</v>
      </c>
      <c r="S68" s="24">
        <f aca="true" t="shared" si="53" ref="S68:S73">R68/$C68</f>
        <v>649.695295591753</v>
      </c>
      <c r="T68" s="112">
        <v>5705445</v>
      </c>
      <c r="U68" s="24">
        <f>T68/$C68</f>
        <v>649.8969130880511</v>
      </c>
      <c r="V68" s="137">
        <f aca="true" t="shared" si="54" ref="V68:V73">P68+R68+T68</f>
        <v>67953445</v>
      </c>
      <c r="W68" s="5">
        <f aca="true" t="shared" si="55" ref="W68:W73">V68/$C68</f>
        <v>7740.453924137146</v>
      </c>
      <c r="X68" s="112">
        <v>4496683</v>
      </c>
      <c r="Y68" s="24">
        <f>X68/$C68</f>
        <v>512.2090215286479</v>
      </c>
      <c r="Z68" s="112">
        <v>2391944</v>
      </c>
      <c r="AA68" s="24">
        <f>Z68/$C68</f>
        <v>272.46201161863536</v>
      </c>
      <c r="AB68" s="94">
        <v>1423841</v>
      </c>
      <c r="AC68" s="24">
        <f>AB68/$C68</f>
        <v>162.18715115616814</v>
      </c>
      <c r="AD68" s="112">
        <v>7403472</v>
      </c>
      <c r="AE68" s="24">
        <f>AD68/$C68</f>
        <v>843.3160952272468</v>
      </c>
      <c r="AF68" s="112">
        <v>3223107</v>
      </c>
      <c r="AG68" s="24">
        <f>AF68/$C68</f>
        <v>367.1382845426586</v>
      </c>
      <c r="AH68" s="94">
        <v>5345722</v>
      </c>
      <c r="AI68" s="24">
        <f>AH68/$C68</f>
        <v>608.9215172570908</v>
      </c>
      <c r="AJ68" s="112">
        <v>0</v>
      </c>
      <c r="AK68" s="24">
        <f>AJ68/$C68</f>
        <v>0</v>
      </c>
      <c r="AL68" s="112">
        <v>0</v>
      </c>
      <c r="AM68" s="24">
        <f>AL68/$C68</f>
        <v>0</v>
      </c>
      <c r="AN68" s="94">
        <v>3980347</v>
      </c>
      <c r="AO68" s="24">
        <f>AN68/$C68</f>
        <v>453.3941223373961</v>
      </c>
      <c r="AP68" s="6">
        <f t="shared" si="24"/>
        <v>28265116</v>
      </c>
      <c r="AQ68" s="67">
        <f t="shared" si="50"/>
        <v>3219.6282036678435</v>
      </c>
      <c r="AR68" s="112">
        <v>1286634</v>
      </c>
      <c r="AS68" s="24">
        <f>AR68/$C68</f>
        <v>146.55815013099442</v>
      </c>
      <c r="AT68" s="94">
        <v>6917914</v>
      </c>
      <c r="AU68" s="24">
        <f aca="true" t="shared" si="56" ref="AU68:AU73">AT68/$C68</f>
        <v>788.00706230778</v>
      </c>
      <c r="AV68" s="60">
        <f aca="true" t="shared" si="57" ref="AV68:AV73">V68+AP68+AR68+AT68</f>
        <v>104423109</v>
      </c>
      <c r="AW68" s="60">
        <f aca="true" t="shared" si="58" ref="AW68:AW74">AV68/$C68</f>
        <v>11894.647340243764</v>
      </c>
    </row>
    <row r="69" spans="1:49" ht="12.75">
      <c r="A69" s="121">
        <v>66</v>
      </c>
      <c r="B69" s="157" t="s">
        <v>171</v>
      </c>
      <c r="C69" s="69">
        <v>2337</v>
      </c>
      <c r="D69" s="119">
        <v>9258470</v>
      </c>
      <c r="E69" s="118">
        <f>D69/C69</f>
        <v>3961.6902011125376</v>
      </c>
      <c r="F69" s="119">
        <v>3609746</v>
      </c>
      <c r="G69" s="118">
        <f t="shared" si="51"/>
        <v>1544.6067608044502</v>
      </c>
      <c r="H69" s="119">
        <v>458752</v>
      </c>
      <c r="I69" s="118">
        <f t="shared" si="47"/>
        <v>196.29952931108258</v>
      </c>
      <c r="J69" s="119">
        <v>760483</v>
      </c>
      <c r="K69" s="118">
        <f t="shared" si="48"/>
        <v>325.4099272571673</v>
      </c>
      <c r="L69" s="119">
        <v>29555</v>
      </c>
      <c r="M69" s="118">
        <f>L69/$C69</f>
        <v>12.64655541292255</v>
      </c>
      <c r="N69" s="119">
        <v>1159802</v>
      </c>
      <c r="O69" s="118">
        <f>N69/$C69</f>
        <v>496.27813436029095</v>
      </c>
      <c r="P69" s="130">
        <f t="shared" si="49"/>
        <v>15276808</v>
      </c>
      <c r="Q69" s="117">
        <f t="shared" si="52"/>
        <v>6536.931108258451</v>
      </c>
      <c r="R69" s="119">
        <v>1585324</v>
      </c>
      <c r="S69" s="118">
        <f t="shared" si="53"/>
        <v>678.3585793752675</v>
      </c>
      <c r="T69" s="119">
        <v>2631561</v>
      </c>
      <c r="U69" s="118">
        <f>T69/$C69</f>
        <v>1126.0423620025674</v>
      </c>
      <c r="V69" s="135">
        <f t="shared" si="54"/>
        <v>19493693</v>
      </c>
      <c r="W69" s="116">
        <f t="shared" si="55"/>
        <v>8341.332049636287</v>
      </c>
      <c r="X69" s="119">
        <v>1384821</v>
      </c>
      <c r="Y69" s="118">
        <f>X69/$C69</f>
        <v>592.5635430038511</v>
      </c>
      <c r="Z69" s="119">
        <v>805714</v>
      </c>
      <c r="AA69" s="118">
        <f>Z69/$C69</f>
        <v>344.7642276422764</v>
      </c>
      <c r="AB69" s="141">
        <v>513134</v>
      </c>
      <c r="AC69" s="118">
        <f>AB69/$C69</f>
        <v>219.56953359007275</v>
      </c>
      <c r="AD69" s="119">
        <v>2109946</v>
      </c>
      <c r="AE69" s="118">
        <f>AD69/$C69</f>
        <v>902.8438168592212</v>
      </c>
      <c r="AF69" s="119">
        <v>1211996</v>
      </c>
      <c r="AG69" s="118">
        <f>AF69/$C69</f>
        <v>518.6118955926402</v>
      </c>
      <c r="AH69" s="141">
        <v>1625287</v>
      </c>
      <c r="AI69" s="118">
        <f>AH69/$C69</f>
        <v>695.4587077449722</v>
      </c>
      <c r="AJ69" s="119">
        <v>0</v>
      </c>
      <c r="AK69" s="118">
        <f>AJ69/$C69</f>
        <v>0</v>
      </c>
      <c r="AL69" s="119">
        <v>197312</v>
      </c>
      <c r="AM69" s="118">
        <f>AL69/$C69</f>
        <v>84.4296106118956</v>
      </c>
      <c r="AN69" s="141">
        <v>209523</v>
      </c>
      <c r="AO69" s="118">
        <f>AN69/$C69</f>
        <v>89.65468549422336</v>
      </c>
      <c r="AP69" s="115">
        <f>X69+Z69+AB69+AD69+AF69+AH69+AJ69+AL69+AN69</f>
        <v>8057733</v>
      </c>
      <c r="AQ69" s="115">
        <f t="shared" si="50"/>
        <v>3447.8960205391527</v>
      </c>
      <c r="AR69" s="119">
        <v>228465</v>
      </c>
      <c r="AS69" s="118">
        <f>AR69/$C69</f>
        <v>97.7599486521181</v>
      </c>
      <c r="AT69" s="141">
        <v>0</v>
      </c>
      <c r="AU69" s="118">
        <f t="shared" si="56"/>
        <v>0</v>
      </c>
      <c r="AV69" s="114">
        <f t="shared" si="57"/>
        <v>27779891</v>
      </c>
      <c r="AW69" s="114">
        <f t="shared" si="58"/>
        <v>11886.988018827557</v>
      </c>
    </row>
    <row r="70" spans="1:53" s="63" customFormat="1" ht="12.75">
      <c r="A70" s="50">
        <v>67</v>
      </c>
      <c r="B70" s="156" t="s">
        <v>128</v>
      </c>
      <c r="C70" s="72">
        <v>4618</v>
      </c>
      <c r="D70" s="95">
        <v>18809325</v>
      </c>
      <c r="E70" s="23">
        <f>D70/C70</f>
        <v>4073.0456907752273</v>
      </c>
      <c r="F70" s="95">
        <v>4566721</v>
      </c>
      <c r="G70" s="23">
        <f t="shared" si="51"/>
        <v>988.8958423559983</v>
      </c>
      <c r="H70" s="95">
        <v>950885</v>
      </c>
      <c r="I70" s="23">
        <f>H70/C70</f>
        <v>205.90840190558683</v>
      </c>
      <c r="J70" s="95">
        <v>950910</v>
      </c>
      <c r="K70" s="23">
        <f t="shared" si="48"/>
        <v>205.91381550454742</v>
      </c>
      <c r="L70" s="95">
        <v>0</v>
      </c>
      <c r="M70" s="23">
        <f>L70/$C70</f>
        <v>0</v>
      </c>
      <c r="N70" s="95">
        <v>1314472</v>
      </c>
      <c r="O70" s="23">
        <f>N70/$C70</f>
        <v>284.6409701169337</v>
      </c>
      <c r="P70" s="40">
        <f t="shared" si="49"/>
        <v>26592313</v>
      </c>
      <c r="Q70" s="65">
        <f t="shared" si="52"/>
        <v>5758.404720658294</v>
      </c>
      <c r="R70" s="95">
        <v>1545920</v>
      </c>
      <c r="S70" s="23">
        <f t="shared" si="53"/>
        <v>334.7596362061498</v>
      </c>
      <c r="T70" s="95">
        <v>1517373</v>
      </c>
      <c r="U70" s="23">
        <f>T70/$C70</f>
        <v>328.57795582503246</v>
      </c>
      <c r="V70" s="136">
        <f t="shared" si="54"/>
        <v>29655606</v>
      </c>
      <c r="W70" s="38">
        <f t="shared" si="55"/>
        <v>6421.7423126894755</v>
      </c>
      <c r="X70" s="95">
        <v>1948729</v>
      </c>
      <c r="Y70" s="23">
        <f>X70/$C70</f>
        <v>421.9854915547856</v>
      </c>
      <c r="Z70" s="95">
        <v>1088917</v>
      </c>
      <c r="AA70" s="23">
        <f>Z70/$C70</f>
        <v>235.79839757470768</v>
      </c>
      <c r="AB70" s="92">
        <v>608331</v>
      </c>
      <c r="AC70" s="23">
        <f>AB70/$C70</f>
        <v>131.73040277176267</v>
      </c>
      <c r="AD70" s="95">
        <v>5509626</v>
      </c>
      <c r="AE70" s="23">
        <f>AD70/$C70</f>
        <v>1193.0762234733652</v>
      </c>
      <c r="AF70" s="95">
        <v>2969984</v>
      </c>
      <c r="AG70" s="23">
        <f>AF70/$C70</f>
        <v>643.1320918146383</v>
      </c>
      <c r="AH70" s="92">
        <v>2332040</v>
      </c>
      <c r="AI70" s="23">
        <f>AH70/$C70</f>
        <v>504.9891728020788</v>
      </c>
      <c r="AJ70" s="95">
        <v>0</v>
      </c>
      <c r="AK70" s="23">
        <f>AJ70/$C70</f>
        <v>0</v>
      </c>
      <c r="AL70" s="95">
        <v>0</v>
      </c>
      <c r="AM70" s="23">
        <f>AL70/$C70</f>
        <v>0</v>
      </c>
      <c r="AN70" s="92">
        <v>1228870</v>
      </c>
      <c r="AO70" s="23">
        <f>AN70/$C70</f>
        <v>266.10437418796016</v>
      </c>
      <c r="AP70" s="58">
        <f>X70+Z70+AB70+AD70+AF70+AH70+AJ70+AL70+AN70</f>
        <v>15686497</v>
      </c>
      <c r="AQ70" s="58">
        <f t="shared" si="50"/>
        <v>3396.8161541792983</v>
      </c>
      <c r="AR70" s="95">
        <v>10656275</v>
      </c>
      <c r="AS70" s="23">
        <f>AR70/$C70</f>
        <v>2307.5519705500215</v>
      </c>
      <c r="AT70" s="92">
        <v>4861453</v>
      </c>
      <c r="AU70" s="23">
        <f t="shared" si="56"/>
        <v>1052.718276310091</v>
      </c>
      <c r="AV70" s="73">
        <f t="shared" si="57"/>
        <v>60859831</v>
      </c>
      <c r="AW70" s="73">
        <f t="shared" si="58"/>
        <v>13178.828713728886</v>
      </c>
      <c r="AX70" s="62"/>
      <c r="AY70" s="62"/>
      <c r="AZ70" s="62"/>
      <c r="BA70" s="62"/>
    </row>
    <row r="71" spans="1:53" s="63" customFormat="1" ht="12.75">
      <c r="A71" s="50">
        <v>68</v>
      </c>
      <c r="B71" s="156" t="s">
        <v>129</v>
      </c>
      <c r="C71" s="72">
        <v>1842</v>
      </c>
      <c r="D71" s="95">
        <v>8208506</v>
      </c>
      <c r="E71" s="23">
        <f>D71/C71</f>
        <v>4456.300760043431</v>
      </c>
      <c r="F71" s="95">
        <v>1381102</v>
      </c>
      <c r="G71" s="23">
        <f t="shared" si="51"/>
        <v>749.7839305103149</v>
      </c>
      <c r="H71" s="95">
        <v>148287</v>
      </c>
      <c r="I71" s="23">
        <f>H71/C71</f>
        <v>80.50325732899023</v>
      </c>
      <c r="J71" s="95">
        <v>317297</v>
      </c>
      <c r="K71" s="23">
        <f t="shared" si="48"/>
        <v>172.256786102063</v>
      </c>
      <c r="L71" s="95">
        <v>0</v>
      </c>
      <c r="M71" s="23">
        <f>L71/$C71</f>
        <v>0</v>
      </c>
      <c r="N71" s="95">
        <v>1409810</v>
      </c>
      <c r="O71" s="23">
        <f>N71/$C71</f>
        <v>765.3691639522258</v>
      </c>
      <c r="P71" s="40">
        <f t="shared" si="49"/>
        <v>11465002</v>
      </c>
      <c r="Q71" s="65">
        <f t="shared" si="52"/>
        <v>6224.213897937025</v>
      </c>
      <c r="R71" s="95">
        <v>873023</v>
      </c>
      <c r="S71" s="23">
        <f t="shared" si="53"/>
        <v>473.9538545059718</v>
      </c>
      <c r="T71" s="95">
        <v>775708</v>
      </c>
      <c r="U71" s="23">
        <f>T71/$C71</f>
        <v>421.1226927252986</v>
      </c>
      <c r="V71" s="136">
        <f t="shared" si="54"/>
        <v>13113733</v>
      </c>
      <c r="W71" s="38">
        <f t="shared" si="55"/>
        <v>7119.290445168295</v>
      </c>
      <c r="X71" s="95">
        <v>1284495</v>
      </c>
      <c r="Y71" s="23">
        <f>X71/$C71</f>
        <v>697.3371335504886</v>
      </c>
      <c r="Z71" s="95">
        <v>827198</v>
      </c>
      <c r="AA71" s="23">
        <f>Z71/$C71</f>
        <v>449.0760043431053</v>
      </c>
      <c r="AB71" s="92">
        <v>362125</v>
      </c>
      <c r="AC71" s="23">
        <f>AB71/$C71</f>
        <v>196.59337676438653</v>
      </c>
      <c r="AD71" s="95">
        <v>2032040</v>
      </c>
      <c r="AE71" s="23">
        <f>AD71/$C71</f>
        <v>1103.170466883822</v>
      </c>
      <c r="AF71" s="95">
        <v>841160</v>
      </c>
      <c r="AG71" s="23">
        <f>AF71/$C71</f>
        <v>456.6558089033659</v>
      </c>
      <c r="AH71" s="92">
        <v>1218818</v>
      </c>
      <c r="AI71" s="23">
        <f>AH71/$C71</f>
        <v>661.6818675352878</v>
      </c>
      <c r="AJ71" s="95">
        <v>0</v>
      </c>
      <c r="AK71" s="23">
        <f>AJ71/$C71</f>
        <v>0</v>
      </c>
      <c r="AL71" s="95">
        <v>0</v>
      </c>
      <c r="AM71" s="23">
        <f>AL71/$C71</f>
        <v>0</v>
      </c>
      <c r="AN71" s="92">
        <v>238771</v>
      </c>
      <c r="AO71" s="23">
        <f>AN71/$C71</f>
        <v>129.6259500542888</v>
      </c>
      <c r="AP71" s="58">
        <f>X71+Z71+AB71+AD71+AF71+AH71+AJ71+AL71+AN71</f>
        <v>6804607</v>
      </c>
      <c r="AQ71" s="58">
        <f t="shared" si="50"/>
        <v>3694.1406080347447</v>
      </c>
      <c r="AR71" s="95">
        <v>200424</v>
      </c>
      <c r="AS71" s="23">
        <f>AR71/$C71</f>
        <v>108.80781758957654</v>
      </c>
      <c r="AT71" s="92">
        <v>0</v>
      </c>
      <c r="AU71" s="23">
        <f t="shared" si="56"/>
        <v>0</v>
      </c>
      <c r="AV71" s="73">
        <f t="shared" si="57"/>
        <v>20118764</v>
      </c>
      <c r="AW71" s="73">
        <f t="shared" si="58"/>
        <v>10922.238870792617</v>
      </c>
      <c r="AX71" s="62"/>
      <c r="AY71" s="62"/>
      <c r="AZ71" s="62"/>
      <c r="BA71" s="62"/>
    </row>
    <row r="72" spans="1:53" s="63" customFormat="1" ht="12.75">
      <c r="A72" s="50">
        <v>69</v>
      </c>
      <c r="B72" s="156" t="s">
        <v>142</v>
      </c>
      <c r="C72" s="72">
        <v>3637</v>
      </c>
      <c r="D72" s="95">
        <v>14253272</v>
      </c>
      <c r="E72" s="23">
        <f>D72/C72</f>
        <v>3918.963981303272</v>
      </c>
      <c r="F72" s="95">
        <v>2759989</v>
      </c>
      <c r="G72" s="23">
        <f t="shared" si="51"/>
        <v>758.8641737695904</v>
      </c>
      <c r="H72" s="95">
        <v>576974</v>
      </c>
      <c r="I72" s="23">
        <f>H72/C72</f>
        <v>158.6400879846027</v>
      </c>
      <c r="J72" s="95">
        <v>590187</v>
      </c>
      <c r="K72" s="23">
        <f t="shared" si="48"/>
        <v>162.27302722023646</v>
      </c>
      <c r="L72" s="95">
        <v>0</v>
      </c>
      <c r="M72" s="23">
        <f>L72/$C72</f>
        <v>0</v>
      </c>
      <c r="N72" s="95">
        <v>793232</v>
      </c>
      <c r="O72" s="23">
        <f>N72/$C72</f>
        <v>218.10063238933188</v>
      </c>
      <c r="P72" s="40">
        <f t="shared" si="49"/>
        <v>18973654</v>
      </c>
      <c r="Q72" s="65">
        <f t="shared" si="52"/>
        <v>5216.8419026670335</v>
      </c>
      <c r="R72" s="95">
        <v>1258506</v>
      </c>
      <c r="S72" s="23">
        <f t="shared" si="53"/>
        <v>346.0285949958757</v>
      </c>
      <c r="T72" s="95">
        <v>1378195</v>
      </c>
      <c r="U72" s="23">
        <f>T72/$C72</f>
        <v>378.93731097058014</v>
      </c>
      <c r="V72" s="136">
        <f t="shared" si="54"/>
        <v>21610355</v>
      </c>
      <c r="W72" s="38">
        <f t="shared" si="55"/>
        <v>5941.807808633489</v>
      </c>
      <c r="X72" s="95">
        <v>1687493</v>
      </c>
      <c r="Y72" s="23">
        <f>X72/$C72</f>
        <v>463.97937860874345</v>
      </c>
      <c r="Z72" s="95">
        <v>759980</v>
      </c>
      <c r="AA72" s="23">
        <f>Z72/$C72</f>
        <v>208.95793236183667</v>
      </c>
      <c r="AB72" s="92">
        <v>490167</v>
      </c>
      <c r="AC72" s="23">
        <f>AB72/$C72</f>
        <v>134.7723398405279</v>
      </c>
      <c r="AD72" s="95">
        <v>3198738</v>
      </c>
      <c r="AE72" s="23">
        <f>AD72/$C72</f>
        <v>879.499037668408</v>
      </c>
      <c r="AF72" s="95">
        <v>2377416</v>
      </c>
      <c r="AG72" s="23">
        <f>AF72/$C72</f>
        <v>653.6750068737971</v>
      </c>
      <c r="AH72" s="92">
        <v>1909998</v>
      </c>
      <c r="AI72" s="23">
        <f>AH72/$C72</f>
        <v>525.1575474291999</v>
      </c>
      <c r="AJ72" s="95">
        <v>0</v>
      </c>
      <c r="AK72" s="23">
        <f>AJ72/$C72</f>
        <v>0</v>
      </c>
      <c r="AL72" s="95">
        <v>0</v>
      </c>
      <c r="AM72" s="23">
        <f>AL72/$C72</f>
        <v>0</v>
      </c>
      <c r="AN72" s="92">
        <v>606910</v>
      </c>
      <c r="AO72" s="23">
        <f>AN72/$C72</f>
        <v>166.87104756667583</v>
      </c>
      <c r="AP72" s="58">
        <f>X72+Z72+AB72+AD72+AF72+AH72+AJ72+AL72+AN72</f>
        <v>11030702</v>
      </c>
      <c r="AQ72" s="58">
        <f t="shared" si="50"/>
        <v>3032.912290349189</v>
      </c>
      <c r="AR72" s="95">
        <v>1021903</v>
      </c>
      <c r="AS72" s="23">
        <f>AR72/$C72</f>
        <v>280.9741545229585</v>
      </c>
      <c r="AT72" s="92">
        <v>750000</v>
      </c>
      <c r="AU72" s="23">
        <f t="shared" si="56"/>
        <v>206.2139125653011</v>
      </c>
      <c r="AV72" s="73">
        <f t="shared" si="57"/>
        <v>34412960</v>
      </c>
      <c r="AW72" s="73">
        <f t="shared" si="58"/>
        <v>9461.908166070938</v>
      </c>
      <c r="AX72" s="62"/>
      <c r="AY72" s="62"/>
      <c r="AZ72" s="62"/>
      <c r="BA72" s="62"/>
    </row>
    <row r="73" spans="1:53" s="63" customFormat="1" ht="12.75">
      <c r="A73" s="50">
        <v>396</v>
      </c>
      <c r="B73" s="162" t="s">
        <v>172</v>
      </c>
      <c r="C73" s="72">
        <v>12675</v>
      </c>
      <c r="D73" s="95">
        <v>41845767.95</v>
      </c>
      <c r="E73" s="161">
        <f>D73/$C$73</f>
        <v>3301.4412583826434</v>
      </c>
      <c r="F73" s="95">
        <v>11813190.11</v>
      </c>
      <c r="G73" s="161">
        <f t="shared" si="51"/>
        <v>932.0071092702169</v>
      </c>
      <c r="H73" s="95">
        <v>2063297.1200000003</v>
      </c>
      <c r="I73" s="161">
        <f>H73/C73</f>
        <v>162.78478264299807</v>
      </c>
      <c r="J73" s="95">
        <v>523461.9</v>
      </c>
      <c r="K73" s="161">
        <f>J73/C73</f>
        <v>41.29876923076923</v>
      </c>
      <c r="L73" s="95">
        <v>0</v>
      </c>
      <c r="M73" s="161">
        <f>L73/C73</f>
        <v>0</v>
      </c>
      <c r="N73" s="95">
        <v>8982075.389999999</v>
      </c>
      <c r="O73" s="161">
        <f>N73/C73</f>
        <v>708.6450011834319</v>
      </c>
      <c r="P73" s="40">
        <f>D73+F73+H73+J73+L73+N73</f>
        <v>65227792.47</v>
      </c>
      <c r="Q73" s="65">
        <f t="shared" si="52"/>
        <v>5146.176920710059</v>
      </c>
      <c r="R73" s="95">
        <v>9760266.54</v>
      </c>
      <c r="S73" s="161">
        <f t="shared" si="53"/>
        <v>770.0407526627218</v>
      </c>
      <c r="T73" s="95">
        <v>15093331.750000004</v>
      </c>
      <c r="U73" s="161">
        <f>T73/C73</f>
        <v>1190.7954043392508</v>
      </c>
      <c r="V73" s="136">
        <f t="shared" si="54"/>
        <v>90081390.75999999</v>
      </c>
      <c r="W73" s="38">
        <f t="shared" si="55"/>
        <v>7107.013077712031</v>
      </c>
      <c r="X73" s="95">
        <v>11109629.14</v>
      </c>
      <c r="Y73" s="161">
        <f>X73/C73</f>
        <v>876.4993404339251</v>
      </c>
      <c r="Z73" s="95">
        <v>14256914.85</v>
      </c>
      <c r="AA73" s="161">
        <f>Z73/C73</f>
        <v>1124.8059053254437</v>
      </c>
      <c r="AB73" s="92">
        <v>2498334.7099999995</v>
      </c>
      <c r="AC73" s="161">
        <f>AB73/C73</f>
        <v>197.10727495069028</v>
      </c>
      <c r="AD73" s="95">
        <v>22521847.110000003</v>
      </c>
      <c r="AE73" s="161">
        <f>AD73/C73</f>
        <v>1776.8715668639056</v>
      </c>
      <c r="AF73" s="95">
        <v>375340.20000000036</v>
      </c>
      <c r="AG73" s="161">
        <f>AF73/C73</f>
        <v>29.612639053254465</v>
      </c>
      <c r="AH73" s="92">
        <v>7720131.940000001</v>
      </c>
      <c r="AI73" s="161">
        <f>AH73/C73</f>
        <v>609.0833877712032</v>
      </c>
      <c r="AJ73" s="95">
        <v>0</v>
      </c>
      <c r="AK73" s="161">
        <f>AJ73/C73</f>
        <v>0</v>
      </c>
      <c r="AL73" s="95">
        <v>143067.96000000002</v>
      </c>
      <c r="AM73" s="161">
        <f>AL73/C73</f>
        <v>11.287413017751481</v>
      </c>
      <c r="AN73" s="92">
        <v>7203285.050000001</v>
      </c>
      <c r="AO73" s="161">
        <f>AN73/C73</f>
        <v>568.3065128205129</v>
      </c>
      <c r="AP73" s="58">
        <f>X73+Z73+AB73+AD73+AF73+AH73+AJ73+AL73+AN73</f>
        <v>65828550.96000001</v>
      </c>
      <c r="AQ73" s="58">
        <f>AP73/$C73</f>
        <v>5193.574040236687</v>
      </c>
      <c r="AR73" s="95">
        <v>657317.8300000586</v>
      </c>
      <c r="AS73" s="161">
        <f>AR73/C73</f>
        <v>51.859394871799495</v>
      </c>
      <c r="AT73" s="92">
        <v>0</v>
      </c>
      <c r="AU73" s="161">
        <f t="shared" si="56"/>
        <v>0</v>
      </c>
      <c r="AV73" s="73">
        <f t="shared" si="57"/>
        <v>156567259.55000007</v>
      </c>
      <c r="AW73" s="73">
        <f>AV73/$C73</f>
        <v>12352.44651282052</v>
      </c>
      <c r="AX73" s="62"/>
      <c r="AY73" s="62"/>
      <c r="AZ73" s="62"/>
      <c r="BA73" s="62"/>
    </row>
    <row r="74" spans="1:49" ht="15.75">
      <c r="A74" s="9"/>
      <c r="B74" s="27" t="s">
        <v>130</v>
      </c>
      <c r="C74" s="10">
        <f>SUM(C4:C73)</f>
        <v>663933</v>
      </c>
      <c r="D74" s="11">
        <f>SUM(D4:D73)</f>
        <v>2510279619.95</v>
      </c>
      <c r="E74" s="11">
        <f>D74/$C$74</f>
        <v>3780.9231051175343</v>
      </c>
      <c r="F74" s="11">
        <f>SUM(F4:F73)</f>
        <v>894939142.11</v>
      </c>
      <c r="G74" s="11">
        <f>F74/$C$74</f>
        <v>1347.9359244230968</v>
      </c>
      <c r="H74" s="11">
        <f>SUM(H4:H73)</f>
        <v>123467262.12</v>
      </c>
      <c r="I74" s="11">
        <f>H74/$C$74</f>
        <v>185.96343625034456</v>
      </c>
      <c r="J74" s="11">
        <f>SUM(J4:J73)</f>
        <v>158165474.9</v>
      </c>
      <c r="K74" s="11">
        <f>J74/$C$74</f>
        <v>238.2250541846843</v>
      </c>
      <c r="L74" s="11">
        <f>SUM(L4:L73)</f>
        <v>14002857</v>
      </c>
      <c r="M74" s="11">
        <f>L74/$C$74</f>
        <v>21.09076819498353</v>
      </c>
      <c r="N74" s="11">
        <f>SUM(N4:N73)</f>
        <v>384240655.39</v>
      </c>
      <c r="O74" s="11">
        <f>N74/$C$74</f>
        <v>578.734082189016</v>
      </c>
      <c r="P74" s="131">
        <f>SUM(P4:P73)</f>
        <v>4085095011.47</v>
      </c>
      <c r="Q74" s="12">
        <f>P74/$C$74</f>
        <v>6152.87237035966</v>
      </c>
      <c r="R74" s="11">
        <f>SUM(R4:R73)</f>
        <v>316529530.54</v>
      </c>
      <c r="S74" s="11">
        <f>R74/$C$74</f>
        <v>476.7492059289115</v>
      </c>
      <c r="T74" s="11">
        <f>SUM(T4:T73)</f>
        <v>379665225.75</v>
      </c>
      <c r="U74" s="11">
        <f>T74/$C$74</f>
        <v>571.8426795324227</v>
      </c>
      <c r="V74" s="138">
        <f>SUM(V4:V73)</f>
        <v>4781289767.76</v>
      </c>
      <c r="W74" s="13">
        <f>V74/$C$74</f>
        <v>7201.464255820994</v>
      </c>
      <c r="X74" s="11">
        <f>SUM(X4:X73)</f>
        <v>379268213.14</v>
      </c>
      <c r="Y74" s="11">
        <f>X74/$C$74</f>
        <v>571.2447086377691</v>
      </c>
      <c r="Z74" s="11">
        <f>SUM(Z4:Z73)</f>
        <v>170512238.85</v>
      </c>
      <c r="AA74" s="11">
        <f>Z74/$C$74</f>
        <v>256.82145464979146</v>
      </c>
      <c r="AB74" s="49">
        <f>SUM(AB4:AB73)</f>
        <v>86908700.71</v>
      </c>
      <c r="AC74" s="11">
        <f>AB74/$C$74</f>
        <v>130.89980571834806</v>
      </c>
      <c r="AD74" s="11">
        <f>SUM(AD4:AD73)</f>
        <v>698868555.11</v>
      </c>
      <c r="AE74" s="11">
        <f>AD74/$C$74</f>
        <v>1052.6190972733696</v>
      </c>
      <c r="AF74" s="11">
        <f>SUM(AF4:AF73)</f>
        <v>398105226.2</v>
      </c>
      <c r="AG74" s="11">
        <f>AF74/$C$74</f>
        <v>599.6165670331193</v>
      </c>
      <c r="AH74" s="49">
        <f>SUM(AH4:AH73)</f>
        <v>388129754.94</v>
      </c>
      <c r="AI74" s="11">
        <f>AH74/$C$74</f>
        <v>584.591750884502</v>
      </c>
      <c r="AJ74" s="11">
        <f>SUM(AJ4:AJ73)</f>
        <v>107242</v>
      </c>
      <c r="AK74" s="11">
        <f>AJ74/$C$74</f>
        <v>0.16152533463466945</v>
      </c>
      <c r="AL74" s="11">
        <f>SUM(AL4:AL73)</f>
        <v>8308479.96</v>
      </c>
      <c r="AM74" s="11">
        <f>AL74/$C$74</f>
        <v>12.514033735331727</v>
      </c>
      <c r="AN74" s="49">
        <f>SUM(AN4:AN73)</f>
        <v>123134937.05</v>
      </c>
      <c r="AO74" s="11">
        <f>AN74/$C$74</f>
        <v>185.46289618078933</v>
      </c>
      <c r="AP74" s="14">
        <f>SUM(AP4:AP73)</f>
        <v>2253343347.96</v>
      </c>
      <c r="AQ74" s="14">
        <f>AP74/$C$74</f>
        <v>3393.931839447655</v>
      </c>
      <c r="AR74" s="11">
        <f>SUM(AR4:AR73)</f>
        <v>622911910.83</v>
      </c>
      <c r="AS74" s="11">
        <f>AR74/$C$74</f>
        <v>938.2150169218883</v>
      </c>
      <c r="AT74" s="49">
        <f>SUM(AT4:AT73)</f>
        <v>394387765</v>
      </c>
      <c r="AU74" s="11">
        <f>AT74/$C$74</f>
        <v>594.0174159139551</v>
      </c>
      <c r="AV74" s="15">
        <f>SUM(AV4:AV73)</f>
        <v>8051932791.55</v>
      </c>
      <c r="AW74" s="16">
        <f t="shared" si="58"/>
        <v>12127.628528104493</v>
      </c>
    </row>
    <row r="75" spans="1:49" ht="12.75">
      <c r="A75" s="17"/>
      <c r="B75" s="18"/>
      <c r="C75" s="18"/>
      <c r="D75" s="18"/>
      <c r="E75" s="28"/>
      <c r="F75" s="18"/>
      <c r="G75" s="28"/>
      <c r="H75" s="18"/>
      <c r="I75" s="29"/>
      <c r="J75" s="18"/>
      <c r="K75" s="29"/>
      <c r="L75" s="18"/>
      <c r="M75" s="28"/>
      <c r="N75" s="18"/>
      <c r="O75" s="29"/>
      <c r="P75" s="18"/>
      <c r="Q75" s="19"/>
      <c r="R75" s="18"/>
      <c r="S75" s="18"/>
      <c r="T75" s="18"/>
      <c r="U75" s="19"/>
      <c r="V75" s="28"/>
      <c r="W75" s="18"/>
      <c r="X75" s="18"/>
      <c r="Y75" s="29"/>
      <c r="Z75" s="18"/>
      <c r="AA75" s="29"/>
      <c r="AB75" s="18"/>
      <c r="AC75" s="28"/>
      <c r="AD75" s="18"/>
      <c r="AE75" s="29"/>
      <c r="AF75" s="18"/>
      <c r="AG75" s="19"/>
      <c r="AH75" s="18"/>
      <c r="AI75" s="28"/>
      <c r="AJ75" s="18"/>
      <c r="AK75" s="19"/>
      <c r="AL75" s="18"/>
      <c r="AM75" s="19"/>
      <c r="AN75" s="18"/>
      <c r="AO75" s="18"/>
      <c r="AP75" s="28"/>
      <c r="AQ75" s="19"/>
      <c r="AR75" s="18"/>
      <c r="AS75" s="29"/>
      <c r="AT75" s="18"/>
      <c r="AU75" s="18"/>
      <c r="AV75" s="28"/>
      <c r="AW75" s="29"/>
    </row>
    <row r="76" spans="1:53" s="63" customFormat="1" ht="12.75">
      <c r="A76" s="90">
        <v>318</v>
      </c>
      <c r="B76" s="56" t="s">
        <v>46</v>
      </c>
      <c r="C76" s="72">
        <v>1345</v>
      </c>
      <c r="D76" s="91">
        <v>5752411</v>
      </c>
      <c r="E76" s="91">
        <f>D76/C76</f>
        <v>4276.8855018587365</v>
      </c>
      <c r="F76" s="91">
        <v>0</v>
      </c>
      <c r="G76" s="91">
        <f>F76/C76</f>
        <v>0</v>
      </c>
      <c r="H76" s="91">
        <v>0</v>
      </c>
      <c r="I76" s="91">
        <f>H76/C76</f>
        <v>0</v>
      </c>
      <c r="J76" s="91">
        <v>1567187</v>
      </c>
      <c r="K76" s="91">
        <f>J76/C76</f>
        <v>1165.1947955390335</v>
      </c>
      <c r="L76" s="91">
        <v>0</v>
      </c>
      <c r="M76" s="91">
        <f>L76/C76</f>
        <v>0</v>
      </c>
      <c r="N76" s="91">
        <v>0</v>
      </c>
      <c r="O76" s="96">
        <f>N76/C76</f>
        <v>0</v>
      </c>
      <c r="P76" s="40">
        <f>D76+F76+H76+J76+L76+N76</f>
        <v>7319598</v>
      </c>
      <c r="Q76" s="57">
        <f>P76/$C76</f>
        <v>5442.08029739777</v>
      </c>
      <c r="R76" s="91">
        <v>716517</v>
      </c>
      <c r="S76" s="96">
        <f>R76/C76</f>
        <v>532.7263940520446</v>
      </c>
      <c r="T76" s="91">
        <v>241784</v>
      </c>
      <c r="U76" s="96">
        <f>T76/C76</f>
        <v>179.76505576208177</v>
      </c>
      <c r="V76" s="136">
        <f>P76+R76+T76</f>
        <v>8277899</v>
      </c>
      <c r="W76" s="37">
        <f>V76/$C76</f>
        <v>6154.571747211896</v>
      </c>
      <c r="X76" s="91">
        <v>1472494</v>
      </c>
      <c r="Y76" s="35">
        <f>X76/C76</f>
        <v>1094.7910780669145</v>
      </c>
      <c r="Z76" s="91">
        <v>0</v>
      </c>
      <c r="AA76" s="35">
        <f>Z76/C76</f>
        <v>0</v>
      </c>
      <c r="AB76" s="142">
        <v>120047</v>
      </c>
      <c r="AC76" s="35">
        <f>AB76/C76</f>
        <v>89.25427509293681</v>
      </c>
      <c r="AD76" s="91">
        <v>719476</v>
      </c>
      <c r="AE76" s="35">
        <f>AD76/C76</f>
        <v>534.9263940520447</v>
      </c>
      <c r="AF76" s="91">
        <v>0</v>
      </c>
      <c r="AG76" s="35">
        <f>AF76/C76</f>
        <v>0</v>
      </c>
      <c r="AH76" s="142">
        <v>569371</v>
      </c>
      <c r="AI76" s="35">
        <f>AH76/C76</f>
        <v>423.32416356877326</v>
      </c>
      <c r="AJ76" s="91">
        <v>0</v>
      </c>
      <c r="AK76" s="35">
        <f>AJ76/C76</f>
        <v>0</v>
      </c>
      <c r="AL76" s="91">
        <v>0</v>
      </c>
      <c r="AM76" s="35">
        <f>AL76/C76</f>
        <v>0</v>
      </c>
      <c r="AN76" s="142">
        <v>85468</v>
      </c>
      <c r="AO76" s="35">
        <f>AN76/C76</f>
        <v>63.5449814126394</v>
      </c>
      <c r="AP76" s="39">
        <f>X76+Z76+AB76+AD76+AF76+AH76+AJ76+AL76+AN76</f>
        <v>2966856</v>
      </c>
      <c r="AQ76" s="39">
        <f>AP76/$C76</f>
        <v>2205.8408921933087</v>
      </c>
      <c r="AR76" s="91">
        <v>1089133</v>
      </c>
      <c r="AS76" s="35">
        <f>AR76/C76</f>
        <v>809.7643122676579</v>
      </c>
      <c r="AT76" s="142">
        <v>32636</v>
      </c>
      <c r="AU76" s="35">
        <f>AT76/$C76</f>
        <v>24.26468401486989</v>
      </c>
      <c r="AV76" s="73">
        <f>V76+AP76+AR76+AT76</f>
        <v>12366524</v>
      </c>
      <c r="AW76" s="61">
        <f>AV76/$C76</f>
        <v>9194.441635687732</v>
      </c>
      <c r="AX76" s="62"/>
      <c r="AY76" s="62"/>
      <c r="AZ76" s="62"/>
      <c r="BA76" s="62"/>
    </row>
    <row r="77" spans="1:49" ht="12.75">
      <c r="A77" s="89">
        <v>319</v>
      </c>
      <c r="B77" s="59" t="s">
        <v>47</v>
      </c>
      <c r="C77" s="70">
        <v>362</v>
      </c>
      <c r="D77" s="93">
        <v>2204300</v>
      </c>
      <c r="E77" s="93">
        <f>D77/C77</f>
        <v>6089.226519337017</v>
      </c>
      <c r="F77" s="93">
        <v>0</v>
      </c>
      <c r="G77" s="93">
        <f>F77/C77</f>
        <v>0</v>
      </c>
      <c r="H77" s="93">
        <v>0</v>
      </c>
      <c r="I77" s="93">
        <f>H77/C77</f>
        <v>0</v>
      </c>
      <c r="J77" s="93">
        <v>323070</v>
      </c>
      <c r="K77" s="93">
        <f>J77/C77</f>
        <v>892.4585635359116</v>
      </c>
      <c r="L77" s="93">
        <v>0</v>
      </c>
      <c r="M77" s="93">
        <f>L77/C77</f>
        <v>0</v>
      </c>
      <c r="N77" s="93">
        <v>55434</v>
      </c>
      <c r="O77" s="93">
        <f aca="true" t="shared" si="59" ref="O77:O129">N77/C77</f>
        <v>153.13259668508286</v>
      </c>
      <c r="P77" s="30">
        <f>D77+F77+H77+J77+L77+N77</f>
        <v>2582804</v>
      </c>
      <c r="Q77" s="43">
        <f>P77/C77</f>
        <v>7134.817679558011</v>
      </c>
      <c r="R77" s="93">
        <v>78351</v>
      </c>
      <c r="S77" s="93">
        <f>R77/C77</f>
        <v>216.439226519337</v>
      </c>
      <c r="T77" s="93">
        <v>0</v>
      </c>
      <c r="U77" s="93">
        <f>T77/C77</f>
        <v>0</v>
      </c>
      <c r="V77" s="31">
        <f>P77+R77+T77</f>
        <v>2661155</v>
      </c>
      <c r="W77" s="126">
        <f>V77/C77</f>
        <v>7351.2569060773485</v>
      </c>
      <c r="X77" s="93">
        <v>607935</v>
      </c>
      <c r="Y77" s="42">
        <f>X77/C77</f>
        <v>1679.378453038674</v>
      </c>
      <c r="Z77" s="93">
        <v>2272</v>
      </c>
      <c r="AA77" s="42">
        <f>Z77/C77</f>
        <v>6.276243093922652</v>
      </c>
      <c r="AB77" s="143">
        <v>0</v>
      </c>
      <c r="AC77" s="42">
        <f>AB77/C77</f>
        <v>0</v>
      </c>
      <c r="AD77" s="93">
        <v>132497</v>
      </c>
      <c r="AE77" s="42">
        <f>AD77/C77</f>
        <v>366.01381215469615</v>
      </c>
      <c r="AF77" s="93">
        <v>0</v>
      </c>
      <c r="AG77" s="42">
        <f>AF77/C77</f>
        <v>0</v>
      </c>
      <c r="AH77" s="143">
        <v>239917</v>
      </c>
      <c r="AI77" s="42">
        <f>AH77/C77</f>
        <v>662.7541436464088</v>
      </c>
      <c r="AJ77" s="93">
        <v>0</v>
      </c>
      <c r="AK77" s="42">
        <f>AJ77/C77</f>
        <v>0</v>
      </c>
      <c r="AL77" s="93">
        <v>0</v>
      </c>
      <c r="AM77" s="42">
        <f>AL77/C77</f>
        <v>0</v>
      </c>
      <c r="AN77" s="143">
        <v>0</v>
      </c>
      <c r="AO77" s="42">
        <f>AN77/C77</f>
        <v>0</v>
      </c>
      <c r="AP77" s="6">
        <f>X77+Z77+AB77+AD77+AF77+AH77+AJ77+AL77+AN77</f>
        <v>982621</v>
      </c>
      <c r="AQ77" s="67">
        <f>AP77/$C77</f>
        <v>2714.4226519337017</v>
      </c>
      <c r="AR77" s="93">
        <v>0</v>
      </c>
      <c r="AS77" s="42">
        <f>AR77/C77</f>
        <v>0</v>
      </c>
      <c r="AT77" s="143">
        <v>0</v>
      </c>
      <c r="AU77" s="42">
        <f>AT77/C77</f>
        <v>0</v>
      </c>
      <c r="AV77" s="60">
        <f>V77+AP77+AR77+AT77</f>
        <v>3643776</v>
      </c>
      <c r="AW77" s="60">
        <f>AV77/$C77</f>
        <v>10065.67955801105</v>
      </c>
    </row>
    <row r="78" spans="1:49" ht="12.75">
      <c r="A78" s="20"/>
      <c r="B78" s="21" t="s">
        <v>48</v>
      </c>
      <c r="C78" s="48">
        <f>SUM(C76:C77)</f>
        <v>1707</v>
      </c>
      <c r="D78" s="88">
        <f>SUM(D76:D77)</f>
        <v>7956711</v>
      </c>
      <c r="E78" s="51">
        <f>D78/$C$78</f>
        <v>4661.224956063269</v>
      </c>
      <c r="F78" s="88">
        <f>SUM(F76:F77)</f>
        <v>0</v>
      </c>
      <c r="G78" s="51">
        <f>F78/$C$78</f>
        <v>0</v>
      </c>
      <c r="H78" s="88">
        <f>SUM(H76:H77)</f>
        <v>0</v>
      </c>
      <c r="I78" s="122">
        <f>H78/$C$78</f>
        <v>0</v>
      </c>
      <c r="J78" s="88">
        <f>SUM(J76:J77)</f>
        <v>1890257</v>
      </c>
      <c r="K78" s="51">
        <f>J78/C78</f>
        <v>1107.356180433509</v>
      </c>
      <c r="L78" s="88">
        <f>SUM(L76:L77)</f>
        <v>0</v>
      </c>
      <c r="M78" s="51">
        <f>L78/C78</f>
        <v>0</v>
      </c>
      <c r="N78" s="88">
        <f>SUM(N76:N77)</f>
        <v>55434</v>
      </c>
      <c r="O78" s="123">
        <f t="shared" si="59"/>
        <v>32.474516695957824</v>
      </c>
      <c r="P78" s="132">
        <f>SUM(P76:P77)</f>
        <v>9902402</v>
      </c>
      <c r="Q78" s="124">
        <f>P78/C78</f>
        <v>5801.055653192736</v>
      </c>
      <c r="R78" s="88">
        <f>SUM(R76:R77)</f>
        <v>794868</v>
      </c>
      <c r="S78" s="85">
        <f>R78/C78</f>
        <v>465.6520210896309</v>
      </c>
      <c r="T78" s="88">
        <f>SUM(T76:T77)</f>
        <v>241784</v>
      </c>
      <c r="U78" s="85">
        <f>T78/C78</f>
        <v>141.64264792032807</v>
      </c>
      <c r="V78" s="139">
        <f>SUM(V76:V77)</f>
        <v>10939054</v>
      </c>
      <c r="W78" s="125">
        <f>V78/C78</f>
        <v>6408.350322202695</v>
      </c>
      <c r="X78" s="88">
        <f>SUM(X76:X77)</f>
        <v>2080429</v>
      </c>
      <c r="Y78" s="33">
        <f>X78/C78</f>
        <v>1218.7633274751024</v>
      </c>
      <c r="Z78" s="88">
        <f>SUM(Z76:Z77)</f>
        <v>2272</v>
      </c>
      <c r="AA78" s="33">
        <f>Z78/C78</f>
        <v>1.3309900410076156</v>
      </c>
      <c r="AB78" s="127">
        <f>SUM(AB76:AB77)</f>
        <v>120047</v>
      </c>
      <c r="AC78" s="33">
        <f>AB78/C78</f>
        <v>70.32630345635619</v>
      </c>
      <c r="AD78" s="88">
        <f>SUM(AD76:AD77)</f>
        <v>851973</v>
      </c>
      <c r="AE78" s="33">
        <f>AD78/C78</f>
        <v>499.10544815465727</v>
      </c>
      <c r="AF78" s="88">
        <f>SUM(AF76:AF77)</f>
        <v>0</v>
      </c>
      <c r="AG78" s="33">
        <f>AF78/C78</f>
        <v>0</v>
      </c>
      <c r="AH78" s="127">
        <f>SUM(AH76:AH77)</f>
        <v>809288</v>
      </c>
      <c r="AI78" s="33">
        <f>AH78/C78</f>
        <v>474.099589923843</v>
      </c>
      <c r="AJ78" s="88">
        <f>SUM(AJ76:AJ77)</f>
        <v>0</v>
      </c>
      <c r="AK78" s="33">
        <f>AJ78/C78</f>
        <v>0</v>
      </c>
      <c r="AL78" s="88">
        <f>SUM(AL76:AL77)</f>
        <v>0</v>
      </c>
      <c r="AM78" s="33">
        <f>AL78/C78</f>
        <v>0</v>
      </c>
      <c r="AN78" s="127">
        <f>SUM(AN76:AN77)</f>
        <v>85468</v>
      </c>
      <c r="AO78" s="33">
        <f>AN78/C78</f>
        <v>50.06912712360867</v>
      </c>
      <c r="AP78" s="84">
        <f>SUM(AP76:AP77)</f>
        <v>3949477</v>
      </c>
      <c r="AQ78" s="84">
        <f>AP78/C78</f>
        <v>2313.6947861745753</v>
      </c>
      <c r="AR78" s="88">
        <f>SUM(AR76:AR77)</f>
        <v>1089133</v>
      </c>
      <c r="AS78" s="33">
        <f>AR78/C78</f>
        <v>638.0392501464557</v>
      </c>
      <c r="AT78" s="127">
        <f>SUM(AT76:AT77)</f>
        <v>32636</v>
      </c>
      <c r="AU78" s="33">
        <f>AT78/C78</f>
        <v>19.11892208553017</v>
      </c>
      <c r="AV78" s="87">
        <f>SUM(AV76:AV77)</f>
        <v>16010300</v>
      </c>
      <c r="AW78" s="47">
        <f>AV78/C78</f>
        <v>9379.203280609256</v>
      </c>
    </row>
    <row r="79" spans="1:49" ht="12.75">
      <c r="A79" s="17"/>
      <c r="B79" s="18"/>
      <c r="C79" s="18"/>
      <c r="D79" s="18"/>
      <c r="E79" s="18"/>
      <c r="F79" s="18"/>
      <c r="G79" s="18"/>
      <c r="H79" s="18"/>
      <c r="I79" s="19"/>
      <c r="J79" s="18"/>
      <c r="K79" s="18"/>
      <c r="L79" s="18"/>
      <c r="M79" s="18"/>
      <c r="N79" s="18"/>
      <c r="O79" s="29"/>
      <c r="P79" s="28"/>
      <c r="Q79" s="29"/>
      <c r="R79" s="18"/>
      <c r="S79" s="18"/>
      <c r="T79" s="18"/>
      <c r="U79" s="19"/>
      <c r="V79" s="18"/>
      <c r="W79" s="18"/>
      <c r="X79" s="18"/>
      <c r="Y79" s="29"/>
      <c r="Z79" s="18"/>
      <c r="AA79" s="29"/>
      <c r="AB79" s="18"/>
      <c r="AC79" s="28"/>
      <c r="AD79" s="18"/>
      <c r="AE79" s="29"/>
      <c r="AF79" s="18"/>
      <c r="AG79" s="29"/>
      <c r="AH79" s="18"/>
      <c r="AI79" s="28"/>
      <c r="AJ79" s="18"/>
      <c r="AK79" s="29"/>
      <c r="AL79" s="18"/>
      <c r="AM79" s="29"/>
      <c r="AN79" s="18"/>
      <c r="AO79" s="28"/>
      <c r="AP79" s="18"/>
      <c r="AQ79" s="19"/>
      <c r="AR79" s="18"/>
      <c r="AS79" s="29"/>
      <c r="AT79" s="18"/>
      <c r="AU79" s="28"/>
      <c r="AV79" s="28"/>
      <c r="AW79" s="19"/>
    </row>
    <row r="80" spans="1:49" ht="12.75">
      <c r="A80" s="121">
        <v>321001</v>
      </c>
      <c r="B80" s="120" t="s">
        <v>49</v>
      </c>
      <c r="C80" s="69">
        <v>335</v>
      </c>
      <c r="D80" s="119">
        <v>1913447</v>
      </c>
      <c r="E80" s="118">
        <f>D80/C80</f>
        <v>5711.782089552239</v>
      </c>
      <c r="F80" s="119">
        <v>104632</v>
      </c>
      <c r="G80" s="118">
        <f>F80/C80</f>
        <v>312.33432835820895</v>
      </c>
      <c r="H80" s="119">
        <v>0</v>
      </c>
      <c r="I80" s="118">
        <f aca="true" t="shared" si="60" ref="I80:I88">H80/C80</f>
        <v>0</v>
      </c>
      <c r="J80" s="119">
        <v>0</v>
      </c>
      <c r="K80" s="118">
        <f>J80/C80</f>
        <v>0</v>
      </c>
      <c r="L80" s="119">
        <v>0</v>
      </c>
      <c r="M80" s="118">
        <f>L80/C80</f>
        <v>0</v>
      </c>
      <c r="N80" s="119">
        <v>0</v>
      </c>
      <c r="O80" s="118">
        <f t="shared" si="59"/>
        <v>0</v>
      </c>
      <c r="P80" s="130">
        <f>D80+F80+H80+J80+L80+N80</f>
        <v>2018079</v>
      </c>
      <c r="Q80" s="117">
        <f>P80/$C80</f>
        <v>6024.116417910448</v>
      </c>
      <c r="R80" s="119">
        <v>13891</v>
      </c>
      <c r="S80" s="118">
        <f>R80/$C80</f>
        <v>41.46567164179105</v>
      </c>
      <c r="T80" s="119">
        <v>41405</v>
      </c>
      <c r="U80" s="118">
        <f>T80/C80</f>
        <v>123.59701492537313</v>
      </c>
      <c r="V80" s="135">
        <f aca="true" t="shared" si="61" ref="V80:V88">P80+R80+T80</f>
        <v>2073375</v>
      </c>
      <c r="W80" s="116">
        <f>V80/$C80</f>
        <v>6189.179104477612</v>
      </c>
      <c r="X80" s="119">
        <v>282929</v>
      </c>
      <c r="Y80" s="118">
        <f>X80/C80</f>
        <v>844.5641791044776</v>
      </c>
      <c r="Z80" s="119">
        <v>40420</v>
      </c>
      <c r="AA80" s="118">
        <f aca="true" t="shared" si="62" ref="AA80:AA89">Z80/C80</f>
        <v>120.65671641791045</v>
      </c>
      <c r="AB80" s="141">
        <v>0</v>
      </c>
      <c r="AC80" s="118">
        <f aca="true" t="shared" si="63" ref="AC80:AC89">AB80/C80</f>
        <v>0</v>
      </c>
      <c r="AD80" s="119">
        <v>362689</v>
      </c>
      <c r="AE80" s="118">
        <f>AD80/C80</f>
        <v>1082.6537313432837</v>
      </c>
      <c r="AF80" s="119">
        <v>0</v>
      </c>
      <c r="AG80" s="118">
        <f>AF80/C80</f>
        <v>0</v>
      </c>
      <c r="AH80" s="141">
        <v>301030</v>
      </c>
      <c r="AI80" s="118">
        <f>AH80/C80</f>
        <v>898.5970149253732</v>
      </c>
      <c r="AJ80" s="119">
        <v>0</v>
      </c>
      <c r="AK80" s="118">
        <f>AJ80/C80</f>
        <v>0</v>
      </c>
      <c r="AL80" s="119">
        <v>0</v>
      </c>
      <c r="AM80" s="118">
        <f>AL80/C80</f>
        <v>0</v>
      </c>
      <c r="AN80" s="141">
        <v>0</v>
      </c>
      <c r="AO80" s="118">
        <f>AN80/C80</f>
        <v>0</v>
      </c>
      <c r="AP80" s="115">
        <f aca="true" t="shared" si="64" ref="AP80:AP88">X80+Z80+AB80+AD80+AF80+AH80+AJ80+AL80+AN80</f>
        <v>987068</v>
      </c>
      <c r="AQ80" s="115">
        <f>AP80/$C80</f>
        <v>2946.471641791045</v>
      </c>
      <c r="AR80" s="119">
        <v>0</v>
      </c>
      <c r="AS80" s="118">
        <f>AR80/C80</f>
        <v>0</v>
      </c>
      <c r="AT80" s="141">
        <v>0</v>
      </c>
      <c r="AU80" s="118">
        <f>AT80/$C80</f>
        <v>0</v>
      </c>
      <c r="AV80" s="114">
        <f>V80+AP80+AR80+AT80</f>
        <v>3060443</v>
      </c>
      <c r="AW80" s="114">
        <f>AV80/$C80</f>
        <v>9135.650746268657</v>
      </c>
    </row>
    <row r="81" spans="1:53" s="63" customFormat="1" ht="12.75">
      <c r="A81" s="50">
        <v>329001</v>
      </c>
      <c r="B81" s="71" t="s">
        <v>50</v>
      </c>
      <c r="C81" s="72">
        <v>370</v>
      </c>
      <c r="D81" s="95">
        <v>1721917</v>
      </c>
      <c r="E81" s="23">
        <f aca="true" t="shared" si="65" ref="E81:E88">D81/C81</f>
        <v>4653.8297297297295</v>
      </c>
      <c r="F81" s="95">
        <v>206670</v>
      </c>
      <c r="G81" s="23">
        <f aca="true" t="shared" si="66" ref="G81:G88">F81/C81</f>
        <v>558.5675675675676</v>
      </c>
      <c r="H81" s="95">
        <v>0</v>
      </c>
      <c r="I81" s="23">
        <f t="shared" si="60"/>
        <v>0</v>
      </c>
      <c r="J81" s="95">
        <v>0</v>
      </c>
      <c r="K81" s="23">
        <f aca="true" t="shared" si="67" ref="K81:K88">J81/C81</f>
        <v>0</v>
      </c>
      <c r="L81" s="95">
        <v>0</v>
      </c>
      <c r="M81" s="23">
        <f aca="true" t="shared" si="68" ref="M81:M88">L81/C81</f>
        <v>0</v>
      </c>
      <c r="N81" s="95">
        <v>1763</v>
      </c>
      <c r="O81" s="23">
        <f t="shared" si="59"/>
        <v>4.764864864864865</v>
      </c>
      <c r="P81" s="40">
        <f aca="true" t="shared" si="69" ref="P81:P88">D81+F81+H81+J81+L81+N81</f>
        <v>1930350</v>
      </c>
      <c r="Q81" s="65">
        <f aca="true" t="shared" si="70" ref="Q81:Q128">P81/$C81</f>
        <v>5217.1621621621625</v>
      </c>
      <c r="R81" s="95">
        <v>45571</v>
      </c>
      <c r="S81" s="23">
        <f aca="true" t="shared" si="71" ref="S81:S128">R81/$C81</f>
        <v>123.16486486486487</v>
      </c>
      <c r="T81" s="95">
        <v>24523</v>
      </c>
      <c r="U81" s="23">
        <f aca="true" t="shared" si="72" ref="U81:U129">T81/C81</f>
        <v>66.27837837837838</v>
      </c>
      <c r="V81" s="136">
        <f t="shared" si="61"/>
        <v>2000444</v>
      </c>
      <c r="W81" s="38">
        <f aca="true" t="shared" si="73" ref="W81:W129">V81/$C81</f>
        <v>5406.605405405406</v>
      </c>
      <c r="X81" s="95">
        <v>271394</v>
      </c>
      <c r="Y81" s="23">
        <f aca="true" t="shared" si="74" ref="Y81:Y129">X81/C81</f>
        <v>733.4972972972973</v>
      </c>
      <c r="Z81" s="95">
        <v>120120</v>
      </c>
      <c r="AA81" s="23">
        <f t="shared" si="62"/>
        <v>324.64864864864865</v>
      </c>
      <c r="AB81" s="92">
        <v>110840</v>
      </c>
      <c r="AC81" s="23">
        <f t="shared" si="63"/>
        <v>299.56756756756755</v>
      </c>
      <c r="AD81" s="95">
        <v>312865</v>
      </c>
      <c r="AE81" s="23">
        <f aca="true" t="shared" si="75" ref="AE81:AE129">AD81/C81</f>
        <v>845.581081081081</v>
      </c>
      <c r="AF81" s="95">
        <v>201483</v>
      </c>
      <c r="AG81" s="23">
        <f aca="true" t="shared" si="76" ref="AG81:AG129">AF81/C81</f>
        <v>544.5486486486486</v>
      </c>
      <c r="AH81" s="92">
        <v>356374</v>
      </c>
      <c r="AI81" s="23">
        <f aca="true" t="shared" si="77" ref="AI81:AI129">AH81/C81</f>
        <v>963.172972972973</v>
      </c>
      <c r="AJ81" s="95">
        <v>0</v>
      </c>
      <c r="AK81" s="23">
        <f aca="true" t="shared" si="78" ref="AK81:AK129">AJ81/C81</f>
        <v>0</v>
      </c>
      <c r="AL81" s="95">
        <v>886</v>
      </c>
      <c r="AM81" s="23">
        <f aca="true" t="shared" si="79" ref="AM81:AM129">AL81/C81</f>
        <v>2.3945945945945946</v>
      </c>
      <c r="AN81" s="92">
        <v>0</v>
      </c>
      <c r="AO81" s="23">
        <f aca="true" t="shared" si="80" ref="AO81:AO129">AN81/C81</f>
        <v>0</v>
      </c>
      <c r="AP81" s="58">
        <f t="shared" si="64"/>
        <v>1373962</v>
      </c>
      <c r="AQ81" s="58">
        <f aca="true" t="shared" si="81" ref="AQ81:AQ129">AP81/$C81</f>
        <v>3713.4108108108107</v>
      </c>
      <c r="AR81" s="95">
        <v>237951</v>
      </c>
      <c r="AS81" s="23">
        <f aca="true" t="shared" si="82" ref="AS81:AS129">AR81/C81</f>
        <v>643.1108108108108</v>
      </c>
      <c r="AT81" s="92">
        <v>2176068</v>
      </c>
      <c r="AU81" s="23">
        <f aca="true" t="shared" si="83" ref="AU81:AU128">AT81/$C81</f>
        <v>5881.264864864865</v>
      </c>
      <c r="AV81" s="73">
        <f aca="true" t="shared" si="84" ref="AV81:AV88">V81+AP81+AR81+AT81</f>
        <v>5788425</v>
      </c>
      <c r="AW81" s="73">
        <f aca="true" t="shared" si="85" ref="AW81:AW129">AV81/$C81</f>
        <v>15644.391891891892</v>
      </c>
      <c r="AX81" s="62"/>
      <c r="AY81" s="62"/>
      <c r="AZ81" s="62"/>
      <c r="BA81" s="62"/>
    </row>
    <row r="82" spans="1:53" s="63" customFormat="1" ht="12.75">
      <c r="A82" s="50">
        <v>331001</v>
      </c>
      <c r="B82" s="71" t="s">
        <v>51</v>
      </c>
      <c r="C82" s="72">
        <v>510</v>
      </c>
      <c r="D82" s="95">
        <v>2546602</v>
      </c>
      <c r="E82" s="23">
        <f t="shared" si="65"/>
        <v>4993.3372549019605</v>
      </c>
      <c r="F82" s="95">
        <v>0</v>
      </c>
      <c r="G82" s="23">
        <f t="shared" si="66"/>
        <v>0</v>
      </c>
      <c r="H82" s="95">
        <v>0</v>
      </c>
      <c r="I82" s="23">
        <f t="shared" si="60"/>
        <v>0</v>
      </c>
      <c r="J82" s="95">
        <v>0</v>
      </c>
      <c r="K82" s="23">
        <f t="shared" si="67"/>
        <v>0</v>
      </c>
      <c r="L82" s="95">
        <v>0</v>
      </c>
      <c r="M82" s="23">
        <f t="shared" si="68"/>
        <v>0</v>
      </c>
      <c r="N82" s="95">
        <v>0</v>
      </c>
      <c r="O82" s="23">
        <f t="shared" si="59"/>
        <v>0</v>
      </c>
      <c r="P82" s="40">
        <f t="shared" si="69"/>
        <v>2546602</v>
      </c>
      <c r="Q82" s="65">
        <f t="shared" si="70"/>
        <v>4993.3372549019605</v>
      </c>
      <c r="R82" s="95">
        <v>131760</v>
      </c>
      <c r="S82" s="23">
        <f t="shared" si="71"/>
        <v>258.3529411764706</v>
      </c>
      <c r="T82" s="95">
        <v>207493</v>
      </c>
      <c r="U82" s="23">
        <f t="shared" si="72"/>
        <v>406.84901960784316</v>
      </c>
      <c r="V82" s="136">
        <f t="shared" si="61"/>
        <v>2885855</v>
      </c>
      <c r="W82" s="38">
        <f t="shared" si="73"/>
        <v>5658.5392156862745</v>
      </c>
      <c r="X82" s="95">
        <v>245586</v>
      </c>
      <c r="Y82" s="23">
        <f t="shared" si="74"/>
        <v>481.54117647058825</v>
      </c>
      <c r="Z82" s="95">
        <v>226891</v>
      </c>
      <c r="AA82" s="23">
        <f t="shared" si="62"/>
        <v>444.8843137254902</v>
      </c>
      <c r="AB82" s="92">
        <v>246113</v>
      </c>
      <c r="AC82" s="23">
        <f t="shared" si="63"/>
        <v>482.57450980392156</v>
      </c>
      <c r="AD82" s="95">
        <v>527226</v>
      </c>
      <c r="AE82" s="23">
        <f t="shared" si="75"/>
        <v>1033.7764705882353</v>
      </c>
      <c r="AF82" s="95">
        <v>0</v>
      </c>
      <c r="AG82" s="23">
        <f t="shared" si="76"/>
        <v>0</v>
      </c>
      <c r="AH82" s="92">
        <v>325189</v>
      </c>
      <c r="AI82" s="23">
        <f t="shared" si="77"/>
        <v>637.6254901960784</v>
      </c>
      <c r="AJ82" s="95">
        <v>118044</v>
      </c>
      <c r="AK82" s="23">
        <f t="shared" si="78"/>
        <v>231.45882352941177</v>
      </c>
      <c r="AL82" s="95">
        <v>177788</v>
      </c>
      <c r="AM82" s="23">
        <f t="shared" si="79"/>
        <v>348.60392156862747</v>
      </c>
      <c r="AN82" s="92">
        <v>54305</v>
      </c>
      <c r="AO82" s="23">
        <f t="shared" si="80"/>
        <v>106.48039215686275</v>
      </c>
      <c r="AP82" s="58">
        <f t="shared" si="64"/>
        <v>1921142</v>
      </c>
      <c r="AQ82" s="58">
        <f t="shared" si="81"/>
        <v>3766.9450980392157</v>
      </c>
      <c r="AR82" s="95">
        <v>57808</v>
      </c>
      <c r="AS82" s="23">
        <f t="shared" si="82"/>
        <v>113.34901960784313</v>
      </c>
      <c r="AT82" s="92">
        <v>10167</v>
      </c>
      <c r="AU82" s="23">
        <f t="shared" si="83"/>
        <v>19.935294117647057</v>
      </c>
      <c r="AV82" s="73">
        <f t="shared" si="84"/>
        <v>4874972</v>
      </c>
      <c r="AW82" s="73">
        <f t="shared" si="85"/>
        <v>9558.76862745098</v>
      </c>
      <c r="AX82" s="62"/>
      <c r="AY82" s="62"/>
      <c r="AZ82" s="62"/>
      <c r="BA82" s="62"/>
    </row>
    <row r="83" spans="1:53" s="63" customFormat="1" ht="12.75">
      <c r="A83" s="50">
        <v>333001</v>
      </c>
      <c r="B83" s="71" t="s">
        <v>52</v>
      </c>
      <c r="C83" s="72">
        <v>686</v>
      </c>
      <c r="D83" s="95">
        <v>2121052</v>
      </c>
      <c r="E83" s="23">
        <f t="shared" si="65"/>
        <v>3091.912536443149</v>
      </c>
      <c r="F83" s="95">
        <v>183521</v>
      </c>
      <c r="G83" s="23">
        <f t="shared" si="66"/>
        <v>267.52332361516034</v>
      </c>
      <c r="H83" s="95">
        <v>0</v>
      </c>
      <c r="I83" s="23">
        <f t="shared" si="60"/>
        <v>0</v>
      </c>
      <c r="J83" s="95">
        <v>100682</v>
      </c>
      <c r="K83" s="23">
        <f t="shared" si="67"/>
        <v>146.7667638483965</v>
      </c>
      <c r="L83" s="95">
        <v>0</v>
      </c>
      <c r="M83" s="23">
        <f t="shared" si="68"/>
        <v>0</v>
      </c>
      <c r="N83" s="95">
        <v>344900</v>
      </c>
      <c r="O83" s="23">
        <f t="shared" si="59"/>
        <v>502.76967930029156</v>
      </c>
      <c r="P83" s="40">
        <f t="shared" si="69"/>
        <v>2750155</v>
      </c>
      <c r="Q83" s="65">
        <f t="shared" si="70"/>
        <v>4008.972303206997</v>
      </c>
      <c r="R83" s="95">
        <v>8123</v>
      </c>
      <c r="S83" s="23">
        <f t="shared" si="71"/>
        <v>11.841107871720117</v>
      </c>
      <c r="T83" s="95">
        <v>71592</v>
      </c>
      <c r="U83" s="23">
        <f t="shared" si="72"/>
        <v>104.36151603498543</v>
      </c>
      <c r="V83" s="136">
        <f t="shared" si="61"/>
        <v>2829870</v>
      </c>
      <c r="W83" s="38">
        <f t="shared" si="73"/>
        <v>4125.174927113702</v>
      </c>
      <c r="X83" s="95">
        <v>220749</v>
      </c>
      <c r="Y83" s="23">
        <f t="shared" si="74"/>
        <v>321.79154518950435</v>
      </c>
      <c r="Z83" s="95">
        <v>189698</v>
      </c>
      <c r="AA83" s="23">
        <f t="shared" si="62"/>
        <v>276.5276967930029</v>
      </c>
      <c r="AB83" s="92">
        <v>42695</v>
      </c>
      <c r="AC83" s="23">
        <f t="shared" si="63"/>
        <v>62.237609329446066</v>
      </c>
      <c r="AD83" s="95">
        <v>486480</v>
      </c>
      <c r="AE83" s="23">
        <f t="shared" si="75"/>
        <v>709.1545189504374</v>
      </c>
      <c r="AF83" s="95">
        <v>130668</v>
      </c>
      <c r="AG83" s="23">
        <f t="shared" si="76"/>
        <v>190.47813411078718</v>
      </c>
      <c r="AH83" s="92">
        <v>175994</v>
      </c>
      <c r="AI83" s="23">
        <f t="shared" si="77"/>
        <v>256.55102040816325</v>
      </c>
      <c r="AJ83" s="95">
        <v>0</v>
      </c>
      <c r="AK83" s="23">
        <f t="shared" si="78"/>
        <v>0</v>
      </c>
      <c r="AL83" s="95">
        <v>0</v>
      </c>
      <c r="AM83" s="23">
        <f t="shared" si="79"/>
        <v>0</v>
      </c>
      <c r="AN83" s="92">
        <v>27200</v>
      </c>
      <c r="AO83" s="23">
        <f t="shared" si="80"/>
        <v>39.650145772594755</v>
      </c>
      <c r="AP83" s="58">
        <f t="shared" si="64"/>
        <v>1273484</v>
      </c>
      <c r="AQ83" s="58">
        <f t="shared" si="81"/>
        <v>1856.390670553936</v>
      </c>
      <c r="AR83" s="95">
        <v>134177</v>
      </c>
      <c r="AS83" s="23">
        <f t="shared" si="82"/>
        <v>195.5932944606414</v>
      </c>
      <c r="AT83" s="92">
        <v>744014</v>
      </c>
      <c r="AU83" s="23">
        <f t="shared" si="83"/>
        <v>1084.5685131195335</v>
      </c>
      <c r="AV83" s="73">
        <f t="shared" si="84"/>
        <v>4981545</v>
      </c>
      <c r="AW83" s="73">
        <f t="shared" si="85"/>
        <v>7261.727405247813</v>
      </c>
      <c r="AX83" s="62"/>
      <c r="AY83" s="62"/>
      <c r="AZ83" s="62"/>
      <c r="BA83" s="62"/>
    </row>
    <row r="84" spans="1:49" ht="12.75">
      <c r="A84" s="66">
        <v>336001</v>
      </c>
      <c r="B84" s="113" t="s">
        <v>53</v>
      </c>
      <c r="C84" s="68">
        <v>547</v>
      </c>
      <c r="D84" s="112">
        <v>2260860</v>
      </c>
      <c r="E84" s="24">
        <f t="shared" si="65"/>
        <v>4133.199268738574</v>
      </c>
      <c r="F84" s="112">
        <v>220043</v>
      </c>
      <c r="G84" s="24">
        <f t="shared" si="66"/>
        <v>402.27239488117004</v>
      </c>
      <c r="H84" s="112">
        <v>0</v>
      </c>
      <c r="I84" s="24">
        <f t="shared" si="60"/>
        <v>0</v>
      </c>
      <c r="J84" s="112">
        <v>142954</v>
      </c>
      <c r="K84" s="24">
        <f t="shared" si="67"/>
        <v>261.3418647166362</v>
      </c>
      <c r="L84" s="112">
        <v>0</v>
      </c>
      <c r="M84" s="24">
        <f t="shared" si="68"/>
        <v>0</v>
      </c>
      <c r="N84" s="112">
        <v>0</v>
      </c>
      <c r="O84" s="24">
        <f t="shared" si="59"/>
        <v>0</v>
      </c>
      <c r="P84" s="64">
        <f t="shared" si="69"/>
        <v>2623857</v>
      </c>
      <c r="Q84" s="4">
        <f t="shared" si="70"/>
        <v>4796.81352833638</v>
      </c>
      <c r="R84" s="112">
        <v>86026</v>
      </c>
      <c r="S84" s="24">
        <f t="shared" si="71"/>
        <v>157.2687385740402</v>
      </c>
      <c r="T84" s="112">
        <v>47945</v>
      </c>
      <c r="U84" s="24">
        <f t="shared" si="72"/>
        <v>87.6508226691042</v>
      </c>
      <c r="V84" s="137">
        <f t="shared" si="61"/>
        <v>2757828</v>
      </c>
      <c r="W84" s="5">
        <f t="shared" si="73"/>
        <v>5041.733089579525</v>
      </c>
      <c r="X84" s="112">
        <v>539188</v>
      </c>
      <c r="Y84" s="24">
        <f t="shared" si="74"/>
        <v>985.7184643510055</v>
      </c>
      <c r="Z84" s="112">
        <v>62346</v>
      </c>
      <c r="AA84" s="24">
        <f t="shared" si="62"/>
        <v>113.9780621572212</v>
      </c>
      <c r="AB84" s="94">
        <v>148866</v>
      </c>
      <c r="AC84" s="24">
        <f t="shared" si="63"/>
        <v>272.14990859232176</v>
      </c>
      <c r="AD84" s="112">
        <v>323819</v>
      </c>
      <c r="AE84" s="24">
        <f t="shared" si="75"/>
        <v>591.9908592321755</v>
      </c>
      <c r="AF84" s="112">
        <v>242866</v>
      </c>
      <c r="AG84" s="24">
        <f t="shared" si="76"/>
        <v>443.9963436928702</v>
      </c>
      <c r="AH84" s="94">
        <v>390581</v>
      </c>
      <c r="AI84" s="24">
        <f t="shared" si="77"/>
        <v>714.0420475319927</v>
      </c>
      <c r="AJ84" s="112">
        <v>0</v>
      </c>
      <c r="AK84" s="24">
        <f t="shared" si="78"/>
        <v>0</v>
      </c>
      <c r="AL84" s="112">
        <v>0</v>
      </c>
      <c r="AM84" s="24">
        <f t="shared" si="79"/>
        <v>0</v>
      </c>
      <c r="AN84" s="94">
        <v>47092</v>
      </c>
      <c r="AO84" s="24">
        <f t="shared" si="80"/>
        <v>86.09140767824498</v>
      </c>
      <c r="AP84" s="6">
        <f t="shared" si="64"/>
        <v>1754758</v>
      </c>
      <c r="AQ84" s="67">
        <f t="shared" si="81"/>
        <v>3207.9670932358317</v>
      </c>
      <c r="AR84" s="112">
        <v>671564</v>
      </c>
      <c r="AS84" s="24">
        <f t="shared" si="82"/>
        <v>1227.7221206581353</v>
      </c>
      <c r="AT84" s="94">
        <v>287815</v>
      </c>
      <c r="AU84" s="24">
        <f t="shared" si="83"/>
        <v>526.1700182815357</v>
      </c>
      <c r="AV84" s="60">
        <f t="shared" si="84"/>
        <v>5471965</v>
      </c>
      <c r="AW84" s="60">
        <f t="shared" si="85"/>
        <v>10003.592321755028</v>
      </c>
    </row>
    <row r="85" spans="1:49" ht="12.75">
      <c r="A85" s="121">
        <v>337001</v>
      </c>
      <c r="B85" s="120" t="s">
        <v>54</v>
      </c>
      <c r="C85" s="69">
        <v>858</v>
      </c>
      <c r="D85" s="119">
        <v>4820739</v>
      </c>
      <c r="E85" s="118">
        <f t="shared" si="65"/>
        <v>5618.576923076923</v>
      </c>
      <c r="F85" s="119">
        <v>1746738</v>
      </c>
      <c r="G85" s="118">
        <f t="shared" si="66"/>
        <v>2035.8251748251748</v>
      </c>
      <c r="H85" s="119">
        <v>0</v>
      </c>
      <c r="I85" s="118">
        <f t="shared" si="60"/>
        <v>0</v>
      </c>
      <c r="J85" s="119">
        <v>201594</v>
      </c>
      <c r="K85" s="118">
        <f t="shared" si="67"/>
        <v>234.95804195804195</v>
      </c>
      <c r="L85" s="119">
        <v>0</v>
      </c>
      <c r="M85" s="118">
        <f t="shared" si="68"/>
        <v>0</v>
      </c>
      <c r="N85" s="119">
        <v>0</v>
      </c>
      <c r="O85" s="118">
        <f t="shared" si="59"/>
        <v>0</v>
      </c>
      <c r="P85" s="130">
        <f t="shared" si="69"/>
        <v>6769071</v>
      </c>
      <c r="Q85" s="117">
        <f t="shared" si="70"/>
        <v>7889.3601398601395</v>
      </c>
      <c r="R85" s="119">
        <v>499282</v>
      </c>
      <c r="S85" s="118">
        <f t="shared" si="71"/>
        <v>581.9137529137529</v>
      </c>
      <c r="T85" s="119">
        <v>449434</v>
      </c>
      <c r="U85" s="118">
        <f t="shared" si="72"/>
        <v>523.8158508158508</v>
      </c>
      <c r="V85" s="135">
        <f t="shared" si="61"/>
        <v>7717787</v>
      </c>
      <c r="W85" s="116">
        <f t="shared" si="73"/>
        <v>8995.089743589744</v>
      </c>
      <c r="X85" s="119">
        <v>977287</v>
      </c>
      <c r="Y85" s="118">
        <f t="shared" si="74"/>
        <v>1139.0291375291376</v>
      </c>
      <c r="Z85" s="119">
        <v>79524</v>
      </c>
      <c r="AA85" s="118">
        <f t="shared" si="62"/>
        <v>92.68531468531468</v>
      </c>
      <c r="AB85" s="141">
        <v>2392506</v>
      </c>
      <c r="AC85" s="118">
        <f t="shared" si="63"/>
        <v>2788.4685314685316</v>
      </c>
      <c r="AD85" s="119">
        <v>1039657</v>
      </c>
      <c r="AE85" s="118">
        <f t="shared" si="75"/>
        <v>1211.7214452214453</v>
      </c>
      <c r="AF85" s="119">
        <v>389755</v>
      </c>
      <c r="AG85" s="118">
        <f t="shared" si="76"/>
        <v>454.25990675990676</v>
      </c>
      <c r="AH85" s="141">
        <v>659730</v>
      </c>
      <c r="AI85" s="118">
        <f t="shared" si="77"/>
        <v>768.916083916084</v>
      </c>
      <c r="AJ85" s="119">
        <v>0</v>
      </c>
      <c r="AK85" s="118">
        <f t="shared" si="78"/>
        <v>0</v>
      </c>
      <c r="AL85" s="119">
        <v>0</v>
      </c>
      <c r="AM85" s="118">
        <f t="shared" si="79"/>
        <v>0</v>
      </c>
      <c r="AN85" s="141">
        <v>391432</v>
      </c>
      <c r="AO85" s="118">
        <f t="shared" si="80"/>
        <v>456.2144522144522</v>
      </c>
      <c r="AP85" s="115">
        <f t="shared" si="64"/>
        <v>5929891</v>
      </c>
      <c r="AQ85" s="115">
        <f t="shared" si="81"/>
        <v>6911.294871794872</v>
      </c>
      <c r="AR85" s="119">
        <v>0</v>
      </c>
      <c r="AS85" s="118">
        <f t="shared" si="82"/>
        <v>0</v>
      </c>
      <c r="AT85" s="141">
        <v>263123</v>
      </c>
      <c r="AU85" s="118">
        <f t="shared" si="83"/>
        <v>306.67016317016316</v>
      </c>
      <c r="AV85" s="114">
        <f t="shared" si="84"/>
        <v>13910801</v>
      </c>
      <c r="AW85" s="114">
        <f t="shared" si="85"/>
        <v>16213.054778554779</v>
      </c>
    </row>
    <row r="86" spans="1:53" s="63" customFormat="1" ht="12.75">
      <c r="A86" s="50">
        <v>339001</v>
      </c>
      <c r="B86" s="71" t="s">
        <v>55</v>
      </c>
      <c r="C86" s="72">
        <v>336</v>
      </c>
      <c r="D86" s="95">
        <v>2037206</v>
      </c>
      <c r="E86" s="23">
        <f>D86/C86</f>
        <v>6063.113095238095</v>
      </c>
      <c r="F86" s="95">
        <v>177423</v>
      </c>
      <c r="G86" s="23">
        <f>F86/C86</f>
        <v>528.0446428571429</v>
      </c>
      <c r="H86" s="95">
        <v>0</v>
      </c>
      <c r="I86" s="23">
        <f>H86/C86</f>
        <v>0</v>
      </c>
      <c r="J86" s="95">
        <v>5677</v>
      </c>
      <c r="K86" s="23">
        <f>J86/C86</f>
        <v>16.895833333333332</v>
      </c>
      <c r="L86" s="95">
        <v>0</v>
      </c>
      <c r="M86" s="23">
        <f>L86/C86</f>
        <v>0</v>
      </c>
      <c r="N86" s="95">
        <v>0</v>
      </c>
      <c r="O86" s="23">
        <f>N86/C86</f>
        <v>0</v>
      </c>
      <c r="P86" s="40">
        <f>D86+F86+H86+J86+L86+N86</f>
        <v>2220306</v>
      </c>
      <c r="Q86" s="65">
        <f t="shared" si="70"/>
        <v>6608.053571428572</v>
      </c>
      <c r="R86" s="95">
        <v>186302</v>
      </c>
      <c r="S86" s="23">
        <f t="shared" si="71"/>
        <v>554.4702380952381</v>
      </c>
      <c r="T86" s="95">
        <v>136535</v>
      </c>
      <c r="U86" s="23">
        <f>T86/C86</f>
        <v>406.3541666666667</v>
      </c>
      <c r="V86" s="136">
        <f>P86+R86+T86</f>
        <v>2543143</v>
      </c>
      <c r="W86" s="38">
        <f t="shared" si="73"/>
        <v>7568.877976190476</v>
      </c>
      <c r="X86" s="95">
        <v>293133</v>
      </c>
      <c r="Y86" s="23">
        <f>X86/C86</f>
        <v>872.4196428571429</v>
      </c>
      <c r="Z86" s="95">
        <v>98020</v>
      </c>
      <c r="AA86" s="23">
        <f t="shared" si="62"/>
        <v>291.7261904761905</v>
      </c>
      <c r="AB86" s="92">
        <v>322606</v>
      </c>
      <c r="AC86" s="23">
        <f t="shared" si="63"/>
        <v>960.1369047619048</v>
      </c>
      <c r="AD86" s="95">
        <v>605129</v>
      </c>
      <c r="AE86" s="23">
        <f>AD86/C86</f>
        <v>1800.9791666666667</v>
      </c>
      <c r="AF86" s="95">
        <v>1380</v>
      </c>
      <c r="AG86" s="23">
        <f>AF86/C86</f>
        <v>4.107142857142857</v>
      </c>
      <c r="AH86" s="92">
        <v>219039</v>
      </c>
      <c r="AI86" s="23">
        <f>AH86/C86</f>
        <v>651.9017857142857</v>
      </c>
      <c r="AJ86" s="95">
        <v>0</v>
      </c>
      <c r="AK86" s="23">
        <f>AJ86/C86</f>
        <v>0</v>
      </c>
      <c r="AL86" s="95">
        <v>0</v>
      </c>
      <c r="AM86" s="23">
        <f>AL86/C86</f>
        <v>0</v>
      </c>
      <c r="AN86" s="92">
        <v>2942</v>
      </c>
      <c r="AO86" s="23">
        <f>AN86/C86</f>
        <v>8.755952380952381</v>
      </c>
      <c r="AP86" s="58">
        <f>X86+Z86+AB86+AD86+AF86+AH86+AJ86+AL86+AN86</f>
        <v>1542249</v>
      </c>
      <c r="AQ86" s="58">
        <f t="shared" si="81"/>
        <v>4590.026785714285</v>
      </c>
      <c r="AR86" s="95">
        <v>0</v>
      </c>
      <c r="AS86" s="23">
        <f>AR86/C86</f>
        <v>0</v>
      </c>
      <c r="AT86" s="92">
        <v>0</v>
      </c>
      <c r="AU86" s="23">
        <f t="shared" si="83"/>
        <v>0</v>
      </c>
      <c r="AV86" s="73">
        <f t="shared" si="84"/>
        <v>4085392</v>
      </c>
      <c r="AW86" s="73">
        <f t="shared" si="85"/>
        <v>12158.904761904761</v>
      </c>
      <c r="AX86" s="62"/>
      <c r="AY86" s="62"/>
      <c r="AZ86" s="62"/>
      <c r="BA86" s="62"/>
    </row>
    <row r="87" spans="1:49" ht="12.75">
      <c r="A87" s="50">
        <v>340001</v>
      </c>
      <c r="B87" s="71" t="s">
        <v>141</v>
      </c>
      <c r="C87" s="72">
        <v>106</v>
      </c>
      <c r="D87" s="95">
        <v>634535</v>
      </c>
      <c r="E87" s="23">
        <f>D87/C87</f>
        <v>5986.179245283019</v>
      </c>
      <c r="F87" s="95">
        <v>108182</v>
      </c>
      <c r="G87" s="23">
        <f>F87/C87</f>
        <v>1020.5849056603773</v>
      </c>
      <c r="H87" s="95">
        <v>0</v>
      </c>
      <c r="I87" s="23">
        <f>H87/C87</f>
        <v>0</v>
      </c>
      <c r="J87" s="95">
        <v>0</v>
      </c>
      <c r="K87" s="23">
        <f>J87/C87</f>
        <v>0</v>
      </c>
      <c r="L87" s="95">
        <v>0</v>
      </c>
      <c r="M87" s="23">
        <f>L87/C87</f>
        <v>0</v>
      </c>
      <c r="N87" s="95">
        <v>13807</v>
      </c>
      <c r="O87" s="23">
        <f>N87/C87</f>
        <v>130.25471698113208</v>
      </c>
      <c r="P87" s="40">
        <f>D87+F87+H87+J87+L87+N87</f>
        <v>756524</v>
      </c>
      <c r="Q87" s="65">
        <f>P87/$C87</f>
        <v>7137.018867924528</v>
      </c>
      <c r="R87" s="95">
        <v>1671</v>
      </c>
      <c r="S87" s="23">
        <f>R87/$C87</f>
        <v>15.764150943396226</v>
      </c>
      <c r="T87" s="95">
        <v>88279</v>
      </c>
      <c r="U87" s="23">
        <f>T87/C87</f>
        <v>832.8207547169811</v>
      </c>
      <c r="V87" s="136">
        <f>P87+R87+T87</f>
        <v>846474</v>
      </c>
      <c r="W87" s="38">
        <f>V87/$C87</f>
        <v>7985.603773584906</v>
      </c>
      <c r="X87" s="95">
        <v>71862</v>
      </c>
      <c r="Y87" s="23">
        <f>X87/C87</f>
        <v>677.9433962264151</v>
      </c>
      <c r="Z87" s="95">
        <v>47666</v>
      </c>
      <c r="AA87" s="23">
        <f t="shared" si="62"/>
        <v>449.6792452830189</v>
      </c>
      <c r="AB87" s="92">
        <v>1382</v>
      </c>
      <c r="AC87" s="23">
        <f t="shared" si="63"/>
        <v>13.037735849056604</v>
      </c>
      <c r="AD87" s="95">
        <v>32955</v>
      </c>
      <c r="AE87" s="23">
        <f>AD87/C87</f>
        <v>310.89622641509436</v>
      </c>
      <c r="AF87" s="95">
        <v>0</v>
      </c>
      <c r="AG87" s="23">
        <f>AF87/C87</f>
        <v>0</v>
      </c>
      <c r="AH87" s="92">
        <v>0</v>
      </c>
      <c r="AI87" s="23">
        <f>AH87/C87</f>
        <v>0</v>
      </c>
      <c r="AJ87" s="95">
        <v>9791</v>
      </c>
      <c r="AK87" s="23">
        <f>AJ87/C87</f>
        <v>92.36792452830188</v>
      </c>
      <c r="AL87" s="95">
        <v>0</v>
      </c>
      <c r="AM87" s="23">
        <f>AL87/C87</f>
        <v>0</v>
      </c>
      <c r="AN87" s="92">
        <v>64</v>
      </c>
      <c r="AO87" s="23">
        <f>AN87/C87</f>
        <v>0.6037735849056604</v>
      </c>
      <c r="AP87" s="58">
        <f>X87+Z87+AB87+AD87+AF87+AH87+AJ87+AL87+AN87</f>
        <v>163720</v>
      </c>
      <c r="AQ87" s="58">
        <f>AP87/$C87</f>
        <v>1544.5283018867924</v>
      </c>
      <c r="AR87" s="95">
        <v>96055</v>
      </c>
      <c r="AS87" s="23">
        <f>AR87/C87</f>
        <v>906.1792452830189</v>
      </c>
      <c r="AT87" s="92">
        <v>0</v>
      </c>
      <c r="AU87" s="23">
        <f>AT87/$C87</f>
        <v>0</v>
      </c>
      <c r="AV87" s="73">
        <f>V87+AP87+AR87+AT87</f>
        <v>1106249</v>
      </c>
      <c r="AW87" s="73">
        <f>AV87/$C87</f>
        <v>10436.311320754718</v>
      </c>
    </row>
    <row r="88" spans="1:49" ht="12.75">
      <c r="A88" s="66">
        <v>342001</v>
      </c>
      <c r="B88" s="59" t="s">
        <v>144</v>
      </c>
      <c r="C88" s="70">
        <v>20</v>
      </c>
      <c r="D88" s="112">
        <v>122643</v>
      </c>
      <c r="E88" s="24">
        <f t="shared" si="65"/>
        <v>6132.15</v>
      </c>
      <c r="F88" s="112">
        <v>11340</v>
      </c>
      <c r="G88" s="24">
        <f t="shared" si="66"/>
        <v>567</v>
      </c>
      <c r="H88" s="112">
        <v>0</v>
      </c>
      <c r="I88" s="24">
        <f t="shared" si="60"/>
        <v>0</v>
      </c>
      <c r="J88" s="112">
        <v>9262</v>
      </c>
      <c r="K88" s="24">
        <f t="shared" si="67"/>
        <v>463.1</v>
      </c>
      <c r="L88" s="112">
        <v>0</v>
      </c>
      <c r="M88" s="24">
        <f t="shared" si="68"/>
        <v>0</v>
      </c>
      <c r="N88" s="112">
        <v>0</v>
      </c>
      <c r="O88" s="24">
        <f t="shared" si="59"/>
        <v>0</v>
      </c>
      <c r="P88" s="64">
        <f t="shared" si="69"/>
        <v>143245</v>
      </c>
      <c r="Q88" s="4">
        <f t="shared" si="70"/>
        <v>7162.25</v>
      </c>
      <c r="R88" s="112">
        <v>0</v>
      </c>
      <c r="S88" s="24">
        <f t="shared" si="71"/>
        <v>0</v>
      </c>
      <c r="T88" s="112">
        <v>15490</v>
      </c>
      <c r="U88" s="24">
        <f t="shared" si="72"/>
        <v>774.5</v>
      </c>
      <c r="V88" s="137">
        <f t="shared" si="61"/>
        <v>158735</v>
      </c>
      <c r="W88" s="5">
        <f t="shared" si="73"/>
        <v>7936.75</v>
      </c>
      <c r="X88" s="112">
        <v>7000</v>
      </c>
      <c r="Y88" s="24">
        <f t="shared" si="74"/>
        <v>350</v>
      </c>
      <c r="Z88" s="112">
        <v>51754</v>
      </c>
      <c r="AA88" s="24">
        <f t="shared" si="62"/>
        <v>2587.7</v>
      </c>
      <c r="AB88" s="94">
        <v>679</v>
      </c>
      <c r="AC88" s="24">
        <f t="shared" si="63"/>
        <v>33.95</v>
      </c>
      <c r="AD88" s="112">
        <v>0</v>
      </c>
      <c r="AE88" s="24">
        <f t="shared" si="75"/>
        <v>0</v>
      </c>
      <c r="AF88" s="112">
        <v>0</v>
      </c>
      <c r="AG88" s="24">
        <f t="shared" si="76"/>
        <v>0</v>
      </c>
      <c r="AH88" s="94">
        <v>15062</v>
      </c>
      <c r="AI88" s="24">
        <f t="shared" si="77"/>
        <v>753.1</v>
      </c>
      <c r="AJ88" s="112">
        <v>0</v>
      </c>
      <c r="AK88" s="24">
        <f t="shared" si="78"/>
        <v>0</v>
      </c>
      <c r="AL88" s="112">
        <v>0</v>
      </c>
      <c r="AM88" s="24">
        <f t="shared" si="79"/>
        <v>0</v>
      </c>
      <c r="AN88" s="94">
        <v>0</v>
      </c>
      <c r="AO88" s="24">
        <f t="shared" si="80"/>
        <v>0</v>
      </c>
      <c r="AP88" s="67">
        <f t="shared" si="64"/>
        <v>74495</v>
      </c>
      <c r="AQ88" s="67">
        <f t="shared" si="81"/>
        <v>3724.75</v>
      </c>
      <c r="AR88" s="112">
        <v>0</v>
      </c>
      <c r="AS88" s="24">
        <f t="shared" si="82"/>
        <v>0</v>
      </c>
      <c r="AT88" s="94">
        <v>0</v>
      </c>
      <c r="AU88" s="24">
        <f t="shared" si="83"/>
        <v>0</v>
      </c>
      <c r="AV88" s="60">
        <f t="shared" si="84"/>
        <v>233230</v>
      </c>
      <c r="AW88" s="60">
        <f t="shared" si="85"/>
        <v>11661.5</v>
      </c>
    </row>
    <row r="89" spans="1:49" ht="12.75">
      <c r="A89" s="20"/>
      <c r="B89" s="21" t="s">
        <v>56</v>
      </c>
      <c r="C89" s="48">
        <f>SUM(C80:C88)</f>
        <v>3768</v>
      </c>
      <c r="D89" s="88">
        <f>SUM(D80:D88)</f>
        <v>18179001</v>
      </c>
      <c r="E89" s="22">
        <f>D89/$C$89</f>
        <v>4824.575636942675</v>
      </c>
      <c r="F89" s="88">
        <f>SUM(F80:F88)</f>
        <v>2758549</v>
      </c>
      <c r="G89" s="22">
        <f>F89/$C$89</f>
        <v>732.098991507431</v>
      </c>
      <c r="H89" s="88">
        <f>SUM(H80:H88)</f>
        <v>0</v>
      </c>
      <c r="I89" s="88">
        <f>H89/$C$89</f>
        <v>0</v>
      </c>
      <c r="J89" s="88">
        <f>SUM(J80:J88)</f>
        <v>460169</v>
      </c>
      <c r="K89" s="36">
        <f>J89/C89</f>
        <v>122.12553078556263</v>
      </c>
      <c r="L89" s="88">
        <f>SUM(L80:L88)</f>
        <v>0</v>
      </c>
      <c r="M89" s="85">
        <f>L89/C89</f>
        <v>0</v>
      </c>
      <c r="N89" s="88">
        <f>SUM(N80:N88)</f>
        <v>360470</v>
      </c>
      <c r="O89" s="45">
        <f t="shared" si="59"/>
        <v>95.66613588110404</v>
      </c>
      <c r="P89" s="132">
        <f>SUM(P80:P88)</f>
        <v>21758189</v>
      </c>
      <c r="Q89" s="34">
        <f t="shared" si="70"/>
        <v>5774.466295116773</v>
      </c>
      <c r="R89" s="88">
        <f>SUM(R80:R88)</f>
        <v>972626</v>
      </c>
      <c r="S89" s="83">
        <f t="shared" si="71"/>
        <v>258.12791932059446</v>
      </c>
      <c r="T89" s="88">
        <f>SUM(T80:T88)</f>
        <v>1082696</v>
      </c>
      <c r="U89" s="33">
        <f t="shared" si="72"/>
        <v>287.33970276008495</v>
      </c>
      <c r="V89" s="139">
        <f>SUM(V80:V88)</f>
        <v>23813511</v>
      </c>
      <c r="W89" s="32">
        <f>V89/$C89</f>
        <v>6319.9339171974525</v>
      </c>
      <c r="X89" s="88">
        <f>SUM(X80:X88)</f>
        <v>2909128</v>
      </c>
      <c r="Y89" s="33">
        <f t="shared" si="74"/>
        <v>772.0615711252653</v>
      </c>
      <c r="Z89" s="88">
        <f>SUM(Z80:Z88)</f>
        <v>916439</v>
      </c>
      <c r="AA89" s="33">
        <f t="shared" si="62"/>
        <v>243.2162951167728</v>
      </c>
      <c r="AB89" s="127">
        <f>SUM(AB80:AB88)</f>
        <v>3265687</v>
      </c>
      <c r="AC89" s="33">
        <f t="shared" si="63"/>
        <v>866.6897558386412</v>
      </c>
      <c r="AD89" s="88">
        <f>SUM(AD80:AD88)</f>
        <v>3690820</v>
      </c>
      <c r="AE89" s="33">
        <f t="shared" si="75"/>
        <v>979.5169851380042</v>
      </c>
      <c r="AF89" s="88">
        <f>SUM(AF80:AF88)</f>
        <v>966152</v>
      </c>
      <c r="AG89" s="33">
        <f t="shared" si="76"/>
        <v>256.40976645435245</v>
      </c>
      <c r="AH89" s="127">
        <f>SUM(AH80:AH88)</f>
        <v>2442999</v>
      </c>
      <c r="AI89" s="33">
        <f t="shared" si="77"/>
        <v>648.3542993630573</v>
      </c>
      <c r="AJ89" s="88">
        <f>SUM(AJ80:AJ88)</f>
        <v>127835</v>
      </c>
      <c r="AK89" s="33">
        <f t="shared" si="78"/>
        <v>33.92648619957537</v>
      </c>
      <c r="AL89" s="88">
        <f>SUM(AL80:AL88)</f>
        <v>178674</v>
      </c>
      <c r="AM89" s="33">
        <f t="shared" si="79"/>
        <v>47.4187898089172</v>
      </c>
      <c r="AN89" s="127">
        <f>SUM(AN80:AN88)</f>
        <v>523035</v>
      </c>
      <c r="AO89" s="33">
        <f t="shared" si="80"/>
        <v>138.80971337579618</v>
      </c>
      <c r="AP89" s="84">
        <f>SUM(AP80:AP88)</f>
        <v>15020769</v>
      </c>
      <c r="AQ89" s="86">
        <f t="shared" si="81"/>
        <v>3986.4036624203823</v>
      </c>
      <c r="AR89" s="88">
        <f>SUM(AR80:AR88)</f>
        <v>1197555</v>
      </c>
      <c r="AS89" s="33">
        <f t="shared" si="82"/>
        <v>317.82245222929936</v>
      </c>
      <c r="AT89" s="127">
        <f>SUM(AT80:AT88)</f>
        <v>3481187</v>
      </c>
      <c r="AU89" s="33">
        <f t="shared" si="83"/>
        <v>923.8819002123142</v>
      </c>
      <c r="AV89" s="87">
        <f>SUM(AV80:AV88)</f>
        <v>43513022</v>
      </c>
      <c r="AW89" s="52">
        <f t="shared" si="85"/>
        <v>11548.041932059448</v>
      </c>
    </row>
    <row r="90" spans="1:49" ht="12.75">
      <c r="A90" s="97"/>
      <c r="B90" s="18"/>
      <c r="C90" s="18"/>
      <c r="D90" s="18"/>
      <c r="E90" s="28"/>
      <c r="F90" s="18"/>
      <c r="G90" s="28"/>
      <c r="H90" s="18"/>
      <c r="I90" s="29"/>
      <c r="J90" s="18"/>
      <c r="K90" s="28"/>
      <c r="L90" s="18"/>
      <c r="M90" s="28"/>
      <c r="N90" s="18"/>
      <c r="O90" s="29"/>
      <c r="P90" s="28"/>
      <c r="Q90" s="19"/>
      <c r="R90" s="18"/>
      <c r="S90" s="18"/>
      <c r="T90" s="18"/>
      <c r="U90" s="29"/>
      <c r="V90" s="18"/>
      <c r="W90" s="18"/>
      <c r="X90" s="18"/>
      <c r="Y90" s="29"/>
      <c r="Z90" s="18"/>
      <c r="AA90" s="29"/>
      <c r="AB90" s="18"/>
      <c r="AC90" s="28"/>
      <c r="AD90" s="18"/>
      <c r="AE90" s="29"/>
      <c r="AF90" s="18"/>
      <c r="AG90" s="29"/>
      <c r="AH90" s="18"/>
      <c r="AI90" s="28"/>
      <c r="AJ90" s="18"/>
      <c r="AK90" s="29"/>
      <c r="AL90" s="18"/>
      <c r="AM90" s="29"/>
      <c r="AN90" s="18"/>
      <c r="AO90" s="28"/>
      <c r="AP90" s="18"/>
      <c r="AQ90" s="19"/>
      <c r="AR90" s="18"/>
      <c r="AS90" s="29"/>
      <c r="AT90" s="18"/>
      <c r="AU90" s="28"/>
      <c r="AV90" s="18"/>
      <c r="AW90" s="19"/>
    </row>
    <row r="91" spans="1:49" ht="12.75">
      <c r="A91" s="121">
        <v>300001</v>
      </c>
      <c r="B91" s="120" t="s">
        <v>57</v>
      </c>
      <c r="C91" s="69">
        <v>601</v>
      </c>
      <c r="D91" s="119">
        <v>3058761</v>
      </c>
      <c r="E91" s="118">
        <f>D91/$C$91</f>
        <v>5089.452579034942</v>
      </c>
      <c r="F91" s="119">
        <v>326987</v>
      </c>
      <c r="G91" s="118">
        <f aca="true" t="shared" si="86" ref="G91:G128">F91/C91</f>
        <v>544.0715474209651</v>
      </c>
      <c r="H91" s="119">
        <v>0</v>
      </c>
      <c r="I91" s="118">
        <f>H91/C91</f>
        <v>0</v>
      </c>
      <c r="J91" s="119">
        <v>512077</v>
      </c>
      <c r="K91" s="118">
        <f>J91/C91</f>
        <v>852.0415973377703</v>
      </c>
      <c r="L91" s="119">
        <v>0</v>
      </c>
      <c r="M91" s="118">
        <f>L91/C91</f>
        <v>0</v>
      </c>
      <c r="N91" s="119">
        <v>0</v>
      </c>
      <c r="O91" s="118">
        <f t="shared" si="59"/>
        <v>0</v>
      </c>
      <c r="P91" s="130">
        <f>D91+F91+H91+J91+L91+N91</f>
        <v>3897825</v>
      </c>
      <c r="Q91" s="117">
        <f t="shared" si="70"/>
        <v>6485.5657237936775</v>
      </c>
      <c r="R91" s="119">
        <v>566798</v>
      </c>
      <c r="S91" s="118">
        <f t="shared" si="71"/>
        <v>943.0915141430949</v>
      </c>
      <c r="T91" s="119">
        <v>340583</v>
      </c>
      <c r="U91" s="118">
        <f t="shared" si="72"/>
        <v>566.69384359401</v>
      </c>
      <c r="V91" s="135">
        <f aca="true" t="shared" si="87" ref="V91:V128">P91+R91+T91</f>
        <v>4805206</v>
      </c>
      <c r="W91" s="116">
        <f t="shared" si="73"/>
        <v>7995.351081530782</v>
      </c>
      <c r="X91" s="119">
        <v>985246</v>
      </c>
      <c r="Y91" s="118">
        <f t="shared" si="74"/>
        <v>1639.3444259567389</v>
      </c>
      <c r="Z91" s="119">
        <v>99197</v>
      </c>
      <c r="AA91" s="118">
        <f>Z91/C91</f>
        <v>165.0532445923461</v>
      </c>
      <c r="AB91" s="141">
        <v>241317</v>
      </c>
      <c r="AC91" s="118">
        <f>AB91/C91</f>
        <v>401.52579034941766</v>
      </c>
      <c r="AD91" s="119">
        <v>768569</v>
      </c>
      <c r="AE91" s="118">
        <f t="shared" si="75"/>
        <v>1278.8169717138103</v>
      </c>
      <c r="AF91" s="119">
        <v>451482</v>
      </c>
      <c r="AG91" s="118">
        <f t="shared" si="76"/>
        <v>751.2179700499169</v>
      </c>
      <c r="AH91" s="141">
        <v>730109</v>
      </c>
      <c r="AI91" s="118">
        <f t="shared" si="77"/>
        <v>1214.8236272878535</v>
      </c>
      <c r="AJ91" s="119">
        <v>0</v>
      </c>
      <c r="AK91" s="118">
        <f t="shared" si="78"/>
        <v>0</v>
      </c>
      <c r="AL91" s="119">
        <v>0</v>
      </c>
      <c r="AM91" s="118">
        <f t="shared" si="79"/>
        <v>0</v>
      </c>
      <c r="AN91" s="141">
        <v>49619</v>
      </c>
      <c r="AO91" s="118">
        <f t="shared" si="80"/>
        <v>82.56073211314475</v>
      </c>
      <c r="AP91" s="115">
        <f>X91+Z91+AB91+AD91+AF91+AH91+AJ91+AL91+AN91</f>
        <v>3325539</v>
      </c>
      <c r="AQ91" s="115">
        <f t="shared" si="81"/>
        <v>5533.342762063228</v>
      </c>
      <c r="AR91" s="119">
        <v>0</v>
      </c>
      <c r="AS91" s="118">
        <f t="shared" si="82"/>
        <v>0</v>
      </c>
      <c r="AT91" s="141">
        <v>0</v>
      </c>
      <c r="AU91" s="118">
        <f t="shared" si="83"/>
        <v>0</v>
      </c>
      <c r="AV91" s="114">
        <f aca="true" t="shared" si="88" ref="AV91:AV128">V91+AP91+AR91+AT91</f>
        <v>8130745</v>
      </c>
      <c r="AW91" s="114">
        <f t="shared" si="85"/>
        <v>13528.69384359401</v>
      </c>
    </row>
    <row r="92" spans="1:53" s="63" customFormat="1" ht="12.75">
      <c r="A92" s="50">
        <v>300002</v>
      </c>
      <c r="B92" s="71" t="s">
        <v>58</v>
      </c>
      <c r="C92" s="72">
        <v>357</v>
      </c>
      <c r="D92" s="95">
        <v>1993928</v>
      </c>
      <c r="E92" s="23">
        <f>D92/$C$92</f>
        <v>5585.232492997199</v>
      </c>
      <c r="F92" s="95">
        <v>184383</v>
      </c>
      <c r="G92" s="23">
        <f t="shared" si="86"/>
        <v>516.4789915966387</v>
      </c>
      <c r="H92" s="95">
        <v>0</v>
      </c>
      <c r="I92" s="23">
        <f>H92/C92</f>
        <v>0</v>
      </c>
      <c r="J92" s="95">
        <v>74856</v>
      </c>
      <c r="K92" s="23">
        <f>J92/C92</f>
        <v>209.68067226890756</v>
      </c>
      <c r="L92" s="95">
        <v>0</v>
      </c>
      <c r="M92" s="23">
        <f>L92/C92</f>
        <v>0</v>
      </c>
      <c r="N92" s="95">
        <v>0</v>
      </c>
      <c r="O92" s="23">
        <f t="shared" si="59"/>
        <v>0</v>
      </c>
      <c r="P92" s="40">
        <f>D92+F92+H92+J92+L92+N92</f>
        <v>2253167</v>
      </c>
      <c r="Q92" s="65">
        <f t="shared" si="70"/>
        <v>6311.392156862745</v>
      </c>
      <c r="R92" s="95">
        <v>331420</v>
      </c>
      <c r="S92" s="23">
        <f t="shared" si="71"/>
        <v>928.3473389355743</v>
      </c>
      <c r="T92" s="95">
        <v>205693</v>
      </c>
      <c r="U92" s="23">
        <f t="shared" si="72"/>
        <v>576.1708683473389</v>
      </c>
      <c r="V92" s="136">
        <f t="shared" si="87"/>
        <v>2790280</v>
      </c>
      <c r="W92" s="38">
        <f t="shared" si="73"/>
        <v>7815.910364145659</v>
      </c>
      <c r="X92" s="95">
        <v>378391</v>
      </c>
      <c r="Y92" s="23">
        <f t="shared" si="74"/>
        <v>1059.9187675070027</v>
      </c>
      <c r="Z92" s="95">
        <v>111904</v>
      </c>
      <c r="AA92" s="23">
        <f>Z92/C92</f>
        <v>313.45658263305324</v>
      </c>
      <c r="AB92" s="92">
        <v>169792</v>
      </c>
      <c r="AC92" s="23">
        <f>AB92/C92</f>
        <v>475.6078431372549</v>
      </c>
      <c r="AD92" s="95">
        <v>321544</v>
      </c>
      <c r="AE92" s="23">
        <f t="shared" si="75"/>
        <v>900.6834733893558</v>
      </c>
      <c r="AF92" s="95">
        <v>397773</v>
      </c>
      <c r="AG92" s="23">
        <f t="shared" si="76"/>
        <v>1114.2100840336134</v>
      </c>
      <c r="AH92" s="92">
        <v>340363</v>
      </c>
      <c r="AI92" s="23">
        <f t="shared" si="77"/>
        <v>953.3977591036414</v>
      </c>
      <c r="AJ92" s="95">
        <v>0</v>
      </c>
      <c r="AK92" s="23">
        <f t="shared" si="78"/>
        <v>0</v>
      </c>
      <c r="AL92" s="95">
        <v>0</v>
      </c>
      <c r="AM92" s="23">
        <f t="shared" si="79"/>
        <v>0</v>
      </c>
      <c r="AN92" s="92">
        <v>32364</v>
      </c>
      <c r="AO92" s="23">
        <f t="shared" si="80"/>
        <v>90.65546218487395</v>
      </c>
      <c r="AP92" s="58">
        <f>X92+Z92+AB92+AD92+AF92+AH92+AJ92+AL92+AN92</f>
        <v>1752131</v>
      </c>
      <c r="AQ92" s="58">
        <f t="shared" si="81"/>
        <v>4907.929971988796</v>
      </c>
      <c r="AR92" s="95">
        <v>0</v>
      </c>
      <c r="AS92" s="23">
        <f t="shared" si="82"/>
        <v>0</v>
      </c>
      <c r="AT92" s="92">
        <v>0</v>
      </c>
      <c r="AU92" s="23">
        <f t="shared" si="83"/>
        <v>0</v>
      </c>
      <c r="AV92" s="73">
        <f t="shared" si="88"/>
        <v>4542411</v>
      </c>
      <c r="AW92" s="73">
        <f t="shared" si="85"/>
        <v>12723.840336134454</v>
      </c>
      <c r="AX92" s="62"/>
      <c r="AY92" s="62"/>
      <c r="AZ92" s="62"/>
      <c r="BA92" s="62"/>
    </row>
    <row r="93" spans="1:53" s="63" customFormat="1" ht="12.75">
      <c r="A93" s="50">
        <v>377001</v>
      </c>
      <c r="B93" s="71" t="s">
        <v>145</v>
      </c>
      <c r="C93" s="72">
        <v>466</v>
      </c>
      <c r="D93" s="95">
        <v>2155541</v>
      </c>
      <c r="E93" s="23">
        <f aca="true" t="shared" si="89" ref="E93:E103">D93/$C$92</f>
        <v>6037.929971988796</v>
      </c>
      <c r="F93" s="95">
        <v>399813</v>
      </c>
      <c r="G93" s="23">
        <f aca="true" t="shared" si="90" ref="G93:G103">F93/C93</f>
        <v>857.9678111587983</v>
      </c>
      <c r="H93" s="95">
        <v>0</v>
      </c>
      <c r="I93" s="23">
        <f aca="true" t="shared" si="91" ref="I93:I103">H93/C93</f>
        <v>0</v>
      </c>
      <c r="J93" s="95">
        <v>76347</v>
      </c>
      <c r="K93" s="23">
        <f aca="true" t="shared" si="92" ref="K93:K103">J93/C93</f>
        <v>163.83476394849785</v>
      </c>
      <c r="L93" s="95">
        <v>0</v>
      </c>
      <c r="M93" s="23">
        <f aca="true" t="shared" si="93" ref="M93:M103">L93/C93</f>
        <v>0</v>
      </c>
      <c r="N93" s="95">
        <v>0</v>
      </c>
      <c r="O93" s="23">
        <f aca="true" t="shared" si="94" ref="O93:O103">N93/C93</f>
        <v>0</v>
      </c>
      <c r="P93" s="40">
        <f aca="true" t="shared" si="95" ref="P93:P103">D93+F93+H93+J93+L93+N93</f>
        <v>2631701</v>
      </c>
      <c r="Q93" s="65">
        <f aca="true" t="shared" si="96" ref="Q93:Q103">P93/$C93</f>
        <v>5647.42703862661</v>
      </c>
      <c r="R93" s="95">
        <v>163874</v>
      </c>
      <c r="S93" s="23">
        <f aca="true" t="shared" si="97" ref="S93:S103">R93/$C93</f>
        <v>351.6609442060086</v>
      </c>
      <c r="T93" s="95">
        <v>494416</v>
      </c>
      <c r="U93" s="23">
        <f aca="true" t="shared" si="98" ref="U93:U103">T93/C93</f>
        <v>1060.9785407725321</v>
      </c>
      <c r="V93" s="136">
        <f aca="true" t="shared" si="99" ref="V93:V103">P93+R93+T93</f>
        <v>3289991</v>
      </c>
      <c r="W93" s="38">
        <f aca="true" t="shared" si="100" ref="W93:W103">V93/$C93</f>
        <v>7060.06652360515</v>
      </c>
      <c r="X93" s="95">
        <v>391257</v>
      </c>
      <c r="Y93" s="23">
        <f aca="true" t="shared" si="101" ref="Y93:Y103">X93/C93</f>
        <v>839.6072961373391</v>
      </c>
      <c r="Z93" s="95">
        <v>195803</v>
      </c>
      <c r="AA93" s="23">
        <f aca="true" t="shared" si="102" ref="AA93:AA103">Z93/C93</f>
        <v>420.1781115879828</v>
      </c>
      <c r="AB93" s="92">
        <v>198926</v>
      </c>
      <c r="AC93" s="23">
        <f aca="true" t="shared" si="103" ref="AC93:AC103">AB93/C93</f>
        <v>426.87982832618025</v>
      </c>
      <c r="AD93" s="95">
        <v>470746</v>
      </c>
      <c r="AE93" s="23">
        <f aca="true" t="shared" si="104" ref="AE93:AE103">AD93/C93</f>
        <v>1010.1845493562232</v>
      </c>
      <c r="AF93" s="95">
        <v>264044</v>
      </c>
      <c r="AG93" s="23">
        <f aca="true" t="shared" si="105" ref="AG93:AG103">AF93/C93</f>
        <v>566.618025751073</v>
      </c>
      <c r="AH93" s="92">
        <v>85508</v>
      </c>
      <c r="AI93" s="23">
        <f aca="true" t="shared" si="106" ref="AI93:AI103">AH93/C93</f>
        <v>183.49356223175965</v>
      </c>
      <c r="AJ93" s="95">
        <v>0</v>
      </c>
      <c r="AK93" s="23">
        <f aca="true" t="shared" si="107" ref="AK93:AK103">AJ93/C93</f>
        <v>0</v>
      </c>
      <c r="AL93" s="95">
        <v>0</v>
      </c>
      <c r="AM93" s="23">
        <f aca="true" t="shared" si="108" ref="AM93:AM103">AL93/C93</f>
        <v>0</v>
      </c>
      <c r="AN93" s="92">
        <v>316637</v>
      </c>
      <c r="AO93" s="23">
        <f aca="true" t="shared" si="109" ref="AO93:AO103">AN93/C93</f>
        <v>679.4785407725321</v>
      </c>
      <c r="AP93" s="58">
        <f aca="true" t="shared" si="110" ref="AP93:AP103">X93+Z93+AB93+AD93+AF93+AH93+AJ93+AL93+AN93</f>
        <v>1922921</v>
      </c>
      <c r="AQ93" s="58">
        <f aca="true" t="shared" si="111" ref="AQ93:AQ103">AP93/$C93</f>
        <v>4126.43991416309</v>
      </c>
      <c r="AR93" s="95">
        <v>0</v>
      </c>
      <c r="AS93" s="23">
        <f aca="true" t="shared" si="112" ref="AS93:AS103">AR93/C93</f>
        <v>0</v>
      </c>
      <c r="AT93" s="92">
        <v>0</v>
      </c>
      <c r="AU93" s="23">
        <f aca="true" t="shared" si="113" ref="AU93:AU103">AT93/$C93</f>
        <v>0</v>
      </c>
      <c r="AV93" s="73">
        <f aca="true" t="shared" si="114" ref="AV93:AV103">V93+AP93+AR93+AT93</f>
        <v>5212912</v>
      </c>
      <c r="AW93" s="73">
        <f aca="true" t="shared" si="115" ref="AW93:AW103">AV93/$C93</f>
        <v>11186.506437768241</v>
      </c>
      <c r="AX93" s="62"/>
      <c r="AY93" s="62"/>
      <c r="AZ93" s="62"/>
      <c r="BA93" s="62"/>
    </row>
    <row r="94" spans="1:53" s="63" customFormat="1" ht="12.75">
      <c r="A94" s="50">
        <v>377002</v>
      </c>
      <c r="B94" s="71" t="s">
        <v>146</v>
      </c>
      <c r="C94" s="72">
        <v>442</v>
      </c>
      <c r="D94" s="95">
        <v>1872638</v>
      </c>
      <c r="E94" s="23">
        <f t="shared" si="89"/>
        <v>5245.484593837535</v>
      </c>
      <c r="F94" s="95">
        <v>518053</v>
      </c>
      <c r="G94" s="23">
        <f t="shared" si="90"/>
        <v>1172.0656108597284</v>
      </c>
      <c r="H94" s="95">
        <v>0</v>
      </c>
      <c r="I94" s="23">
        <f t="shared" si="91"/>
        <v>0</v>
      </c>
      <c r="J94" s="95">
        <v>75612</v>
      </c>
      <c r="K94" s="23">
        <f t="shared" si="92"/>
        <v>171.06787330316743</v>
      </c>
      <c r="L94" s="95">
        <v>0</v>
      </c>
      <c r="M94" s="23">
        <f t="shared" si="93"/>
        <v>0</v>
      </c>
      <c r="N94" s="95">
        <v>0</v>
      </c>
      <c r="O94" s="23">
        <f t="shared" si="94"/>
        <v>0</v>
      </c>
      <c r="P94" s="40">
        <f t="shared" si="95"/>
        <v>2466303</v>
      </c>
      <c r="Q94" s="65">
        <f t="shared" si="96"/>
        <v>5579.871040723982</v>
      </c>
      <c r="R94" s="95">
        <v>165188</v>
      </c>
      <c r="S94" s="23">
        <f t="shared" si="97"/>
        <v>373.72850678733033</v>
      </c>
      <c r="T94" s="95">
        <v>282117</v>
      </c>
      <c r="U94" s="23">
        <f t="shared" si="98"/>
        <v>638.2737556561086</v>
      </c>
      <c r="V94" s="136">
        <f t="shared" si="99"/>
        <v>2913608</v>
      </c>
      <c r="W94" s="38">
        <f t="shared" si="100"/>
        <v>6591.873303167421</v>
      </c>
      <c r="X94" s="95">
        <v>411368</v>
      </c>
      <c r="Y94" s="23">
        <f t="shared" si="101"/>
        <v>930.6968325791855</v>
      </c>
      <c r="Z94" s="95">
        <v>209034</v>
      </c>
      <c r="AA94" s="23">
        <f t="shared" si="102"/>
        <v>472.92760180995475</v>
      </c>
      <c r="AB94" s="92">
        <v>180936</v>
      </c>
      <c r="AC94" s="23">
        <f t="shared" si="103"/>
        <v>409.3574660633484</v>
      </c>
      <c r="AD94" s="95">
        <v>529584</v>
      </c>
      <c r="AE94" s="23">
        <f t="shared" si="104"/>
        <v>1198.1538461538462</v>
      </c>
      <c r="AF94" s="95">
        <v>261975</v>
      </c>
      <c r="AG94" s="23">
        <f t="shared" si="105"/>
        <v>592.7036199095022</v>
      </c>
      <c r="AH94" s="92">
        <v>76623</v>
      </c>
      <c r="AI94" s="23">
        <f t="shared" si="106"/>
        <v>173.3552036199095</v>
      </c>
      <c r="AJ94" s="95">
        <v>0</v>
      </c>
      <c r="AK94" s="23">
        <f t="shared" si="107"/>
        <v>0</v>
      </c>
      <c r="AL94" s="95">
        <v>0</v>
      </c>
      <c r="AM94" s="23">
        <f t="shared" si="108"/>
        <v>0</v>
      </c>
      <c r="AN94" s="92">
        <v>328816</v>
      </c>
      <c r="AO94" s="23">
        <f t="shared" si="109"/>
        <v>743.9276018099547</v>
      </c>
      <c r="AP94" s="58">
        <f t="shared" si="110"/>
        <v>1998336</v>
      </c>
      <c r="AQ94" s="58">
        <f t="shared" si="111"/>
        <v>4521.122171945702</v>
      </c>
      <c r="AR94" s="95">
        <v>0</v>
      </c>
      <c r="AS94" s="23">
        <f t="shared" si="112"/>
        <v>0</v>
      </c>
      <c r="AT94" s="92">
        <v>0</v>
      </c>
      <c r="AU94" s="23">
        <f t="shared" si="113"/>
        <v>0</v>
      </c>
      <c r="AV94" s="73">
        <f t="shared" si="114"/>
        <v>4911944</v>
      </c>
      <c r="AW94" s="73">
        <f t="shared" si="115"/>
        <v>11112.995475113123</v>
      </c>
      <c r="AX94" s="62"/>
      <c r="AY94" s="62"/>
      <c r="AZ94" s="62"/>
      <c r="BA94" s="62"/>
    </row>
    <row r="95" spans="1:53" s="63" customFormat="1" ht="12.75">
      <c r="A95" s="66">
        <v>377003</v>
      </c>
      <c r="B95" s="113" t="s">
        <v>147</v>
      </c>
      <c r="C95" s="68">
        <v>464</v>
      </c>
      <c r="D95" s="112">
        <v>1763049</v>
      </c>
      <c r="E95" s="24">
        <f t="shared" si="89"/>
        <v>4938.512605042017</v>
      </c>
      <c r="F95" s="112">
        <v>146950</v>
      </c>
      <c r="G95" s="24">
        <f t="shared" si="90"/>
        <v>316.70258620689657</v>
      </c>
      <c r="H95" s="112">
        <v>0</v>
      </c>
      <c r="I95" s="24">
        <f t="shared" si="91"/>
        <v>0</v>
      </c>
      <c r="J95" s="112">
        <v>130133</v>
      </c>
      <c r="K95" s="24">
        <f t="shared" si="92"/>
        <v>280.4590517241379</v>
      </c>
      <c r="L95" s="112">
        <v>0</v>
      </c>
      <c r="M95" s="24">
        <f t="shared" si="93"/>
        <v>0</v>
      </c>
      <c r="N95" s="112">
        <v>0</v>
      </c>
      <c r="O95" s="24">
        <f t="shared" si="94"/>
        <v>0</v>
      </c>
      <c r="P95" s="64">
        <f t="shared" si="95"/>
        <v>2040132</v>
      </c>
      <c r="Q95" s="4">
        <f t="shared" si="96"/>
        <v>4396.836206896552</v>
      </c>
      <c r="R95" s="112">
        <v>172428</v>
      </c>
      <c r="S95" s="24">
        <f t="shared" si="97"/>
        <v>371.61206896551727</v>
      </c>
      <c r="T95" s="112">
        <v>180243</v>
      </c>
      <c r="U95" s="24">
        <f t="shared" si="98"/>
        <v>388.45474137931035</v>
      </c>
      <c r="V95" s="137">
        <f t="shared" si="99"/>
        <v>2392803</v>
      </c>
      <c r="W95" s="5">
        <f t="shared" si="100"/>
        <v>5156.9030172413795</v>
      </c>
      <c r="X95" s="112">
        <v>443203</v>
      </c>
      <c r="Y95" s="24">
        <f t="shared" si="101"/>
        <v>955.1788793103449</v>
      </c>
      <c r="Z95" s="112">
        <v>140004</v>
      </c>
      <c r="AA95" s="24">
        <f t="shared" si="102"/>
        <v>301.73275862068965</v>
      </c>
      <c r="AB95" s="94">
        <v>127973</v>
      </c>
      <c r="AC95" s="24">
        <f t="shared" si="103"/>
        <v>275.8038793103448</v>
      </c>
      <c r="AD95" s="112">
        <v>368436</v>
      </c>
      <c r="AE95" s="24">
        <f t="shared" si="104"/>
        <v>794.0431034482758</v>
      </c>
      <c r="AF95" s="112">
        <v>471681</v>
      </c>
      <c r="AG95" s="24">
        <f t="shared" si="105"/>
        <v>1016.5538793103449</v>
      </c>
      <c r="AH95" s="94">
        <v>15000</v>
      </c>
      <c r="AI95" s="24">
        <f t="shared" si="106"/>
        <v>32.327586206896555</v>
      </c>
      <c r="AJ95" s="112">
        <v>0</v>
      </c>
      <c r="AK95" s="24">
        <f t="shared" si="107"/>
        <v>0</v>
      </c>
      <c r="AL95" s="112">
        <v>0</v>
      </c>
      <c r="AM95" s="24">
        <f t="shared" si="108"/>
        <v>0</v>
      </c>
      <c r="AN95" s="94">
        <v>230647</v>
      </c>
      <c r="AO95" s="24">
        <f t="shared" si="109"/>
        <v>497.0840517241379</v>
      </c>
      <c r="AP95" s="6">
        <f t="shared" si="110"/>
        <v>1796944</v>
      </c>
      <c r="AQ95" s="67">
        <f t="shared" si="111"/>
        <v>3872.7241379310344</v>
      </c>
      <c r="AR95" s="112">
        <v>0</v>
      </c>
      <c r="AS95" s="24">
        <f t="shared" si="112"/>
        <v>0</v>
      </c>
      <c r="AT95" s="94">
        <v>0</v>
      </c>
      <c r="AU95" s="24">
        <f t="shared" si="113"/>
        <v>0</v>
      </c>
      <c r="AV95" s="60">
        <f t="shared" si="114"/>
        <v>4189747</v>
      </c>
      <c r="AW95" s="60">
        <f t="shared" si="115"/>
        <v>9029.627155172413</v>
      </c>
      <c r="AX95" s="62"/>
      <c r="AY95" s="62"/>
      <c r="AZ95" s="62"/>
      <c r="BA95" s="62"/>
    </row>
    <row r="96" spans="1:53" s="63" customFormat="1" ht="12.75">
      <c r="A96" s="121">
        <v>378001</v>
      </c>
      <c r="B96" s="120" t="s">
        <v>148</v>
      </c>
      <c r="C96" s="69">
        <v>182</v>
      </c>
      <c r="D96" s="119">
        <v>1071441</v>
      </c>
      <c r="E96" s="118">
        <f t="shared" si="89"/>
        <v>3001.235294117647</v>
      </c>
      <c r="F96" s="119">
        <v>202650</v>
      </c>
      <c r="G96" s="118">
        <f t="shared" si="90"/>
        <v>1113.4615384615386</v>
      </c>
      <c r="H96" s="119">
        <v>0</v>
      </c>
      <c r="I96" s="118">
        <f t="shared" si="91"/>
        <v>0</v>
      </c>
      <c r="J96" s="119">
        <v>0</v>
      </c>
      <c r="K96" s="118">
        <f t="shared" si="92"/>
        <v>0</v>
      </c>
      <c r="L96" s="119">
        <v>0</v>
      </c>
      <c r="M96" s="118">
        <f t="shared" si="93"/>
        <v>0</v>
      </c>
      <c r="N96" s="119">
        <v>0</v>
      </c>
      <c r="O96" s="118">
        <f t="shared" si="94"/>
        <v>0</v>
      </c>
      <c r="P96" s="130">
        <f t="shared" si="95"/>
        <v>1274091</v>
      </c>
      <c r="Q96" s="117">
        <f t="shared" si="96"/>
        <v>7000.5</v>
      </c>
      <c r="R96" s="119">
        <v>95782</v>
      </c>
      <c r="S96" s="118">
        <f t="shared" si="97"/>
        <v>526.2747252747253</v>
      </c>
      <c r="T96" s="119">
        <v>0</v>
      </c>
      <c r="U96" s="118">
        <f t="shared" si="98"/>
        <v>0</v>
      </c>
      <c r="V96" s="135">
        <f t="shared" si="99"/>
        <v>1369873</v>
      </c>
      <c r="W96" s="116">
        <f t="shared" si="100"/>
        <v>7526.774725274725</v>
      </c>
      <c r="X96" s="119">
        <v>297546</v>
      </c>
      <c r="Y96" s="118">
        <f t="shared" si="101"/>
        <v>1634.868131868132</v>
      </c>
      <c r="Z96" s="119">
        <v>0</v>
      </c>
      <c r="AA96" s="118">
        <f t="shared" si="102"/>
        <v>0</v>
      </c>
      <c r="AB96" s="141">
        <v>452</v>
      </c>
      <c r="AC96" s="118">
        <f t="shared" si="103"/>
        <v>2.4835164835164836</v>
      </c>
      <c r="AD96" s="119">
        <v>264232</v>
      </c>
      <c r="AE96" s="118">
        <f t="shared" si="104"/>
        <v>1451.8241758241759</v>
      </c>
      <c r="AF96" s="119">
        <v>86395</v>
      </c>
      <c r="AG96" s="118">
        <f t="shared" si="105"/>
        <v>474.6978021978022</v>
      </c>
      <c r="AH96" s="141">
        <v>55888</v>
      </c>
      <c r="AI96" s="118">
        <f t="shared" si="106"/>
        <v>307.0769230769231</v>
      </c>
      <c r="AJ96" s="119">
        <v>0</v>
      </c>
      <c r="AK96" s="118">
        <f t="shared" si="107"/>
        <v>0</v>
      </c>
      <c r="AL96" s="119">
        <v>0</v>
      </c>
      <c r="AM96" s="118">
        <f t="shared" si="108"/>
        <v>0</v>
      </c>
      <c r="AN96" s="141">
        <v>112189</v>
      </c>
      <c r="AO96" s="118">
        <f t="shared" si="109"/>
        <v>616.4230769230769</v>
      </c>
      <c r="AP96" s="115">
        <f t="shared" si="110"/>
        <v>816702</v>
      </c>
      <c r="AQ96" s="115">
        <f t="shared" si="111"/>
        <v>4487.373626373626</v>
      </c>
      <c r="AR96" s="119">
        <v>0</v>
      </c>
      <c r="AS96" s="118">
        <f t="shared" si="112"/>
        <v>0</v>
      </c>
      <c r="AT96" s="141">
        <v>0</v>
      </c>
      <c r="AU96" s="118">
        <f t="shared" si="113"/>
        <v>0</v>
      </c>
      <c r="AV96" s="114">
        <f t="shared" si="114"/>
        <v>2186575</v>
      </c>
      <c r="AW96" s="114">
        <f t="shared" si="115"/>
        <v>12014.148351648351</v>
      </c>
      <c r="AX96" s="62"/>
      <c r="AY96" s="62"/>
      <c r="AZ96" s="62"/>
      <c r="BA96" s="62"/>
    </row>
    <row r="97" spans="1:53" s="63" customFormat="1" ht="12.75">
      <c r="A97" s="50">
        <v>378002</v>
      </c>
      <c r="B97" s="71" t="s">
        <v>149</v>
      </c>
      <c r="C97" s="72">
        <v>198</v>
      </c>
      <c r="D97" s="95">
        <v>1011713</v>
      </c>
      <c r="E97" s="23">
        <f t="shared" si="89"/>
        <v>2833.9299719887954</v>
      </c>
      <c r="F97" s="95">
        <v>198570</v>
      </c>
      <c r="G97" s="23">
        <f t="shared" si="90"/>
        <v>1002.8787878787879</v>
      </c>
      <c r="H97" s="95">
        <v>0</v>
      </c>
      <c r="I97" s="23">
        <f t="shared" si="91"/>
        <v>0</v>
      </c>
      <c r="J97" s="95">
        <v>0</v>
      </c>
      <c r="K97" s="23">
        <f t="shared" si="92"/>
        <v>0</v>
      </c>
      <c r="L97" s="95">
        <v>0</v>
      </c>
      <c r="M97" s="23">
        <f t="shared" si="93"/>
        <v>0</v>
      </c>
      <c r="N97" s="95">
        <v>0</v>
      </c>
      <c r="O97" s="23">
        <f t="shared" si="94"/>
        <v>0</v>
      </c>
      <c r="P97" s="40">
        <f t="shared" si="95"/>
        <v>1210283</v>
      </c>
      <c r="Q97" s="65">
        <f t="shared" si="96"/>
        <v>6112.540404040404</v>
      </c>
      <c r="R97" s="95">
        <v>92068</v>
      </c>
      <c r="S97" s="23">
        <f t="shared" si="97"/>
        <v>464.989898989899</v>
      </c>
      <c r="T97" s="95">
        <v>0</v>
      </c>
      <c r="U97" s="23">
        <f t="shared" si="98"/>
        <v>0</v>
      </c>
      <c r="V97" s="136">
        <f t="shared" si="99"/>
        <v>1302351</v>
      </c>
      <c r="W97" s="38">
        <f t="shared" si="100"/>
        <v>6577.530303030303</v>
      </c>
      <c r="X97" s="95">
        <v>428436</v>
      </c>
      <c r="Y97" s="23">
        <f t="shared" si="101"/>
        <v>2163.818181818182</v>
      </c>
      <c r="Z97" s="95">
        <v>0</v>
      </c>
      <c r="AA97" s="23">
        <f t="shared" si="102"/>
        <v>0</v>
      </c>
      <c r="AB97" s="92">
        <v>452</v>
      </c>
      <c r="AC97" s="23">
        <f t="shared" si="103"/>
        <v>2.282828282828283</v>
      </c>
      <c r="AD97" s="95">
        <v>370251</v>
      </c>
      <c r="AE97" s="23">
        <f t="shared" si="104"/>
        <v>1869.9545454545455</v>
      </c>
      <c r="AF97" s="95">
        <v>92781</v>
      </c>
      <c r="AG97" s="23">
        <f t="shared" si="105"/>
        <v>468.59090909090907</v>
      </c>
      <c r="AH97" s="92">
        <v>55888</v>
      </c>
      <c r="AI97" s="23">
        <f t="shared" si="106"/>
        <v>282.26262626262627</v>
      </c>
      <c r="AJ97" s="95">
        <v>0</v>
      </c>
      <c r="AK97" s="23">
        <f t="shared" si="107"/>
        <v>0</v>
      </c>
      <c r="AL97" s="95">
        <v>0</v>
      </c>
      <c r="AM97" s="23">
        <f t="shared" si="108"/>
        <v>0</v>
      </c>
      <c r="AN97" s="92">
        <v>112190</v>
      </c>
      <c r="AO97" s="23">
        <f t="shared" si="109"/>
        <v>566.6161616161617</v>
      </c>
      <c r="AP97" s="58">
        <f t="shared" si="110"/>
        <v>1059998</v>
      </c>
      <c r="AQ97" s="58">
        <f t="shared" si="111"/>
        <v>5353.525252525253</v>
      </c>
      <c r="AR97" s="95">
        <v>0</v>
      </c>
      <c r="AS97" s="23">
        <f t="shared" si="112"/>
        <v>0</v>
      </c>
      <c r="AT97" s="92">
        <v>0</v>
      </c>
      <c r="AU97" s="23">
        <f t="shared" si="113"/>
        <v>0</v>
      </c>
      <c r="AV97" s="73">
        <f t="shared" si="114"/>
        <v>2362349</v>
      </c>
      <c r="AW97" s="73">
        <f t="shared" si="115"/>
        <v>11931.055555555555</v>
      </c>
      <c r="AX97" s="62"/>
      <c r="AY97" s="62"/>
      <c r="AZ97" s="62"/>
      <c r="BA97" s="62"/>
    </row>
    <row r="98" spans="1:53" s="63" customFormat="1" ht="12.75">
      <c r="A98" s="50">
        <v>379001</v>
      </c>
      <c r="B98" s="71" t="s">
        <v>150</v>
      </c>
      <c r="C98" s="72">
        <v>92</v>
      </c>
      <c r="D98" s="95">
        <v>576210</v>
      </c>
      <c r="E98" s="23">
        <f t="shared" si="89"/>
        <v>1614.0336134453783</v>
      </c>
      <c r="F98" s="95">
        <v>24160</v>
      </c>
      <c r="G98" s="23">
        <f t="shared" si="90"/>
        <v>262.60869565217394</v>
      </c>
      <c r="H98" s="95">
        <v>0</v>
      </c>
      <c r="I98" s="23">
        <f t="shared" si="91"/>
        <v>0</v>
      </c>
      <c r="J98" s="95">
        <v>50499</v>
      </c>
      <c r="K98" s="23">
        <f t="shared" si="92"/>
        <v>548.9021739130435</v>
      </c>
      <c r="L98" s="95">
        <v>0</v>
      </c>
      <c r="M98" s="23">
        <f t="shared" si="93"/>
        <v>0</v>
      </c>
      <c r="N98" s="95">
        <v>12731</v>
      </c>
      <c r="O98" s="23">
        <f t="shared" si="94"/>
        <v>138.3804347826087</v>
      </c>
      <c r="P98" s="40">
        <f t="shared" si="95"/>
        <v>663600</v>
      </c>
      <c r="Q98" s="65">
        <f t="shared" si="96"/>
        <v>7213.04347826087</v>
      </c>
      <c r="R98" s="95">
        <v>60029</v>
      </c>
      <c r="S98" s="23">
        <f t="shared" si="97"/>
        <v>652.4891304347826</v>
      </c>
      <c r="T98" s="95">
        <v>26181</v>
      </c>
      <c r="U98" s="23">
        <f t="shared" si="98"/>
        <v>284.57608695652175</v>
      </c>
      <c r="V98" s="136">
        <f t="shared" si="99"/>
        <v>749810</v>
      </c>
      <c r="W98" s="38">
        <f t="shared" si="100"/>
        <v>8150.108695652174</v>
      </c>
      <c r="X98" s="95">
        <v>219902</v>
      </c>
      <c r="Y98" s="23">
        <f t="shared" si="101"/>
        <v>2390.2391304347825</v>
      </c>
      <c r="Z98" s="95">
        <v>24206</v>
      </c>
      <c r="AA98" s="23">
        <f t="shared" si="102"/>
        <v>263.10869565217394</v>
      </c>
      <c r="AB98" s="92">
        <v>53771</v>
      </c>
      <c r="AC98" s="23">
        <f t="shared" si="103"/>
        <v>584.4673913043479</v>
      </c>
      <c r="AD98" s="95">
        <v>8765</v>
      </c>
      <c r="AE98" s="23">
        <f t="shared" si="104"/>
        <v>95.27173913043478</v>
      </c>
      <c r="AF98" s="95">
        <v>164070</v>
      </c>
      <c r="AG98" s="23">
        <f t="shared" si="105"/>
        <v>1783.3695652173913</v>
      </c>
      <c r="AH98" s="92">
        <v>17486</v>
      </c>
      <c r="AI98" s="23">
        <f t="shared" si="106"/>
        <v>190.06521739130434</v>
      </c>
      <c r="AJ98" s="95">
        <v>195</v>
      </c>
      <c r="AK98" s="23">
        <f t="shared" si="107"/>
        <v>2.119565217391304</v>
      </c>
      <c r="AL98" s="95">
        <v>0</v>
      </c>
      <c r="AM98" s="23">
        <f t="shared" si="108"/>
        <v>0</v>
      </c>
      <c r="AN98" s="92">
        <v>0</v>
      </c>
      <c r="AO98" s="23">
        <f t="shared" si="109"/>
        <v>0</v>
      </c>
      <c r="AP98" s="58">
        <f t="shared" si="110"/>
        <v>488395</v>
      </c>
      <c r="AQ98" s="58">
        <f t="shared" si="111"/>
        <v>5308.641304347826</v>
      </c>
      <c r="AR98" s="95">
        <v>0</v>
      </c>
      <c r="AS98" s="23">
        <f t="shared" si="112"/>
        <v>0</v>
      </c>
      <c r="AT98" s="92">
        <v>0</v>
      </c>
      <c r="AU98" s="23">
        <f t="shared" si="113"/>
        <v>0</v>
      </c>
      <c r="AV98" s="73">
        <f t="shared" si="114"/>
        <v>1238205</v>
      </c>
      <c r="AW98" s="73">
        <f t="shared" si="115"/>
        <v>13458.75</v>
      </c>
      <c r="AX98" s="62"/>
      <c r="AY98" s="62"/>
      <c r="AZ98" s="62"/>
      <c r="BA98" s="62"/>
    </row>
    <row r="99" spans="1:53" s="63" customFormat="1" ht="12.75">
      <c r="A99" s="50">
        <v>380001</v>
      </c>
      <c r="B99" s="71" t="s">
        <v>151</v>
      </c>
      <c r="C99" s="72">
        <v>218</v>
      </c>
      <c r="D99" s="95">
        <v>1123545</v>
      </c>
      <c r="E99" s="23">
        <f t="shared" si="89"/>
        <v>3147.18487394958</v>
      </c>
      <c r="F99" s="95">
        <v>103221</v>
      </c>
      <c r="G99" s="23">
        <f t="shared" si="90"/>
        <v>473.4908256880734</v>
      </c>
      <c r="H99" s="95">
        <v>0</v>
      </c>
      <c r="I99" s="23">
        <f t="shared" si="91"/>
        <v>0</v>
      </c>
      <c r="J99" s="95">
        <v>0</v>
      </c>
      <c r="K99" s="23">
        <f t="shared" si="92"/>
        <v>0</v>
      </c>
      <c r="L99" s="95">
        <v>0</v>
      </c>
      <c r="M99" s="23">
        <f t="shared" si="93"/>
        <v>0</v>
      </c>
      <c r="N99" s="95">
        <v>26909</v>
      </c>
      <c r="O99" s="23">
        <f t="shared" si="94"/>
        <v>123.43577981651376</v>
      </c>
      <c r="P99" s="40">
        <f t="shared" si="95"/>
        <v>1253675</v>
      </c>
      <c r="Q99" s="65">
        <f t="shared" si="96"/>
        <v>5750.802752293578</v>
      </c>
      <c r="R99" s="95">
        <v>136706</v>
      </c>
      <c r="S99" s="23">
        <f t="shared" si="97"/>
        <v>627.0917431192661</v>
      </c>
      <c r="T99" s="95">
        <v>0</v>
      </c>
      <c r="U99" s="23">
        <f t="shared" si="98"/>
        <v>0</v>
      </c>
      <c r="V99" s="136">
        <f t="shared" si="99"/>
        <v>1390381</v>
      </c>
      <c r="W99" s="38">
        <f t="shared" si="100"/>
        <v>6377.894495412844</v>
      </c>
      <c r="X99" s="95">
        <v>342334</v>
      </c>
      <c r="Y99" s="23">
        <f t="shared" si="101"/>
        <v>1570.3394495412845</v>
      </c>
      <c r="Z99" s="95">
        <v>0</v>
      </c>
      <c r="AA99" s="23">
        <f t="shared" si="102"/>
        <v>0</v>
      </c>
      <c r="AB99" s="92">
        <v>5079</v>
      </c>
      <c r="AC99" s="23">
        <f t="shared" si="103"/>
        <v>23.298165137614678</v>
      </c>
      <c r="AD99" s="95">
        <v>220380</v>
      </c>
      <c r="AE99" s="23">
        <f t="shared" si="104"/>
        <v>1010.9174311926605</v>
      </c>
      <c r="AF99" s="95">
        <v>152773</v>
      </c>
      <c r="AG99" s="23">
        <f t="shared" si="105"/>
        <v>700.7935779816514</v>
      </c>
      <c r="AH99" s="92">
        <v>167665</v>
      </c>
      <c r="AI99" s="23">
        <f t="shared" si="106"/>
        <v>769.105504587156</v>
      </c>
      <c r="AJ99" s="95">
        <v>0</v>
      </c>
      <c r="AK99" s="23">
        <f t="shared" si="107"/>
        <v>0</v>
      </c>
      <c r="AL99" s="95">
        <v>0</v>
      </c>
      <c r="AM99" s="23">
        <f t="shared" si="108"/>
        <v>0</v>
      </c>
      <c r="AN99" s="92">
        <v>79195</v>
      </c>
      <c r="AO99" s="23">
        <f t="shared" si="109"/>
        <v>363.2798165137615</v>
      </c>
      <c r="AP99" s="58">
        <f t="shared" si="110"/>
        <v>967426</v>
      </c>
      <c r="AQ99" s="58">
        <f t="shared" si="111"/>
        <v>4437.733944954129</v>
      </c>
      <c r="AR99" s="95">
        <v>0</v>
      </c>
      <c r="AS99" s="23">
        <f t="shared" si="112"/>
        <v>0</v>
      </c>
      <c r="AT99" s="92">
        <v>0</v>
      </c>
      <c r="AU99" s="23">
        <f t="shared" si="113"/>
        <v>0</v>
      </c>
      <c r="AV99" s="73">
        <f t="shared" si="114"/>
        <v>2357807</v>
      </c>
      <c r="AW99" s="73">
        <f t="shared" si="115"/>
        <v>10815.628440366972</v>
      </c>
      <c r="AX99" s="62"/>
      <c r="AY99" s="62"/>
      <c r="AZ99" s="62"/>
      <c r="BA99" s="62"/>
    </row>
    <row r="100" spans="1:53" s="63" customFormat="1" ht="12.75">
      <c r="A100" s="66">
        <v>381001</v>
      </c>
      <c r="B100" s="113" t="s">
        <v>152</v>
      </c>
      <c r="C100" s="68">
        <v>116</v>
      </c>
      <c r="D100" s="112">
        <v>418055</v>
      </c>
      <c r="E100" s="24">
        <f t="shared" si="89"/>
        <v>1171.0224089635853</v>
      </c>
      <c r="F100" s="112">
        <v>150625</v>
      </c>
      <c r="G100" s="24">
        <f t="shared" si="90"/>
        <v>1298.4913793103449</v>
      </c>
      <c r="H100" s="112">
        <v>0</v>
      </c>
      <c r="I100" s="24">
        <f t="shared" si="91"/>
        <v>0</v>
      </c>
      <c r="J100" s="112">
        <v>0</v>
      </c>
      <c r="K100" s="24">
        <f t="shared" si="92"/>
        <v>0</v>
      </c>
      <c r="L100" s="112">
        <v>0</v>
      </c>
      <c r="M100" s="24">
        <f t="shared" si="93"/>
        <v>0</v>
      </c>
      <c r="N100" s="112">
        <v>118992</v>
      </c>
      <c r="O100" s="24">
        <f t="shared" si="94"/>
        <v>1025.7931034482758</v>
      </c>
      <c r="P100" s="64">
        <f t="shared" si="95"/>
        <v>687672</v>
      </c>
      <c r="Q100" s="4">
        <f t="shared" si="96"/>
        <v>5928.206896551724</v>
      </c>
      <c r="R100" s="112">
        <v>10162</v>
      </c>
      <c r="S100" s="24">
        <f t="shared" si="97"/>
        <v>87.60344827586206</v>
      </c>
      <c r="T100" s="112">
        <v>34766</v>
      </c>
      <c r="U100" s="24">
        <f t="shared" si="98"/>
        <v>299.7068965517241</v>
      </c>
      <c r="V100" s="137">
        <f t="shared" si="99"/>
        <v>732600</v>
      </c>
      <c r="W100" s="5">
        <f t="shared" si="100"/>
        <v>6315.517241379311</v>
      </c>
      <c r="X100" s="112">
        <v>268904</v>
      </c>
      <c r="Y100" s="24">
        <f t="shared" si="101"/>
        <v>2318.137931034483</v>
      </c>
      <c r="Z100" s="112">
        <v>7694</v>
      </c>
      <c r="AA100" s="24">
        <f t="shared" si="102"/>
        <v>66.32758620689656</v>
      </c>
      <c r="AB100" s="94">
        <v>123208</v>
      </c>
      <c r="AC100" s="24">
        <f t="shared" si="103"/>
        <v>1062.1379310344828</v>
      </c>
      <c r="AD100" s="112">
        <v>66689</v>
      </c>
      <c r="AE100" s="24">
        <f t="shared" si="104"/>
        <v>574.9051724137931</v>
      </c>
      <c r="AF100" s="112">
        <v>164678</v>
      </c>
      <c r="AG100" s="24">
        <f t="shared" si="105"/>
        <v>1419.6379310344828</v>
      </c>
      <c r="AH100" s="94">
        <v>19798</v>
      </c>
      <c r="AI100" s="24">
        <f t="shared" si="106"/>
        <v>170.67241379310346</v>
      </c>
      <c r="AJ100" s="112">
        <v>0</v>
      </c>
      <c r="AK100" s="24">
        <f t="shared" si="107"/>
        <v>0</v>
      </c>
      <c r="AL100" s="112">
        <v>0</v>
      </c>
      <c r="AM100" s="24">
        <f t="shared" si="108"/>
        <v>0</v>
      </c>
      <c r="AN100" s="94">
        <v>14669</v>
      </c>
      <c r="AO100" s="24">
        <f t="shared" si="109"/>
        <v>126.45689655172414</v>
      </c>
      <c r="AP100" s="6">
        <f t="shared" si="110"/>
        <v>665640</v>
      </c>
      <c r="AQ100" s="67">
        <f t="shared" si="111"/>
        <v>5738.275862068966</v>
      </c>
      <c r="AR100" s="112">
        <v>0</v>
      </c>
      <c r="AS100" s="24">
        <f t="shared" si="112"/>
        <v>0</v>
      </c>
      <c r="AT100" s="94">
        <v>0</v>
      </c>
      <c r="AU100" s="24">
        <f t="shared" si="113"/>
        <v>0</v>
      </c>
      <c r="AV100" s="60">
        <f t="shared" si="114"/>
        <v>1398240</v>
      </c>
      <c r="AW100" s="60">
        <f t="shared" si="115"/>
        <v>12053.793103448275</v>
      </c>
      <c r="AX100" s="62"/>
      <c r="AY100" s="62"/>
      <c r="AZ100" s="62"/>
      <c r="BA100" s="62"/>
    </row>
    <row r="101" spans="1:53" s="63" customFormat="1" ht="12.75">
      <c r="A101" s="121">
        <v>382001</v>
      </c>
      <c r="B101" s="120" t="s">
        <v>153</v>
      </c>
      <c r="C101" s="69">
        <v>83</v>
      </c>
      <c r="D101" s="119">
        <v>473283</v>
      </c>
      <c r="E101" s="118">
        <f t="shared" si="89"/>
        <v>1325.7226890756303</v>
      </c>
      <c r="F101" s="119">
        <v>68363</v>
      </c>
      <c r="G101" s="118">
        <f t="shared" si="90"/>
        <v>823.6506024096385</v>
      </c>
      <c r="H101" s="119">
        <v>0</v>
      </c>
      <c r="I101" s="118">
        <f t="shared" si="91"/>
        <v>0</v>
      </c>
      <c r="J101" s="119">
        <v>1208</v>
      </c>
      <c r="K101" s="118">
        <f t="shared" si="92"/>
        <v>14.55421686746988</v>
      </c>
      <c r="L101" s="119">
        <v>0</v>
      </c>
      <c r="M101" s="118">
        <f t="shared" si="93"/>
        <v>0</v>
      </c>
      <c r="N101" s="119">
        <v>0</v>
      </c>
      <c r="O101" s="118">
        <f t="shared" si="94"/>
        <v>0</v>
      </c>
      <c r="P101" s="130">
        <f t="shared" si="95"/>
        <v>542854</v>
      </c>
      <c r="Q101" s="117">
        <f t="shared" si="96"/>
        <v>6540.409638554217</v>
      </c>
      <c r="R101" s="119">
        <v>92134</v>
      </c>
      <c r="S101" s="118">
        <f t="shared" si="97"/>
        <v>1110.0481927710844</v>
      </c>
      <c r="T101" s="119">
        <v>47232</v>
      </c>
      <c r="U101" s="118">
        <f t="shared" si="98"/>
        <v>569.0602409638554</v>
      </c>
      <c r="V101" s="135">
        <f t="shared" si="99"/>
        <v>682220</v>
      </c>
      <c r="W101" s="116">
        <f t="shared" si="100"/>
        <v>8219.518072289156</v>
      </c>
      <c r="X101" s="119">
        <v>180688</v>
      </c>
      <c r="Y101" s="118">
        <f t="shared" si="101"/>
        <v>2176.9638554216867</v>
      </c>
      <c r="Z101" s="119">
        <v>1523</v>
      </c>
      <c r="AA101" s="118">
        <f t="shared" si="102"/>
        <v>18.349397590361445</v>
      </c>
      <c r="AB101" s="141">
        <v>88701</v>
      </c>
      <c r="AC101" s="118">
        <f t="shared" si="103"/>
        <v>1068.686746987952</v>
      </c>
      <c r="AD101" s="119">
        <v>149155</v>
      </c>
      <c r="AE101" s="118">
        <f t="shared" si="104"/>
        <v>1797.0481927710844</v>
      </c>
      <c r="AF101" s="119">
        <v>148804</v>
      </c>
      <c r="AG101" s="118">
        <f t="shared" si="105"/>
        <v>1792.8192771084337</v>
      </c>
      <c r="AH101" s="141">
        <v>14522</v>
      </c>
      <c r="AI101" s="118">
        <f t="shared" si="106"/>
        <v>174.96385542168676</v>
      </c>
      <c r="AJ101" s="119">
        <v>0</v>
      </c>
      <c r="AK101" s="118">
        <f t="shared" si="107"/>
        <v>0</v>
      </c>
      <c r="AL101" s="119">
        <v>0</v>
      </c>
      <c r="AM101" s="118">
        <f t="shared" si="108"/>
        <v>0</v>
      </c>
      <c r="AN101" s="141">
        <v>17995</v>
      </c>
      <c r="AO101" s="118">
        <f t="shared" si="109"/>
        <v>216.80722891566265</v>
      </c>
      <c r="AP101" s="115">
        <f t="shared" si="110"/>
        <v>601388</v>
      </c>
      <c r="AQ101" s="115">
        <f t="shared" si="111"/>
        <v>7245.638554216867</v>
      </c>
      <c r="AR101" s="119">
        <v>0</v>
      </c>
      <c r="AS101" s="118">
        <f t="shared" si="112"/>
        <v>0</v>
      </c>
      <c r="AT101" s="141">
        <v>0</v>
      </c>
      <c r="AU101" s="118">
        <f t="shared" si="113"/>
        <v>0</v>
      </c>
      <c r="AV101" s="114">
        <f t="shared" si="114"/>
        <v>1283608</v>
      </c>
      <c r="AW101" s="114">
        <f t="shared" si="115"/>
        <v>15465.156626506025</v>
      </c>
      <c r="AX101" s="62"/>
      <c r="AY101" s="62"/>
      <c r="AZ101" s="62"/>
      <c r="BA101" s="62"/>
    </row>
    <row r="102" spans="1:53" s="63" customFormat="1" ht="12.75">
      <c r="A102" s="50">
        <v>383001</v>
      </c>
      <c r="B102" s="71" t="s">
        <v>154</v>
      </c>
      <c r="C102" s="72">
        <v>108</v>
      </c>
      <c r="D102" s="95">
        <v>409136</v>
      </c>
      <c r="E102" s="23">
        <f t="shared" si="89"/>
        <v>1146.0392156862745</v>
      </c>
      <c r="F102" s="95">
        <v>77165</v>
      </c>
      <c r="G102" s="23">
        <f t="shared" si="90"/>
        <v>714.4907407407408</v>
      </c>
      <c r="H102" s="95">
        <v>0</v>
      </c>
      <c r="I102" s="23">
        <f t="shared" si="91"/>
        <v>0</v>
      </c>
      <c r="J102" s="95">
        <v>79532</v>
      </c>
      <c r="K102" s="23">
        <f t="shared" si="92"/>
        <v>736.4074074074074</v>
      </c>
      <c r="L102" s="95">
        <v>0</v>
      </c>
      <c r="M102" s="23">
        <f t="shared" si="93"/>
        <v>0</v>
      </c>
      <c r="N102" s="95">
        <v>0</v>
      </c>
      <c r="O102" s="23">
        <f t="shared" si="94"/>
        <v>0</v>
      </c>
      <c r="P102" s="40">
        <f t="shared" si="95"/>
        <v>565833</v>
      </c>
      <c r="Q102" s="65">
        <f t="shared" si="96"/>
        <v>5239.194444444444</v>
      </c>
      <c r="R102" s="95">
        <v>138530</v>
      </c>
      <c r="S102" s="23">
        <f t="shared" si="97"/>
        <v>1282.6851851851852</v>
      </c>
      <c r="T102" s="95">
        <v>2400</v>
      </c>
      <c r="U102" s="23">
        <f t="shared" si="98"/>
        <v>22.22222222222222</v>
      </c>
      <c r="V102" s="136">
        <f t="shared" si="99"/>
        <v>706763</v>
      </c>
      <c r="W102" s="38">
        <f t="shared" si="100"/>
        <v>6544.101851851852</v>
      </c>
      <c r="X102" s="95">
        <v>237916</v>
      </c>
      <c r="Y102" s="23">
        <f t="shared" si="101"/>
        <v>2202.925925925926</v>
      </c>
      <c r="Z102" s="95">
        <v>477</v>
      </c>
      <c r="AA102" s="23">
        <f t="shared" si="102"/>
        <v>4.416666666666667</v>
      </c>
      <c r="AB102" s="92">
        <v>90784</v>
      </c>
      <c r="AC102" s="23">
        <f t="shared" si="103"/>
        <v>840.5925925925926</v>
      </c>
      <c r="AD102" s="95">
        <v>70343</v>
      </c>
      <c r="AE102" s="23">
        <f t="shared" si="104"/>
        <v>651.324074074074</v>
      </c>
      <c r="AF102" s="95">
        <v>61490</v>
      </c>
      <c r="AG102" s="23">
        <f t="shared" si="105"/>
        <v>569.3518518518518</v>
      </c>
      <c r="AH102" s="92">
        <v>10062</v>
      </c>
      <c r="AI102" s="23">
        <f t="shared" si="106"/>
        <v>93.16666666666667</v>
      </c>
      <c r="AJ102" s="95">
        <v>0</v>
      </c>
      <c r="AK102" s="23">
        <f t="shared" si="107"/>
        <v>0</v>
      </c>
      <c r="AL102" s="95">
        <v>0</v>
      </c>
      <c r="AM102" s="23">
        <f t="shared" si="108"/>
        <v>0</v>
      </c>
      <c r="AN102" s="92">
        <v>9837</v>
      </c>
      <c r="AO102" s="23">
        <f t="shared" si="109"/>
        <v>91.08333333333333</v>
      </c>
      <c r="AP102" s="58">
        <f t="shared" si="110"/>
        <v>480909</v>
      </c>
      <c r="AQ102" s="58">
        <f t="shared" si="111"/>
        <v>4452.861111111111</v>
      </c>
      <c r="AR102" s="95">
        <v>10050</v>
      </c>
      <c r="AS102" s="23">
        <f t="shared" si="112"/>
        <v>93.05555555555556</v>
      </c>
      <c r="AT102" s="92">
        <v>0</v>
      </c>
      <c r="AU102" s="23">
        <f t="shared" si="113"/>
        <v>0</v>
      </c>
      <c r="AV102" s="73">
        <f t="shared" si="114"/>
        <v>1197722</v>
      </c>
      <c r="AW102" s="73">
        <f t="shared" si="115"/>
        <v>11090.018518518518</v>
      </c>
      <c r="AX102" s="62"/>
      <c r="AY102" s="62"/>
      <c r="AZ102" s="62"/>
      <c r="BA102" s="62"/>
    </row>
    <row r="103" spans="1:53" s="63" customFormat="1" ht="12.75">
      <c r="A103" s="50">
        <v>384001</v>
      </c>
      <c r="B103" s="71" t="s">
        <v>155</v>
      </c>
      <c r="C103" s="72">
        <v>196</v>
      </c>
      <c r="D103" s="95">
        <v>876611</v>
      </c>
      <c r="E103" s="23">
        <f t="shared" si="89"/>
        <v>2455.4929971988795</v>
      </c>
      <c r="F103" s="95">
        <v>87744</v>
      </c>
      <c r="G103" s="23">
        <f t="shared" si="90"/>
        <v>447.6734693877551</v>
      </c>
      <c r="H103" s="95">
        <v>0</v>
      </c>
      <c r="I103" s="23">
        <f t="shared" si="91"/>
        <v>0</v>
      </c>
      <c r="J103" s="95">
        <v>94169</v>
      </c>
      <c r="K103" s="23">
        <f t="shared" si="92"/>
        <v>480.4540816326531</v>
      </c>
      <c r="L103" s="95">
        <v>0</v>
      </c>
      <c r="M103" s="23">
        <f t="shared" si="93"/>
        <v>0</v>
      </c>
      <c r="N103" s="95">
        <v>0</v>
      </c>
      <c r="O103" s="23">
        <f t="shared" si="94"/>
        <v>0</v>
      </c>
      <c r="P103" s="40">
        <f t="shared" si="95"/>
        <v>1058524</v>
      </c>
      <c r="Q103" s="65">
        <f t="shared" si="96"/>
        <v>5400.632653061224</v>
      </c>
      <c r="R103" s="95">
        <v>89854</v>
      </c>
      <c r="S103" s="23">
        <f t="shared" si="97"/>
        <v>458.4387755102041</v>
      </c>
      <c r="T103" s="95">
        <v>26602</v>
      </c>
      <c r="U103" s="23">
        <f t="shared" si="98"/>
        <v>135.72448979591837</v>
      </c>
      <c r="V103" s="136">
        <f t="shared" si="99"/>
        <v>1174980</v>
      </c>
      <c r="W103" s="38">
        <f t="shared" si="100"/>
        <v>5994.7959183673465</v>
      </c>
      <c r="X103" s="95">
        <v>535293</v>
      </c>
      <c r="Y103" s="23">
        <f t="shared" si="101"/>
        <v>2731.0867346938776</v>
      </c>
      <c r="Z103" s="95">
        <v>35499</v>
      </c>
      <c r="AA103" s="23">
        <f t="shared" si="102"/>
        <v>181.1173469387755</v>
      </c>
      <c r="AB103" s="92">
        <v>89023</v>
      </c>
      <c r="AC103" s="23">
        <f t="shared" si="103"/>
        <v>454.19897959183675</v>
      </c>
      <c r="AD103" s="95">
        <v>150287</v>
      </c>
      <c r="AE103" s="23">
        <f t="shared" si="104"/>
        <v>766.7704081632653</v>
      </c>
      <c r="AF103" s="95">
        <v>213430</v>
      </c>
      <c r="AG103" s="23">
        <f t="shared" si="105"/>
        <v>1088.9285714285713</v>
      </c>
      <c r="AH103" s="92">
        <v>48141</v>
      </c>
      <c r="AI103" s="23">
        <f t="shared" si="106"/>
        <v>245.6173469387755</v>
      </c>
      <c r="AJ103" s="95">
        <v>0</v>
      </c>
      <c r="AK103" s="23">
        <f t="shared" si="107"/>
        <v>0</v>
      </c>
      <c r="AL103" s="95">
        <v>0</v>
      </c>
      <c r="AM103" s="23">
        <f t="shared" si="108"/>
        <v>0</v>
      </c>
      <c r="AN103" s="92">
        <v>1601</v>
      </c>
      <c r="AO103" s="23">
        <f t="shared" si="109"/>
        <v>8.168367346938776</v>
      </c>
      <c r="AP103" s="58">
        <f t="shared" si="110"/>
        <v>1073274</v>
      </c>
      <c r="AQ103" s="58">
        <f t="shared" si="111"/>
        <v>5475.8877551020405</v>
      </c>
      <c r="AR103" s="95">
        <v>0</v>
      </c>
      <c r="AS103" s="23">
        <f t="shared" si="112"/>
        <v>0</v>
      </c>
      <c r="AT103" s="92">
        <v>0</v>
      </c>
      <c r="AU103" s="23">
        <f t="shared" si="113"/>
        <v>0</v>
      </c>
      <c r="AV103" s="73">
        <f t="shared" si="114"/>
        <v>2248254</v>
      </c>
      <c r="AW103" s="73">
        <f t="shared" si="115"/>
        <v>11470.683673469388</v>
      </c>
      <c r="AX103" s="62"/>
      <c r="AY103" s="62"/>
      <c r="AZ103" s="62"/>
      <c r="BA103" s="62"/>
    </row>
    <row r="104" spans="1:53" s="63" customFormat="1" ht="12.75">
      <c r="A104" s="50">
        <v>385001</v>
      </c>
      <c r="B104" s="71" t="s">
        <v>132</v>
      </c>
      <c r="C104" s="72">
        <v>154</v>
      </c>
      <c r="D104" s="95">
        <v>715235</v>
      </c>
      <c r="E104" s="23">
        <f>D104/$C$104</f>
        <v>4644.383116883117</v>
      </c>
      <c r="F104" s="95">
        <v>242948</v>
      </c>
      <c r="G104" s="23">
        <f t="shared" si="86"/>
        <v>1577.5844155844156</v>
      </c>
      <c r="H104" s="95">
        <v>0</v>
      </c>
      <c r="I104" s="23">
        <f aca="true" t="shared" si="116" ref="I104:I114">H104/C104</f>
        <v>0</v>
      </c>
      <c r="J104" s="95">
        <v>147791</v>
      </c>
      <c r="K104" s="23">
        <f aca="true" t="shared" si="117" ref="K104:K129">J104/C104</f>
        <v>959.6818181818181</v>
      </c>
      <c r="L104" s="95">
        <v>0</v>
      </c>
      <c r="M104" s="23">
        <f aca="true" t="shared" si="118" ref="M104:M129">L104/C104</f>
        <v>0</v>
      </c>
      <c r="N104" s="95">
        <v>0</v>
      </c>
      <c r="O104" s="23">
        <f t="shared" si="59"/>
        <v>0</v>
      </c>
      <c r="P104" s="40">
        <f aca="true" t="shared" si="119" ref="P104:P129">D104+F104+H104+J104+L104+N104</f>
        <v>1105974</v>
      </c>
      <c r="Q104" s="65">
        <f t="shared" si="70"/>
        <v>7181.649350649351</v>
      </c>
      <c r="R104" s="95">
        <v>116962</v>
      </c>
      <c r="S104" s="23">
        <f t="shared" si="71"/>
        <v>759.4935064935065</v>
      </c>
      <c r="T104" s="95">
        <v>187620</v>
      </c>
      <c r="U104" s="23">
        <f t="shared" si="72"/>
        <v>1218.3116883116884</v>
      </c>
      <c r="V104" s="136">
        <f t="shared" si="87"/>
        <v>1410556</v>
      </c>
      <c r="W104" s="38">
        <f t="shared" si="73"/>
        <v>9159.454545454546</v>
      </c>
      <c r="X104" s="95">
        <v>443666</v>
      </c>
      <c r="Y104" s="23">
        <f t="shared" si="74"/>
        <v>2880.948051948052</v>
      </c>
      <c r="Z104" s="95">
        <v>140383</v>
      </c>
      <c r="AA104" s="23">
        <f aca="true" t="shared" si="120" ref="AA104:AA129">Z104/C104</f>
        <v>911.577922077922</v>
      </c>
      <c r="AB104" s="92">
        <v>93354</v>
      </c>
      <c r="AC104" s="23">
        <f aca="true" t="shared" si="121" ref="AC104:AC129">AB104/C104</f>
        <v>606.1948051948052</v>
      </c>
      <c r="AD104" s="95">
        <v>138982</v>
      </c>
      <c r="AE104" s="23">
        <f t="shared" si="75"/>
        <v>902.4805194805194</v>
      </c>
      <c r="AF104" s="95">
        <v>247044</v>
      </c>
      <c r="AG104" s="23">
        <f t="shared" si="76"/>
        <v>1604.1818181818182</v>
      </c>
      <c r="AH104" s="92">
        <v>14642</v>
      </c>
      <c r="AI104" s="23">
        <f t="shared" si="77"/>
        <v>95.07792207792208</v>
      </c>
      <c r="AJ104" s="95">
        <v>0</v>
      </c>
      <c r="AK104" s="23">
        <f t="shared" si="78"/>
        <v>0</v>
      </c>
      <c r="AL104" s="95">
        <v>0</v>
      </c>
      <c r="AM104" s="23">
        <f t="shared" si="79"/>
        <v>0</v>
      </c>
      <c r="AN104" s="92">
        <v>40776</v>
      </c>
      <c r="AO104" s="23">
        <f t="shared" si="80"/>
        <v>264.7792207792208</v>
      </c>
      <c r="AP104" s="58">
        <f aca="true" t="shared" si="122" ref="AP104:AP128">X104+Z104+AB104+AD104+AF104+AH104+AJ104+AL104+AN104</f>
        <v>1118847</v>
      </c>
      <c r="AQ104" s="58">
        <f t="shared" si="81"/>
        <v>7265.24025974026</v>
      </c>
      <c r="AR104" s="95">
        <v>0</v>
      </c>
      <c r="AS104" s="23">
        <f t="shared" si="82"/>
        <v>0</v>
      </c>
      <c r="AT104" s="92">
        <v>0</v>
      </c>
      <c r="AU104" s="23">
        <f t="shared" si="83"/>
        <v>0</v>
      </c>
      <c r="AV104" s="73">
        <f t="shared" si="88"/>
        <v>2529403</v>
      </c>
      <c r="AW104" s="73">
        <f t="shared" si="85"/>
        <v>16424.694805194806</v>
      </c>
      <c r="AX104" s="62"/>
      <c r="AY104" s="62"/>
      <c r="AZ104" s="62"/>
      <c r="BA104" s="62"/>
    </row>
    <row r="105" spans="1:53" s="63" customFormat="1" ht="12.75">
      <c r="A105" s="66">
        <v>386001</v>
      </c>
      <c r="B105" s="113" t="s">
        <v>133</v>
      </c>
      <c r="C105" s="68">
        <v>335</v>
      </c>
      <c r="D105" s="112">
        <v>792936</v>
      </c>
      <c r="E105" s="24">
        <f>D105/$C$105</f>
        <v>2366.9731343283584</v>
      </c>
      <c r="F105" s="112">
        <v>167419</v>
      </c>
      <c r="G105" s="24">
        <f t="shared" si="86"/>
        <v>499.7582089552239</v>
      </c>
      <c r="H105" s="112">
        <v>0</v>
      </c>
      <c r="I105" s="24">
        <f t="shared" si="116"/>
        <v>0</v>
      </c>
      <c r="J105" s="112">
        <v>238578</v>
      </c>
      <c r="K105" s="24">
        <f t="shared" si="117"/>
        <v>712.1731343283582</v>
      </c>
      <c r="L105" s="112">
        <v>0</v>
      </c>
      <c r="M105" s="24">
        <f t="shared" si="118"/>
        <v>0</v>
      </c>
      <c r="N105" s="112">
        <v>84061</v>
      </c>
      <c r="O105" s="24">
        <f t="shared" si="59"/>
        <v>250.92835820895522</v>
      </c>
      <c r="P105" s="64">
        <f t="shared" si="119"/>
        <v>1282994</v>
      </c>
      <c r="Q105" s="4">
        <f t="shared" si="70"/>
        <v>3829.8328358208955</v>
      </c>
      <c r="R105" s="112">
        <v>336506</v>
      </c>
      <c r="S105" s="24">
        <f t="shared" si="71"/>
        <v>1004.4955223880597</v>
      </c>
      <c r="T105" s="112">
        <v>15421</v>
      </c>
      <c r="U105" s="24">
        <f t="shared" si="72"/>
        <v>46.03283582089552</v>
      </c>
      <c r="V105" s="137">
        <f t="shared" si="87"/>
        <v>1634921</v>
      </c>
      <c r="W105" s="5">
        <f t="shared" si="73"/>
        <v>4880.361194029851</v>
      </c>
      <c r="X105" s="112">
        <v>281026</v>
      </c>
      <c r="Y105" s="24">
        <f t="shared" si="74"/>
        <v>838.8835820895522</v>
      </c>
      <c r="Z105" s="112">
        <v>46075</v>
      </c>
      <c r="AA105" s="24">
        <f t="shared" si="120"/>
        <v>137.53731343283582</v>
      </c>
      <c r="AB105" s="94">
        <v>10663</v>
      </c>
      <c r="AC105" s="24">
        <f t="shared" si="121"/>
        <v>31.829850746268658</v>
      </c>
      <c r="AD105" s="112">
        <v>426730</v>
      </c>
      <c r="AE105" s="24">
        <f t="shared" si="75"/>
        <v>1273.8208955223881</v>
      </c>
      <c r="AF105" s="112">
        <v>404665</v>
      </c>
      <c r="AG105" s="24">
        <f t="shared" si="76"/>
        <v>1207.955223880597</v>
      </c>
      <c r="AH105" s="94">
        <v>52841</v>
      </c>
      <c r="AI105" s="24">
        <f t="shared" si="77"/>
        <v>157.73432835820896</v>
      </c>
      <c r="AJ105" s="112">
        <v>0</v>
      </c>
      <c r="AK105" s="24">
        <f t="shared" si="78"/>
        <v>0</v>
      </c>
      <c r="AL105" s="112">
        <v>0</v>
      </c>
      <c r="AM105" s="24">
        <f t="shared" si="79"/>
        <v>0</v>
      </c>
      <c r="AN105" s="94">
        <v>363144</v>
      </c>
      <c r="AO105" s="24">
        <f t="shared" si="80"/>
        <v>1084.0119402985074</v>
      </c>
      <c r="AP105" s="6">
        <f t="shared" si="122"/>
        <v>1585144</v>
      </c>
      <c r="AQ105" s="67">
        <f t="shared" si="81"/>
        <v>4731.7731343283585</v>
      </c>
      <c r="AR105" s="112">
        <v>15159</v>
      </c>
      <c r="AS105" s="24">
        <f t="shared" si="82"/>
        <v>45.25074626865672</v>
      </c>
      <c r="AT105" s="94">
        <v>0</v>
      </c>
      <c r="AU105" s="24">
        <f t="shared" si="83"/>
        <v>0</v>
      </c>
      <c r="AV105" s="60">
        <f t="shared" si="88"/>
        <v>3235224</v>
      </c>
      <c r="AW105" s="60">
        <f t="shared" si="85"/>
        <v>9657.385074626865</v>
      </c>
      <c r="AX105" s="62"/>
      <c r="AY105" s="62"/>
      <c r="AZ105" s="62"/>
      <c r="BA105" s="62"/>
    </row>
    <row r="106" spans="1:49" ht="12.75">
      <c r="A106" s="121">
        <v>387001</v>
      </c>
      <c r="B106" s="120" t="s">
        <v>134</v>
      </c>
      <c r="C106" s="69">
        <v>447</v>
      </c>
      <c r="D106" s="119">
        <v>1826742</v>
      </c>
      <c r="E106" s="118">
        <f>D106/$C$106</f>
        <v>4086.6711409395975</v>
      </c>
      <c r="F106" s="119">
        <v>333969</v>
      </c>
      <c r="G106" s="118">
        <f t="shared" si="86"/>
        <v>747.1342281879195</v>
      </c>
      <c r="H106" s="119">
        <v>0</v>
      </c>
      <c r="I106" s="118">
        <f t="shared" si="116"/>
        <v>0</v>
      </c>
      <c r="J106" s="119">
        <v>75632</v>
      </c>
      <c r="K106" s="118">
        <f t="shared" si="117"/>
        <v>169.19910514541388</v>
      </c>
      <c r="L106" s="119">
        <v>0</v>
      </c>
      <c r="M106" s="118">
        <f t="shared" si="118"/>
        <v>0</v>
      </c>
      <c r="N106" s="119">
        <v>0</v>
      </c>
      <c r="O106" s="118">
        <f t="shared" si="59"/>
        <v>0</v>
      </c>
      <c r="P106" s="130">
        <f t="shared" si="119"/>
        <v>2236343</v>
      </c>
      <c r="Q106" s="117">
        <f t="shared" si="70"/>
        <v>5003.004474272931</v>
      </c>
      <c r="R106" s="119">
        <v>259498</v>
      </c>
      <c r="S106" s="118">
        <f t="shared" si="71"/>
        <v>580.5324384787472</v>
      </c>
      <c r="T106" s="119">
        <v>56103</v>
      </c>
      <c r="U106" s="118">
        <f t="shared" si="72"/>
        <v>125.51006711409396</v>
      </c>
      <c r="V106" s="135">
        <f t="shared" si="87"/>
        <v>2551944</v>
      </c>
      <c r="W106" s="116">
        <f t="shared" si="73"/>
        <v>5709.046979865771</v>
      </c>
      <c r="X106" s="119">
        <v>819848</v>
      </c>
      <c r="Y106" s="118">
        <f t="shared" si="74"/>
        <v>1834.1118568232662</v>
      </c>
      <c r="Z106" s="119">
        <v>27281</v>
      </c>
      <c r="AA106" s="118">
        <f t="shared" si="120"/>
        <v>61.03131991051454</v>
      </c>
      <c r="AB106" s="141">
        <v>157106</v>
      </c>
      <c r="AC106" s="118">
        <f t="shared" si="121"/>
        <v>351.4675615212528</v>
      </c>
      <c r="AD106" s="119">
        <v>263884</v>
      </c>
      <c r="AE106" s="118">
        <f t="shared" si="75"/>
        <v>590.34451901566</v>
      </c>
      <c r="AF106" s="119">
        <v>653868</v>
      </c>
      <c r="AG106" s="118">
        <f t="shared" si="76"/>
        <v>1462.7919463087248</v>
      </c>
      <c r="AH106" s="141">
        <v>39426</v>
      </c>
      <c r="AI106" s="118">
        <f t="shared" si="77"/>
        <v>88.20134228187919</v>
      </c>
      <c r="AJ106" s="119">
        <v>0</v>
      </c>
      <c r="AK106" s="118">
        <f t="shared" si="78"/>
        <v>0</v>
      </c>
      <c r="AL106" s="119">
        <v>0</v>
      </c>
      <c r="AM106" s="118">
        <f t="shared" si="79"/>
        <v>0</v>
      </c>
      <c r="AN106" s="141">
        <v>16010</v>
      </c>
      <c r="AO106" s="118">
        <f t="shared" si="80"/>
        <v>35.8165548098434</v>
      </c>
      <c r="AP106" s="115">
        <f t="shared" si="122"/>
        <v>1977423</v>
      </c>
      <c r="AQ106" s="115">
        <f t="shared" si="81"/>
        <v>4423.765100671141</v>
      </c>
      <c r="AR106" s="119">
        <v>0</v>
      </c>
      <c r="AS106" s="118">
        <f t="shared" si="82"/>
        <v>0</v>
      </c>
      <c r="AT106" s="141">
        <v>0</v>
      </c>
      <c r="AU106" s="118">
        <f t="shared" si="83"/>
        <v>0</v>
      </c>
      <c r="AV106" s="114">
        <f t="shared" si="88"/>
        <v>4529367</v>
      </c>
      <c r="AW106" s="114">
        <f t="shared" si="85"/>
        <v>10132.812080536913</v>
      </c>
    </row>
    <row r="107" spans="1:49" ht="12.75">
      <c r="A107" s="50">
        <v>388001</v>
      </c>
      <c r="B107" s="71" t="s">
        <v>135</v>
      </c>
      <c r="C107" s="72">
        <v>392</v>
      </c>
      <c r="D107" s="95">
        <v>1518139</v>
      </c>
      <c r="E107" s="23">
        <f>D107/$C$73</f>
        <v>119.77428007889546</v>
      </c>
      <c r="F107" s="95">
        <v>165417</v>
      </c>
      <c r="G107" s="23">
        <f t="shared" si="86"/>
        <v>421.98214285714283</v>
      </c>
      <c r="H107" s="95">
        <v>0</v>
      </c>
      <c r="I107" s="23">
        <f t="shared" si="116"/>
        <v>0</v>
      </c>
      <c r="J107" s="95">
        <v>0</v>
      </c>
      <c r="K107" s="23">
        <f t="shared" si="117"/>
        <v>0</v>
      </c>
      <c r="L107" s="95">
        <v>0</v>
      </c>
      <c r="M107" s="23">
        <f t="shared" si="118"/>
        <v>0</v>
      </c>
      <c r="N107" s="95">
        <v>0</v>
      </c>
      <c r="O107" s="23">
        <f>N107/C107</f>
        <v>0</v>
      </c>
      <c r="P107" s="40">
        <f t="shared" si="119"/>
        <v>1683556</v>
      </c>
      <c r="Q107" s="65">
        <f t="shared" si="70"/>
        <v>4294.785714285715</v>
      </c>
      <c r="R107" s="95">
        <v>203223</v>
      </c>
      <c r="S107" s="23">
        <f t="shared" si="71"/>
        <v>518.4260204081633</v>
      </c>
      <c r="T107" s="95">
        <v>370382</v>
      </c>
      <c r="U107" s="23">
        <f>T107/C107</f>
        <v>944.8520408163265</v>
      </c>
      <c r="V107" s="136">
        <f t="shared" si="87"/>
        <v>2257161</v>
      </c>
      <c r="W107" s="38">
        <f t="shared" si="73"/>
        <v>5758.063775510204</v>
      </c>
      <c r="X107" s="95">
        <v>232423</v>
      </c>
      <c r="Y107" s="23">
        <f>X107/C107</f>
        <v>592.9158163265306</v>
      </c>
      <c r="Z107" s="95">
        <v>1454</v>
      </c>
      <c r="AA107" s="23">
        <f t="shared" si="120"/>
        <v>3.7091836734693877</v>
      </c>
      <c r="AB107" s="92">
        <v>74013</v>
      </c>
      <c r="AC107" s="23">
        <f t="shared" si="121"/>
        <v>188.80867346938774</v>
      </c>
      <c r="AD107" s="95">
        <v>284559</v>
      </c>
      <c r="AE107" s="23">
        <f>AD107/C107</f>
        <v>725.9158163265306</v>
      </c>
      <c r="AF107" s="95">
        <v>440819</v>
      </c>
      <c r="AG107" s="23">
        <f>AF107/C107</f>
        <v>1124.5382653061224</v>
      </c>
      <c r="AH107" s="92">
        <v>237936</v>
      </c>
      <c r="AI107" s="23">
        <f>AH107/C107</f>
        <v>606.9795918367347</v>
      </c>
      <c r="AJ107" s="95">
        <v>0</v>
      </c>
      <c r="AK107" s="23">
        <f>AJ107/C107</f>
        <v>0</v>
      </c>
      <c r="AL107" s="95">
        <v>0</v>
      </c>
      <c r="AM107" s="23">
        <f>AL107/C107</f>
        <v>0</v>
      </c>
      <c r="AN107" s="92">
        <v>70033</v>
      </c>
      <c r="AO107" s="23">
        <f>AN107/C107</f>
        <v>178.65561224489795</v>
      </c>
      <c r="AP107" s="58">
        <f t="shared" si="122"/>
        <v>1341237</v>
      </c>
      <c r="AQ107" s="58">
        <f t="shared" si="81"/>
        <v>3421.5229591836733</v>
      </c>
      <c r="AR107" s="95">
        <v>0</v>
      </c>
      <c r="AS107" s="23">
        <f>AR107/C107</f>
        <v>0</v>
      </c>
      <c r="AT107" s="92">
        <v>0</v>
      </c>
      <c r="AU107" s="23">
        <f t="shared" si="83"/>
        <v>0</v>
      </c>
      <c r="AV107" s="73">
        <f t="shared" si="88"/>
        <v>3598398</v>
      </c>
      <c r="AW107" s="73">
        <f t="shared" si="85"/>
        <v>9179.586734693878</v>
      </c>
    </row>
    <row r="108" spans="1:53" s="63" customFormat="1" ht="12.75">
      <c r="A108" s="50">
        <v>389001</v>
      </c>
      <c r="B108" s="71" t="s">
        <v>136</v>
      </c>
      <c r="C108" s="72">
        <v>351</v>
      </c>
      <c r="D108" s="95">
        <v>2488055</v>
      </c>
      <c r="E108" s="23">
        <f>D108/$C$122</f>
        <v>7974.535256410257</v>
      </c>
      <c r="F108" s="95">
        <v>100534</v>
      </c>
      <c r="G108" s="23">
        <f t="shared" si="86"/>
        <v>286.4216524216524</v>
      </c>
      <c r="H108" s="95">
        <v>0</v>
      </c>
      <c r="I108" s="23">
        <f t="shared" si="116"/>
        <v>0</v>
      </c>
      <c r="J108" s="95">
        <v>39158</v>
      </c>
      <c r="K108" s="23">
        <f t="shared" si="117"/>
        <v>111.56125356125357</v>
      </c>
      <c r="L108" s="95">
        <v>0</v>
      </c>
      <c r="M108" s="23">
        <f t="shared" si="118"/>
        <v>0</v>
      </c>
      <c r="N108" s="95">
        <v>0</v>
      </c>
      <c r="O108" s="23">
        <f>N108/C108</f>
        <v>0</v>
      </c>
      <c r="P108" s="40">
        <f t="shared" si="119"/>
        <v>2627747</v>
      </c>
      <c r="Q108" s="65">
        <f t="shared" si="70"/>
        <v>7486.458689458689</v>
      </c>
      <c r="R108" s="95">
        <v>97435</v>
      </c>
      <c r="S108" s="23">
        <f t="shared" si="71"/>
        <v>277.5925925925926</v>
      </c>
      <c r="T108" s="95">
        <v>141653</v>
      </c>
      <c r="U108" s="23">
        <f>T108/C108</f>
        <v>403.5698005698006</v>
      </c>
      <c r="V108" s="136">
        <f t="shared" si="87"/>
        <v>2866835</v>
      </c>
      <c r="W108" s="38">
        <f t="shared" si="73"/>
        <v>8167.621082621083</v>
      </c>
      <c r="X108" s="95">
        <v>518288</v>
      </c>
      <c r="Y108" s="23">
        <f>X108/C108</f>
        <v>1476.6039886039887</v>
      </c>
      <c r="Z108" s="95">
        <v>133190</v>
      </c>
      <c r="AA108" s="23">
        <f t="shared" si="120"/>
        <v>379.45868945868943</v>
      </c>
      <c r="AB108" s="92">
        <v>93429</v>
      </c>
      <c r="AC108" s="23">
        <f t="shared" si="121"/>
        <v>266.1794871794872</v>
      </c>
      <c r="AD108" s="95">
        <v>619496</v>
      </c>
      <c r="AE108" s="23">
        <f>AD108/C108</f>
        <v>1764.945868945869</v>
      </c>
      <c r="AF108" s="95">
        <v>355782</v>
      </c>
      <c r="AG108" s="23">
        <f>AF108/C108</f>
        <v>1013.6239316239316</v>
      </c>
      <c r="AH108" s="92">
        <v>59858</v>
      </c>
      <c r="AI108" s="23">
        <f>AH108/C108</f>
        <v>170.53561253561253</v>
      </c>
      <c r="AJ108" s="95">
        <v>0</v>
      </c>
      <c r="AK108" s="23">
        <f>AJ108/C108</f>
        <v>0</v>
      </c>
      <c r="AL108" s="95">
        <v>0</v>
      </c>
      <c r="AM108" s="23">
        <f>AL108/C108</f>
        <v>0</v>
      </c>
      <c r="AN108" s="92">
        <v>275506</v>
      </c>
      <c r="AO108" s="23">
        <f>AN108/C108</f>
        <v>784.9173789173789</v>
      </c>
      <c r="AP108" s="58">
        <f t="shared" si="122"/>
        <v>2055549</v>
      </c>
      <c r="AQ108" s="58">
        <f t="shared" si="81"/>
        <v>5856.264957264957</v>
      </c>
      <c r="AR108" s="95">
        <v>3000</v>
      </c>
      <c r="AS108" s="23">
        <f>AR108/C108</f>
        <v>8.547008547008547</v>
      </c>
      <c r="AT108" s="92">
        <v>0</v>
      </c>
      <c r="AU108" s="23">
        <f t="shared" si="83"/>
        <v>0</v>
      </c>
      <c r="AV108" s="73">
        <f t="shared" si="88"/>
        <v>4925384</v>
      </c>
      <c r="AW108" s="73">
        <f t="shared" si="85"/>
        <v>14032.433048433048</v>
      </c>
      <c r="AX108" s="62"/>
      <c r="AY108" s="62"/>
      <c r="AZ108" s="62"/>
      <c r="BA108" s="62"/>
    </row>
    <row r="109" spans="1:53" s="63" customFormat="1" ht="12.75">
      <c r="A109" s="50">
        <v>390001</v>
      </c>
      <c r="B109" s="71" t="s">
        <v>59</v>
      </c>
      <c r="C109" s="72">
        <v>749</v>
      </c>
      <c r="D109" s="95">
        <v>3465833</v>
      </c>
      <c r="E109" s="23">
        <f>D109/$C$123</f>
        <v>13645.011811023622</v>
      </c>
      <c r="F109" s="95">
        <v>385187</v>
      </c>
      <c r="G109" s="23">
        <f t="shared" si="86"/>
        <v>514.2683578104139</v>
      </c>
      <c r="H109" s="95">
        <v>0</v>
      </c>
      <c r="I109" s="23">
        <f t="shared" si="116"/>
        <v>0</v>
      </c>
      <c r="J109" s="95">
        <v>0</v>
      </c>
      <c r="K109" s="23">
        <f t="shared" si="117"/>
        <v>0</v>
      </c>
      <c r="L109" s="95">
        <v>0</v>
      </c>
      <c r="M109" s="23">
        <f t="shared" si="118"/>
        <v>0</v>
      </c>
      <c r="N109" s="95">
        <v>175000</v>
      </c>
      <c r="O109" s="23">
        <f>N109/C109</f>
        <v>233.6448598130841</v>
      </c>
      <c r="P109" s="40">
        <f t="shared" si="119"/>
        <v>4026020</v>
      </c>
      <c r="Q109" s="65">
        <f t="shared" si="70"/>
        <v>5375.193591455274</v>
      </c>
      <c r="R109" s="95">
        <v>260036</v>
      </c>
      <c r="S109" s="23">
        <f t="shared" si="71"/>
        <v>347.1775700934579</v>
      </c>
      <c r="T109" s="95">
        <v>0</v>
      </c>
      <c r="U109" s="23">
        <f>T109/C109</f>
        <v>0</v>
      </c>
      <c r="V109" s="136">
        <f t="shared" si="87"/>
        <v>4286056</v>
      </c>
      <c r="W109" s="38">
        <f t="shared" si="73"/>
        <v>5722.371161548732</v>
      </c>
      <c r="X109" s="95">
        <v>711482</v>
      </c>
      <c r="Y109" s="23">
        <f>X109/C109</f>
        <v>949.9092122830441</v>
      </c>
      <c r="Z109" s="95">
        <v>296352</v>
      </c>
      <c r="AA109" s="23">
        <f t="shared" si="120"/>
        <v>395.66355140186914</v>
      </c>
      <c r="AB109" s="92">
        <v>219303</v>
      </c>
      <c r="AC109" s="23">
        <f t="shared" si="121"/>
        <v>292.7943925233645</v>
      </c>
      <c r="AD109" s="95">
        <v>1491975</v>
      </c>
      <c r="AE109" s="23">
        <f>AD109/C109</f>
        <v>1991.9559412550066</v>
      </c>
      <c r="AF109" s="95">
        <v>464859</v>
      </c>
      <c r="AG109" s="23">
        <f>AF109/C109</f>
        <v>620.6395193591455</v>
      </c>
      <c r="AH109" s="92">
        <v>275723</v>
      </c>
      <c r="AI109" s="23">
        <f>AH109/C109</f>
        <v>368.1214953271028</v>
      </c>
      <c r="AJ109" s="95">
        <v>0</v>
      </c>
      <c r="AK109" s="23">
        <f>AJ109/C109</f>
        <v>0</v>
      </c>
      <c r="AL109" s="95">
        <v>0</v>
      </c>
      <c r="AM109" s="23">
        <f>AL109/C109</f>
        <v>0</v>
      </c>
      <c r="AN109" s="92">
        <v>57389</v>
      </c>
      <c r="AO109" s="23">
        <f>AN109/C109</f>
        <v>76.62082777036048</v>
      </c>
      <c r="AP109" s="58">
        <f t="shared" si="122"/>
        <v>3517083</v>
      </c>
      <c r="AQ109" s="58">
        <f t="shared" si="81"/>
        <v>4695.704939919893</v>
      </c>
      <c r="AR109" s="95">
        <v>0</v>
      </c>
      <c r="AS109" s="23">
        <f>AR109/C109</f>
        <v>0</v>
      </c>
      <c r="AT109" s="92">
        <v>0</v>
      </c>
      <c r="AU109" s="23">
        <f t="shared" si="83"/>
        <v>0</v>
      </c>
      <c r="AV109" s="73">
        <f t="shared" si="88"/>
        <v>7803139</v>
      </c>
      <c r="AW109" s="73">
        <f t="shared" si="85"/>
        <v>10418.076101468625</v>
      </c>
      <c r="AX109" s="62"/>
      <c r="AY109" s="62"/>
      <c r="AZ109" s="62"/>
      <c r="BA109" s="62"/>
    </row>
    <row r="110" spans="1:53" s="63" customFormat="1" ht="12.75">
      <c r="A110" s="66">
        <v>391001</v>
      </c>
      <c r="B110" s="113" t="s">
        <v>60</v>
      </c>
      <c r="C110" s="68">
        <v>647</v>
      </c>
      <c r="D110" s="112">
        <v>3454647</v>
      </c>
      <c r="E110" s="24">
        <f>D110/$C$124</f>
        <v>7429.348387096774</v>
      </c>
      <c r="F110" s="112">
        <v>364681</v>
      </c>
      <c r="G110" s="24">
        <f t="shared" si="86"/>
        <v>563.6491499227202</v>
      </c>
      <c r="H110" s="112">
        <v>0</v>
      </c>
      <c r="I110" s="24">
        <f t="shared" si="116"/>
        <v>0</v>
      </c>
      <c r="J110" s="112">
        <v>0</v>
      </c>
      <c r="K110" s="24">
        <f t="shared" si="117"/>
        <v>0</v>
      </c>
      <c r="L110" s="112">
        <v>0</v>
      </c>
      <c r="M110" s="24">
        <f t="shared" si="118"/>
        <v>0</v>
      </c>
      <c r="N110" s="112">
        <v>0</v>
      </c>
      <c r="O110" s="24">
        <f>N110/C110</f>
        <v>0</v>
      </c>
      <c r="P110" s="64">
        <f t="shared" si="119"/>
        <v>3819328</v>
      </c>
      <c r="Q110" s="4">
        <f t="shared" si="70"/>
        <v>5903.134466769707</v>
      </c>
      <c r="R110" s="112">
        <v>339435</v>
      </c>
      <c r="S110" s="24">
        <f t="shared" si="71"/>
        <v>524.629057187017</v>
      </c>
      <c r="T110" s="112">
        <v>101342</v>
      </c>
      <c r="U110" s="24">
        <f>T110/C110</f>
        <v>156.6336939721793</v>
      </c>
      <c r="V110" s="137">
        <f t="shared" si="87"/>
        <v>4260105</v>
      </c>
      <c r="W110" s="5">
        <f t="shared" si="73"/>
        <v>6584.397217928903</v>
      </c>
      <c r="X110" s="112">
        <v>494949</v>
      </c>
      <c r="Y110" s="24">
        <f>X110/C110</f>
        <v>764.9907264296754</v>
      </c>
      <c r="Z110" s="112">
        <v>136957</v>
      </c>
      <c r="AA110" s="24">
        <f t="shared" si="120"/>
        <v>211.68006182380216</v>
      </c>
      <c r="AB110" s="94">
        <v>108170</v>
      </c>
      <c r="AC110" s="24">
        <f t="shared" si="121"/>
        <v>167.1870170015456</v>
      </c>
      <c r="AD110" s="112">
        <v>521672</v>
      </c>
      <c r="AE110" s="24">
        <f>AD110/C110</f>
        <v>806.2936630602782</v>
      </c>
      <c r="AF110" s="112">
        <v>159166</v>
      </c>
      <c r="AG110" s="24">
        <f>AF110/C110</f>
        <v>246.0061823802164</v>
      </c>
      <c r="AH110" s="94">
        <v>410230</v>
      </c>
      <c r="AI110" s="24">
        <f>AH110/C110</f>
        <v>634.0494590417311</v>
      </c>
      <c r="AJ110" s="112">
        <v>0</v>
      </c>
      <c r="AK110" s="24">
        <f>AJ110/C110</f>
        <v>0</v>
      </c>
      <c r="AL110" s="112">
        <v>0</v>
      </c>
      <c r="AM110" s="24">
        <f>AL110/C110</f>
        <v>0</v>
      </c>
      <c r="AN110" s="94">
        <v>0</v>
      </c>
      <c r="AO110" s="24">
        <f>AN110/C110</f>
        <v>0</v>
      </c>
      <c r="AP110" s="6">
        <f t="shared" si="122"/>
        <v>1831144</v>
      </c>
      <c r="AQ110" s="67">
        <f t="shared" si="81"/>
        <v>2830.2071097372486</v>
      </c>
      <c r="AR110" s="112">
        <v>0</v>
      </c>
      <c r="AS110" s="24">
        <f>AR110/C110</f>
        <v>0</v>
      </c>
      <c r="AT110" s="94">
        <v>124</v>
      </c>
      <c r="AU110" s="24">
        <f t="shared" si="83"/>
        <v>0.19165378670788252</v>
      </c>
      <c r="AV110" s="60">
        <f t="shared" si="88"/>
        <v>6091373</v>
      </c>
      <c r="AW110" s="60">
        <f t="shared" si="85"/>
        <v>9414.795981452859</v>
      </c>
      <c r="AX110" s="62"/>
      <c r="AY110" s="62"/>
      <c r="AZ110" s="62"/>
      <c r="BA110" s="62"/>
    </row>
    <row r="111" spans="1:49" ht="12.75">
      <c r="A111" s="121">
        <v>392001</v>
      </c>
      <c r="B111" s="120" t="s">
        <v>61</v>
      </c>
      <c r="C111" s="69">
        <v>351</v>
      </c>
      <c r="D111" s="119">
        <v>1951960</v>
      </c>
      <c r="E111" s="118">
        <f>D111/$C$125</f>
        <v>11090.681818181818</v>
      </c>
      <c r="F111" s="119">
        <v>151907</v>
      </c>
      <c r="G111" s="118">
        <f t="shared" si="86"/>
        <v>432.7834757834758</v>
      </c>
      <c r="H111" s="119">
        <v>0</v>
      </c>
      <c r="I111" s="118">
        <f t="shared" si="116"/>
        <v>0</v>
      </c>
      <c r="J111" s="119">
        <v>3637</v>
      </c>
      <c r="K111" s="118">
        <f t="shared" si="117"/>
        <v>10.361823361823362</v>
      </c>
      <c r="L111" s="119">
        <v>0</v>
      </c>
      <c r="M111" s="118">
        <f t="shared" si="118"/>
        <v>0</v>
      </c>
      <c r="N111" s="119">
        <v>0</v>
      </c>
      <c r="O111" s="118">
        <f>N111/C111</f>
        <v>0</v>
      </c>
      <c r="P111" s="130">
        <f t="shared" si="119"/>
        <v>2107504</v>
      </c>
      <c r="Q111" s="117">
        <f t="shared" si="70"/>
        <v>6004.284900284901</v>
      </c>
      <c r="R111" s="119">
        <v>13586</v>
      </c>
      <c r="S111" s="118">
        <f t="shared" si="71"/>
        <v>38.706552706552706</v>
      </c>
      <c r="T111" s="119">
        <v>191341</v>
      </c>
      <c r="U111" s="118">
        <f>T111/C111</f>
        <v>545.1310541310542</v>
      </c>
      <c r="V111" s="135">
        <f t="shared" si="87"/>
        <v>2312431</v>
      </c>
      <c r="W111" s="116">
        <f t="shared" si="73"/>
        <v>6588.122507122507</v>
      </c>
      <c r="X111" s="119">
        <v>318859</v>
      </c>
      <c r="Y111" s="118">
        <f>X111/C111</f>
        <v>908.4301994301994</v>
      </c>
      <c r="Z111" s="119">
        <v>66765</v>
      </c>
      <c r="AA111" s="118">
        <f t="shared" si="120"/>
        <v>190.2136752136752</v>
      </c>
      <c r="AB111" s="141">
        <v>502206</v>
      </c>
      <c r="AC111" s="118">
        <f t="shared" si="121"/>
        <v>1430.7863247863247</v>
      </c>
      <c r="AD111" s="119">
        <v>352059</v>
      </c>
      <c r="AE111" s="118">
        <f>AD111/C111</f>
        <v>1003.017094017094</v>
      </c>
      <c r="AF111" s="119">
        <v>209231</v>
      </c>
      <c r="AG111" s="118">
        <f>AF111/C111</f>
        <v>596.0997150997151</v>
      </c>
      <c r="AH111" s="141">
        <v>213995</v>
      </c>
      <c r="AI111" s="118">
        <f>AH111/C111</f>
        <v>609.6723646723647</v>
      </c>
      <c r="AJ111" s="119">
        <v>0</v>
      </c>
      <c r="AK111" s="118">
        <f>AJ111/C111</f>
        <v>0</v>
      </c>
      <c r="AL111" s="119">
        <v>4218</v>
      </c>
      <c r="AM111" s="118">
        <f>AL111/C111</f>
        <v>12.017094017094017</v>
      </c>
      <c r="AN111" s="141">
        <v>49795</v>
      </c>
      <c r="AO111" s="118">
        <f>AN111/C111</f>
        <v>141.86609686609685</v>
      </c>
      <c r="AP111" s="115">
        <f t="shared" si="122"/>
        <v>1717128</v>
      </c>
      <c r="AQ111" s="115">
        <f t="shared" si="81"/>
        <v>4892.102564102564</v>
      </c>
      <c r="AR111" s="119">
        <v>0</v>
      </c>
      <c r="AS111" s="118">
        <f>AR111/C111</f>
        <v>0</v>
      </c>
      <c r="AT111" s="141">
        <v>0</v>
      </c>
      <c r="AU111" s="118">
        <f t="shared" si="83"/>
        <v>0</v>
      </c>
      <c r="AV111" s="114">
        <f t="shared" si="88"/>
        <v>4029559</v>
      </c>
      <c r="AW111" s="114">
        <f t="shared" si="85"/>
        <v>11480.225071225072</v>
      </c>
    </row>
    <row r="112" spans="1:49" ht="12.75">
      <c r="A112" s="50">
        <v>392002</v>
      </c>
      <c r="B112" s="71" t="s">
        <v>62</v>
      </c>
      <c r="C112" s="72">
        <v>203</v>
      </c>
      <c r="D112" s="95">
        <v>784801</v>
      </c>
      <c r="E112" s="23">
        <f>D112/$C$73</f>
        <v>61.91723865877712</v>
      </c>
      <c r="F112" s="95">
        <v>65100</v>
      </c>
      <c r="G112" s="23">
        <f t="shared" si="86"/>
        <v>320.6896551724138</v>
      </c>
      <c r="H112" s="95">
        <v>0</v>
      </c>
      <c r="I112" s="23">
        <f t="shared" si="116"/>
        <v>0</v>
      </c>
      <c r="J112" s="95">
        <v>0</v>
      </c>
      <c r="K112" s="23">
        <f t="shared" si="117"/>
        <v>0</v>
      </c>
      <c r="L112" s="95">
        <v>0</v>
      </c>
      <c r="M112" s="23">
        <f t="shared" si="118"/>
        <v>0</v>
      </c>
      <c r="N112" s="95">
        <v>0</v>
      </c>
      <c r="O112" s="23">
        <f t="shared" si="59"/>
        <v>0</v>
      </c>
      <c r="P112" s="40">
        <f t="shared" si="119"/>
        <v>849901</v>
      </c>
      <c r="Q112" s="65">
        <f t="shared" si="70"/>
        <v>4186.704433497537</v>
      </c>
      <c r="R112" s="95">
        <v>4015</v>
      </c>
      <c r="S112" s="23">
        <f t="shared" si="71"/>
        <v>19.778325123152708</v>
      </c>
      <c r="T112" s="95">
        <v>171168</v>
      </c>
      <c r="U112" s="23">
        <f t="shared" si="72"/>
        <v>843.192118226601</v>
      </c>
      <c r="V112" s="136">
        <f t="shared" si="87"/>
        <v>1025084</v>
      </c>
      <c r="W112" s="38">
        <f t="shared" si="73"/>
        <v>5049.674876847291</v>
      </c>
      <c r="X112" s="95">
        <v>243244</v>
      </c>
      <c r="Y112" s="23">
        <f t="shared" si="74"/>
        <v>1198.2463054187192</v>
      </c>
      <c r="Z112" s="95">
        <v>62562</v>
      </c>
      <c r="AA112" s="23">
        <f t="shared" si="120"/>
        <v>308.1871921182266</v>
      </c>
      <c r="AB112" s="92">
        <v>265000</v>
      </c>
      <c r="AC112" s="23">
        <f t="shared" si="121"/>
        <v>1305.4187192118227</v>
      </c>
      <c r="AD112" s="95">
        <v>229864</v>
      </c>
      <c r="AE112" s="23">
        <f t="shared" si="75"/>
        <v>1132.334975369458</v>
      </c>
      <c r="AF112" s="95">
        <v>188313</v>
      </c>
      <c r="AG112" s="23">
        <f t="shared" si="76"/>
        <v>927.6502463054187</v>
      </c>
      <c r="AH112" s="92">
        <v>120640</v>
      </c>
      <c r="AI112" s="23">
        <f t="shared" si="77"/>
        <v>594.2857142857143</v>
      </c>
      <c r="AJ112" s="95">
        <v>0</v>
      </c>
      <c r="AK112" s="23">
        <f t="shared" si="78"/>
        <v>0</v>
      </c>
      <c r="AL112" s="95">
        <v>0</v>
      </c>
      <c r="AM112" s="23">
        <f t="shared" si="79"/>
        <v>0</v>
      </c>
      <c r="AN112" s="92">
        <v>31829</v>
      </c>
      <c r="AO112" s="23">
        <f t="shared" si="80"/>
        <v>156.79310344827587</v>
      </c>
      <c r="AP112" s="58">
        <f t="shared" si="122"/>
        <v>1141452</v>
      </c>
      <c r="AQ112" s="58">
        <f t="shared" si="81"/>
        <v>5622.916256157636</v>
      </c>
      <c r="AR112" s="95">
        <v>0</v>
      </c>
      <c r="AS112" s="23">
        <f t="shared" si="82"/>
        <v>0</v>
      </c>
      <c r="AT112" s="92">
        <v>0</v>
      </c>
      <c r="AU112" s="23">
        <f t="shared" si="83"/>
        <v>0</v>
      </c>
      <c r="AV112" s="73">
        <f t="shared" si="88"/>
        <v>2166536</v>
      </c>
      <c r="AW112" s="73">
        <f t="shared" si="85"/>
        <v>10672.591133004926</v>
      </c>
    </row>
    <row r="113" spans="1:53" s="63" customFormat="1" ht="12.75">
      <c r="A113" s="50">
        <v>393001</v>
      </c>
      <c r="B113" s="71" t="s">
        <v>63</v>
      </c>
      <c r="C113" s="72">
        <v>731</v>
      </c>
      <c r="D113" s="95">
        <v>4190161</v>
      </c>
      <c r="E113" s="23">
        <f>D113/$C$122</f>
        <v>13430.003205128205</v>
      </c>
      <c r="F113" s="95">
        <v>293950</v>
      </c>
      <c r="G113" s="23">
        <f t="shared" si="86"/>
        <v>402.1203830369357</v>
      </c>
      <c r="H113" s="95">
        <v>0</v>
      </c>
      <c r="I113" s="23">
        <f t="shared" si="116"/>
        <v>0</v>
      </c>
      <c r="J113" s="95">
        <v>41194</v>
      </c>
      <c r="K113" s="23">
        <f t="shared" si="117"/>
        <v>56.35294117647059</v>
      </c>
      <c r="L113" s="95">
        <v>0</v>
      </c>
      <c r="M113" s="23">
        <f t="shared" si="118"/>
        <v>0</v>
      </c>
      <c r="N113" s="95">
        <v>0</v>
      </c>
      <c r="O113" s="23">
        <f t="shared" si="59"/>
        <v>0</v>
      </c>
      <c r="P113" s="40">
        <f t="shared" si="119"/>
        <v>4525305</v>
      </c>
      <c r="Q113" s="65">
        <f t="shared" si="70"/>
        <v>6190.567715458276</v>
      </c>
      <c r="R113" s="95">
        <v>236754</v>
      </c>
      <c r="S113" s="23">
        <f t="shared" si="71"/>
        <v>323.8768809849521</v>
      </c>
      <c r="T113" s="95">
        <v>484841</v>
      </c>
      <c r="U113" s="23">
        <f t="shared" si="72"/>
        <v>663.2571819425444</v>
      </c>
      <c r="V113" s="136">
        <f t="shared" si="87"/>
        <v>5246900</v>
      </c>
      <c r="W113" s="38">
        <f t="shared" si="73"/>
        <v>7177.701778385773</v>
      </c>
      <c r="X113" s="95">
        <v>938933</v>
      </c>
      <c r="Y113" s="23">
        <f t="shared" si="74"/>
        <v>1284.450068399453</v>
      </c>
      <c r="Z113" s="95">
        <v>171411</v>
      </c>
      <c r="AA113" s="23">
        <f t="shared" si="120"/>
        <v>234.48837209302326</v>
      </c>
      <c r="AB113" s="92">
        <v>443686</v>
      </c>
      <c r="AC113" s="23">
        <f t="shared" si="121"/>
        <v>606.9575923392613</v>
      </c>
      <c r="AD113" s="95">
        <v>878938</v>
      </c>
      <c r="AE113" s="23">
        <f t="shared" si="75"/>
        <v>1202.3775649794802</v>
      </c>
      <c r="AF113" s="95">
        <v>387867</v>
      </c>
      <c r="AG113" s="23">
        <f t="shared" si="76"/>
        <v>530.5978112175103</v>
      </c>
      <c r="AH113" s="92">
        <v>319270</v>
      </c>
      <c r="AI113" s="23">
        <f t="shared" si="77"/>
        <v>436.7578659370725</v>
      </c>
      <c r="AJ113" s="95">
        <v>0</v>
      </c>
      <c r="AK113" s="23">
        <f t="shared" si="78"/>
        <v>0</v>
      </c>
      <c r="AL113" s="95">
        <v>0</v>
      </c>
      <c r="AM113" s="23">
        <f t="shared" si="79"/>
        <v>0</v>
      </c>
      <c r="AN113" s="92">
        <v>11117</v>
      </c>
      <c r="AO113" s="23">
        <f t="shared" si="80"/>
        <v>15.207934336525307</v>
      </c>
      <c r="AP113" s="58">
        <f t="shared" si="122"/>
        <v>3151222</v>
      </c>
      <c r="AQ113" s="58">
        <f t="shared" si="81"/>
        <v>4310.837209302325</v>
      </c>
      <c r="AR113" s="95">
        <v>0</v>
      </c>
      <c r="AS113" s="23">
        <f t="shared" si="82"/>
        <v>0</v>
      </c>
      <c r="AT113" s="92">
        <v>0</v>
      </c>
      <c r="AU113" s="23">
        <f t="shared" si="83"/>
        <v>0</v>
      </c>
      <c r="AV113" s="73">
        <f t="shared" si="88"/>
        <v>8398122</v>
      </c>
      <c r="AW113" s="73">
        <f t="shared" si="85"/>
        <v>11488.538987688098</v>
      </c>
      <c r="AX113" s="62"/>
      <c r="AY113" s="62"/>
      <c r="AZ113" s="62"/>
      <c r="BA113" s="62"/>
    </row>
    <row r="114" spans="1:53" s="63" customFormat="1" ht="12.75">
      <c r="A114" s="50">
        <v>394003</v>
      </c>
      <c r="B114" s="71" t="s">
        <v>137</v>
      </c>
      <c r="C114" s="72">
        <v>504</v>
      </c>
      <c r="D114" s="95">
        <v>2072118</v>
      </c>
      <c r="E114" s="23">
        <f>D114/$C$123</f>
        <v>8157.944881889764</v>
      </c>
      <c r="F114" s="95">
        <v>137383</v>
      </c>
      <c r="G114" s="23">
        <f t="shared" si="86"/>
        <v>272.58531746031747</v>
      </c>
      <c r="H114" s="95">
        <v>0</v>
      </c>
      <c r="I114" s="23">
        <f t="shared" si="116"/>
        <v>0</v>
      </c>
      <c r="J114" s="95">
        <v>0</v>
      </c>
      <c r="K114" s="23">
        <f t="shared" si="117"/>
        <v>0</v>
      </c>
      <c r="L114" s="95">
        <v>0</v>
      </c>
      <c r="M114" s="23">
        <f t="shared" si="118"/>
        <v>0</v>
      </c>
      <c r="N114" s="95">
        <v>152996</v>
      </c>
      <c r="O114" s="23">
        <f t="shared" si="59"/>
        <v>303.56349206349205</v>
      </c>
      <c r="P114" s="40">
        <f t="shared" si="119"/>
        <v>2362497</v>
      </c>
      <c r="Q114" s="65">
        <f t="shared" si="70"/>
        <v>4687.494047619048</v>
      </c>
      <c r="R114" s="95">
        <v>111534</v>
      </c>
      <c r="S114" s="23">
        <f t="shared" si="71"/>
        <v>221.29761904761904</v>
      </c>
      <c r="T114" s="95">
        <v>160195</v>
      </c>
      <c r="U114" s="23">
        <f t="shared" si="72"/>
        <v>317.84722222222223</v>
      </c>
      <c r="V114" s="136">
        <f t="shared" si="87"/>
        <v>2634226</v>
      </c>
      <c r="W114" s="38">
        <f t="shared" si="73"/>
        <v>5226.638888888889</v>
      </c>
      <c r="X114" s="95">
        <v>880261</v>
      </c>
      <c r="Y114" s="23">
        <f t="shared" si="74"/>
        <v>1746.5496031746031</v>
      </c>
      <c r="Z114" s="95">
        <v>58018</v>
      </c>
      <c r="AA114" s="23">
        <f t="shared" si="120"/>
        <v>115.11507936507937</v>
      </c>
      <c r="AB114" s="92">
        <v>231709</v>
      </c>
      <c r="AC114" s="23">
        <f t="shared" si="121"/>
        <v>459.74007936507934</v>
      </c>
      <c r="AD114" s="95">
        <v>700325</v>
      </c>
      <c r="AE114" s="23">
        <f t="shared" si="75"/>
        <v>1389.5337301587301</v>
      </c>
      <c r="AF114" s="95">
        <v>291630</v>
      </c>
      <c r="AG114" s="23">
        <f t="shared" si="76"/>
        <v>578.6309523809524</v>
      </c>
      <c r="AH114" s="92">
        <v>17171</v>
      </c>
      <c r="AI114" s="23">
        <f t="shared" si="77"/>
        <v>34.06944444444444</v>
      </c>
      <c r="AJ114" s="95">
        <v>0</v>
      </c>
      <c r="AK114" s="23">
        <f t="shared" si="78"/>
        <v>0</v>
      </c>
      <c r="AL114" s="95">
        <v>0</v>
      </c>
      <c r="AM114" s="23">
        <f t="shared" si="79"/>
        <v>0</v>
      </c>
      <c r="AN114" s="92">
        <v>0</v>
      </c>
      <c r="AO114" s="23">
        <f t="shared" si="80"/>
        <v>0</v>
      </c>
      <c r="AP114" s="58">
        <f t="shared" si="122"/>
        <v>2179114</v>
      </c>
      <c r="AQ114" s="58">
        <f t="shared" si="81"/>
        <v>4323.638888888889</v>
      </c>
      <c r="AR114" s="95">
        <v>0</v>
      </c>
      <c r="AS114" s="23">
        <f t="shared" si="82"/>
        <v>0</v>
      </c>
      <c r="AT114" s="92">
        <v>0</v>
      </c>
      <c r="AU114" s="23">
        <f t="shared" si="83"/>
        <v>0</v>
      </c>
      <c r="AV114" s="73">
        <f t="shared" si="88"/>
        <v>4813340</v>
      </c>
      <c r="AW114" s="73">
        <f t="shared" si="85"/>
        <v>9550.277777777777</v>
      </c>
      <c r="AX114" s="62"/>
      <c r="AY114" s="62"/>
      <c r="AZ114" s="62"/>
      <c r="BA114" s="62"/>
    </row>
    <row r="115" spans="1:53" s="63" customFormat="1" ht="12.75">
      <c r="A115" s="66">
        <v>395001</v>
      </c>
      <c r="B115" s="113" t="s">
        <v>64</v>
      </c>
      <c r="C115" s="68">
        <v>614</v>
      </c>
      <c r="D115" s="112">
        <v>2436605</v>
      </c>
      <c r="E115" s="24">
        <f>D115/$C$124</f>
        <v>5240.010752688172</v>
      </c>
      <c r="F115" s="112">
        <v>588912</v>
      </c>
      <c r="G115" s="24">
        <f t="shared" si="86"/>
        <v>959.1400651465798</v>
      </c>
      <c r="H115" s="112">
        <v>0</v>
      </c>
      <c r="I115" s="24">
        <f aca="true" t="shared" si="123" ref="I115:I121">H115/C115</f>
        <v>0</v>
      </c>
      <c r="J115" s="112">
        <v>75820</v>
      </c>
      <c r="K115" s="24">
        <f t="shared" si="117"/>
        <v>123.48534201954398</v>
      </c>
      <c r="L115" s="112">
        <v>0</v>
      </c>
      <c r="M115" s="24">
        <f t="shared" si="118"/>
        <v>0</v>
      </c>
      <c r="N115" s="112">
        <v>642004</v>
      </c>
      <c r="O115" s="24">
        <f t="shared" si="59"/>
        <v>1045.6091205211726</v>
      </c>
      <c r="P115" s="64">
        <f t="shared" si="119"/>
        <v>3743341</v>
      </c>
      <c r="Q115" s="4">
        <f t="shared" si="70"/>
        <v>6096.64657980456</v>
      </c>
      <c r="R115" s="112">
        <v>294497</v>
      </c>
      <c r="S115" s="24">
        <f t="shared" si="71"/>
        <v>479.63680781758956</v>
      </c>
      <c r="T115" s="112">
        <v>688973</v>
      </c>
      <c r="U115" s="24">
        <f t="shared" si="72"/>
        <v>1122.1058631921824</v>
      </c>
      <c r="V115" s="137">
        <f t="shared" si="87"/>
        <v>4726811</v>
      </c>
      <c r="W115" s="5">
        <f t="shared" si="73"/>
        <v>7698.389250814333</v>
      </c>
      <c r="X115" s="112">
        <v>478866</v>
      </c>
      <c r="Y115" s="24">
        <f t="shared" si="74"/>
        <v>779.9120521172639</v>
      </c>
      <c r="Z115" s="112">
        <v>82015</v>
      </c>
      <c r="AA115" s="24">
        <f t="shared" si="120"/>
        <v>133.57491856677524</v>
      </c>
      <c r="AB115" s="94">
        <v>130609</v>
      </c>
      <c r="AC115" s="24">
        <f t="shared" si="121"/>
        <v>212.71824104234528</v>
      </c>
      <c r="AD115" s="112">
        <v>622214</v>
      </c>
      <c r="AE115" s="24">
        <f t="shared" si="75"/>
        <v>1013.3778501628665</v>
      </c>
      <c r="AF115" s="112">
        <v>326689</v>
      </c>
      <c r="AG115" s="24">
        <f t="shared" si="76"/>
        <v>532.0667752442997</v>
      </c>
      <c r="AH115" s="94">
        <v>307038</v>
      </c>
      <c r="AI115" s="24">
        <f t="shared" si="77"/>
        <v>500.0618892508143</v>
      </c>
      <c r="AJ115" s="112">
        <v>0</v>
      </c>
      <c r="AK115" s="24">
        <f t="shared" si="78"/>
        <v>0</v>
      </c>
      <c r="AL115" s="112">
        <v>0</v>
      </c>
      <c r="AM115" s="24">
        <f t="shared" si="79"/>
        <v>0</v>
      </c>
      <c r="AN115" s="94">
        <v>287719</v>
      </c>
      <c r="AO115" s="24">
        <f t="shared" si="80"/>
        <v>468.59771986970685</v>
      </c>
      <c r="AP115" s="6">
        <f t="shared" si="122"/>
        <v>2235150</v>
      </c>
      <c r="AQ115" s="67">
        <f t="shared" si="81"/>
        <v>3640.3094462540716</v>
      </c>
      <c r="AR115" s="112">
        <v>0</v>
      </c>
      <c r="AS115" s="24">
        <f t="shared" si="82"/>
        <v>0</v>
      </c>
      <c r="AT115" s="94">
        <v>0</v>
      </c>
      <c r="AU115" s="24">
        <f t="shared" si="83"/>
        <v>0</v>
      </c>
      <c r="AV115" s="60">
        <f t="shared" si="88"/>
        <v>6961961</v>
      </c>
      <c r="AW115" s="60">
        <f t="shared" si="85"/>
        <v>11338.698697068405</v>
      </c>
      <c r="AX115" s="62"/>
      <c r="AY115" s="62"/>
      <c r="AZ115" s="62"/>
      <c r="BA115" s="62"/>
    </row>
    <row r="116" spans="1:49" ht="12.75">
      <c r="A116" s="121">
        <v>395002</v>
      </c>
      <c r="B116" s="120" t="s">
        <v>65</v>
      </c>
      <c r="C116" s="69">
        <v>575</v>
      </c>
      <c r="D116" s="119">
        <v>2488076</v>
      </c>
      <c r="E116" s="118">
        <f>D116/$C$125</f>
        <v>14136.795454545454</v>
      </c>
      <c r="F116" s="119">
        <v>643569</v>
      </c>
      <c r="G116" s="118">
        <f t="shared" si="86"/>
        <v>1119.2504347826086</v>
      </c>
      <c r="H116" s="119">
        <v>0</v>
      </c>
      <c r="I116" s="118">
        <f t="shared" si="123"/>
        <v>0</v>
      </c>
      <c r="J116" s="119">
        <v>76875</v>
      </c>
      <c r="K116" s="118">
        <f t="shared" si="117"/>
        <v>133.69565217391303</v>
      </c>
      <c r="L116" s="119">
        <v>0</v>
      </c>
      <c r="M116" s="118">
        <f t="shared" si="118"/>
        <v>0</v>
      </c>
      <c r="N116" s="119">
        <v>503625</v>
      </c>
      <c r="O116" s="118">
        <f t="shared" si="59"/>
        <v>875.8695652173913</v>
      </c>
      <c r="P116" s="130">
        <f t="shared" si="119"/>
        <v>3712145</v>
      </c>
      <c r="Q116" s="117">
        <f t="shared" si="70"/>
        <v>6455.904347826087</v>
      </c>
      <c r="R116" s="119">
        <v>199131</v>
      </c>
      <c r="S116" s="118">
        <f t="shared" si="71"/>
        <v>346.3147826086957</v>
      </c>
      <c r="T116" s="119">
        <v>644910</v>
      </c>
      <c r="U116" s="118">
        <f t="shared" si="72"/>
        <v>1121.5826086956522</v>
      </c>
      <c r="V116" s="135">
        <f t="shared" si="87"/>
        <v>4556186</v>
      </c>
      <c r="W116" s="116">
        <f t="shared" si="73"/>
        <v>7923.801739130435</v>
      </c>
      <c r="X116" s="119">
        <v>512799</v>
      </c>
      <c r="Y116" s="118">
        <f t="shared" si="74"/>
        <v>891.824347826087</v>
      </c>
      <c r="Z116" s="119">
        <v>79541</v>
      </c>
      <c r="AA116" s="118">
        <f t="shared" si="120"/>
        <v>138.33217391304348</v>
      </c>
      <c r="AB116" s="141">
        <v>120504</v>
      </c>
      <c r="AC116" s="118">
        <f t="shared" si="121"/>
        <v>209.57217391304349</v>
      </c>
      <c r="AD116" s="119">
        <v>535285</v>
      </c>
      <c r="AE116" s="118">
        <f t="shared" si="75"/>
        <v>930.9304347826087</v>
      </c>
      <c r="AF116" s="119">
        <v>372603</v>
      </c>
      <c r="AG116" s="118">
        <f t="shared" si="76"/>
        <v>648.0052173913043</v>
      </c>
      <c r="AH116" s="141">
        <v>275986</v>
      </c>
      <c r="AI116" s="118">
        <f t="shared" si="77"/>
        <v>479.97565217391303</v>
      </c>
      <c r="AJ116" s="119">
        <v>0</v>
      </c>
      <c r="AK116" s="118">
        <f t="shared" si="78"/>
        <v>0</v>
      </c>
      <c r="AL116" s="119">
        <v>0</v>
      </c>
      <c r="AM116" s="118">
        <f t="shared" si="79"/>
        <v>0</v>
      </c>
      <c r="AN116" s="141">
        <v>280861</v>
      </c>
      <c r="AO116" s="118">
        <f t="shared" si="80"/>
        <v>488.4539130434783</v>
      </c>
      <c r="AP116" s="115">
        <f t="shared" si="122"/>
        <v>2177579</v>
      </c>
      <c r="AQ116" s="115">
        <f t="shared" si="81"/>
        <v>3787.093913043478</v>
      </c>
      <c r="AR116" s="119">
        <v>0</v>
      </c>
      <c r="AS116" s="118">
        <f t="shared" si="82"/>
        <v>0</v>
      </c>
      <c r="AT116" s="141">
        <v>0</v>
      </c>
      <c r="AU116" s="118">
        <f t="shared" si="83"/>
        <v>0</v>
      </c>
      <c r="AV116" s="114">
        <f t="shared" si="88"/>
        <v>6733765</v>
      </c>
      <c r="AW116" s="114">
        <f t="shared" si="85"/>
        <v>11710.895652173913</v>
      </c>
    </row>
    <row r="117" spans="1:49" ht="12.75">
      <c r="A117" s="50">
        <v>395003</v>
      </c>
      <c r="B117" s="71" t="s">
        <v>66</v>
      </c>
      <c r="C117" s="72">
        <v>432</v>
      </c>
      <c r="D117" s="95">
        <v>1928612</v>
      </c>
      <c r="E117" s="23">
        <f>D117/$C$73</f>
        <v>152.15873767258384</v>
      </c>
      <c r="F117" s="95">
        <v>344384</v>
      </c>
      <c r="G117" s="23">
        <f t="shared" si="86"/>
        <v>797.1851851851852</v>
      </c>
      <c r="H117" s="95">
        <v>0</v>
      </c>
      <c r="I117" s="23">
        <f t="shared" si="123"/>
        <v>0</v>
      </c>
      <c r="J117" s="95">
        <v>77795</v>
      </c>
      <c r="K117" s="23">
        <f t="shared" si="117"/>
        <v>180.0810185185185</v>
      </c>
      <c r="L117" s="95">
        <v>0</v>
      </c>
      <c r="M117" s="23">
        <f t="shared" si="118"/>
        <v>0</v>
      </c>
      <c r="N117" s="95">
        <v>542859</v>
      </c>
      <c r="O117" s="23">
        <f>N117/C117</f>
        <v>1256.6180555555557</v>
      </c>
      <c r="P117" s="40">
        <f t="shared" si="119"/>
        <v>2893650</v>
      </c>
      <c r="Q117" s="65">
        <f t="shared" si="70"/>
        <v>6698.263888888889</v>
      </c>
      <c r="R117" s="95">
        <v>222019</v>
      </c>
      <c r="S117" s="23">
        <f t="shared" si="71"/>
        <v>513.9328703703703</v>
      </c>
      <c r="T117" s="95">
        <v>467663</v>
      </c>
      <c r="U117" s="23">
        <f>T117/C117</f>
        <v>1082.5532407407406</v>
      </c>
      <c r="V117" s="136">
        <f t="shared" si="87"/>
        <v>3583332</v>
      </c>
      <c r="W117" s="38">
        <f t="shared" si="73"/>
        <v>8294.75</v>
      </c>
      <c r="X117" s="95">
        <v>399796</v>
      </c>
      <c r="Y117" s="23">
        <f>X117/C117</f>
        <v>925.4537037037037</v>
      </c>
      <c r="Z117" s="95">
        <v>71572</v>
      </c>
      <c r="AA117" s="23">
        <f t="shared" si="120"/>
        <v>165.67592592592592</v>
      </c>
      <c r="AB117" s="92">
        <v>89120</v>
      </c>
      <c r="AC117" s="23">
        <f t="shared" si="121"/>
        <v>206.2962962962963</v>
      </c>
      <c r="AD117" s="95">
        <v>463559</v>
      </c>
      <c r="AE117" s="23">
        <f>AD117/C117</f>
        <v>1073.0532407407406</v>
      </c>
      <c r="AF117" s="95">
        <v>235493</v>
      </c>
      <c r="AG117" s="23">
        <f>AF117/C117</f>
        <v>545.1226851851852</v>
      </c>
      <c r="AH117" s="92">
        <v>225468</v>
      </c>
      <c r="AI117" s="23">
        <f>AH117/C117</f>
        <v>521.9166666666666</v>
      </c>
      <c r="AJ117" s="95">
        <v>0</v>
      </c>
      <c r="AK117" s="23">
        <f>AJ117/C117</f>
        <v>0</v>
      </c>
      <c r="AL117" s="95">
        <v>0</v>
      </c>
      <c r="AM117" s="23">
        <f>AL117/C117</f>
        <v>0</v>
      </c>
      <c r="AN117" s="92">
        <v>214915</v>
      </c>
      <c r="AO117" s="23">
        <f>AN117/C117</f>
        <v>497.4884259259259</v>
      </c>
      <c r="AP117" s="58">
        <f t="shared" si="122"/>
        <v>1699923</v>
      </c>
      <c r="AQ117" s="58">
        <f t="shared" si="81"/>
        <v>3935.0069444444443</v>
      </c>
      <c r="AR117" s="95">
        <v>0</v>
      </c>
      <c r="AS117" s="23">
        <f>AR117/C117</f>
        <v>0</v>
      </c>
      <c r="AT117" s="92">
        <v>0</v>
      </c>
      <c r="AU117" s="23">
        <f t="shared" si="83"/>
        <v>0</v>
      </c>
      <c r="AV117" s="73">
        <f t="shared" si="88"/>
        <v>5283255</v>
      </c>
      <c r="AW117" s="73">
        <f t="shared" si="85"/>
        <v>12229.756944444445</v>
      </c>
    </row>
    <row r="118" spans="1:53" s="63" customFormat="1" ht="12.75">
      <c r="A118" s="50">
        <v>395004</v>
      </c>
      <c r="B118" s="71" t="s">
        <v>67</v>
      </c>
      <c r="C118" s="72">
        <v>510</v>
      </c>
      <c r="D118" s="95">
        <v>2105500</v>
      </c>
      <c r="E118" s="23">
        <f>D118/$C$122</f>
        <v>6748.397435897436</v>
      </c>
      <c r="F118" s="95">
        <v>397503</v>
      </c>
      <c r="G118" s="23">
        <f t="shared" si="86"/>
        <v>779.4176470588235</v>
      </c>
      <c r="H118" s="95">
        <v>0</v>
      </c>
      <c r="I118" s="23">
        <f t="shared" si="123"/>
        <v>0</v>
      </c>
      <c r="J118" s="95">
        <v>68669</v>
      </c>
      <c r="K118" s="23">
        <f t="shared" si="117"/>
        <v>134.6450980392157</v>
      </c>
      <c r="L118" s="95">
        <v>0</v>
      </c>
      <c r="M118" s="23">
        <f t="shared" si="118"/>
        <v>0</v>
      </c>
      <c r="N118" s="95">
        <v>451026</v>
      </c>
      <c r="O118" s="23">
        <f>N118/C118</f>
        <v>884.364705882353</v>
      </c>
      <c r="P118" s="40">
        <f t="shared" si="119"/>
        <v>3022698</v>
      </c>
      <c r="Q118" s="65">
        <f t="shared" si="70"/>
        <v>5926.858823529412</v>
      </c>
      <c r="R118" s="95">
        <v>367193</v>
      </c>
      <c r="S118" s="23">
        <f t="shared" si="71"/>
        <v>719.9862745098039</v>
      </c>
      <c r="T118" s="95">
        <v>505923</v>
      </c>
      <c r="U118" s="23">
        <f>T118/C118</f>
        <v>992.0058823529412</v>
      </c>
      <c r="V118" s="136">
        <f t="shared" si="87"/>
        <v>3895814</v>
      </c>
      <c r="W118" s="38">
        <f t="shared" si="73"/>
        <v>7638.850980392157</v>
      </c>
      <c r="X118" s="95">
        <v>575437</v>
      </c>
      <c r="Y118" s="23">
        <f>X118/C118</f>
        <v>1128.3078431372548</v>
      </c>
      <c r="Z118" s="95">
        <v>68183</v>
      </c>
      <c r="AA118" s="23">
        <f t="shared" si="120"/>
        <v>133.6921568627451</v>
      </c>
      <c r="AB118" s="92">
        <v>106819</v>
      </c>
      <c r="AC118" s="23">
        <f t="shared" si="121"/>
        <v>209.44901960784313</v>
      </c>
      <c r="AD118" s="95">
        <v>499057</v>
      </c>
      <c r="AE118" s="23">
        <f>AD118/C118</f>
        <v>978.5431372549019</v>
      </c>
      <c r="AF118" s="95">
        <v>301378</v>
      </c>
      <c r="AG118" s="23">
        <f>AF118/C118</f>
        <v>590.9372549019607</v>
      </c>
      <c r="AH118" s="92">
        <v>248831</v>
      </c>
      <c r="AI118" s="23">
        <f>AH118/C118</f>
        <v>487.9039215686274</v>
      </c>
      <c r="AJ118" s="95">
        <v>0</v>
      </c>
      <c r="AK118" s="23">
        <f>AJ118/C118</f>
        <v>0</v>
      </c>
      <c r="AL118" s="95">
        <v>0</v>
      </c>
      <c r="AM118" s="23">
        <f>AL118/C118</f>
        <v>0</v>
      </c>
      <c r="AN118" s="92">
        <v>236573</v>
      </c>
      <c r="AO118" s="23">
        <f>AN118/C118</f>
        <v>463.8686274509804</v>
      </c>
      <c r="AP118" s="58">
        <f t="shared" si="122"/>
        <v>2036278</v>
      </c>
      <c r="AQ118" s="58">
        <f t="shared" si="81"/>
        <v>3992.7019607843135</v>
      </c>
      <c r="AR118" s="95">
        <v>0</v>
      </c>
      <c r="AS118" s="23">
        <f>AR118/C118</f>
        <v>0</v>
      </c>
      <c r="AT118" s="92">
        <v>0</v>
      </c>
      <c r="AU118" s="23">
        <f t="shared" si="83"/>
        <v>0</v>
      </c>
      <c r="AV118" s="73">
        <f t="shared" si="88"/>
        <v>5932092</v>
      </c>
      <c r="AW118" s="73">
        <f t="shared" si="85"/>
        <v>11631.552941176471</v>
      </c>
      <c r="AX118" s="62"/>
      <c r="AY118" s="62"/>
      <c r="AZ118" s="62"/>
      <c r="BA118" s="62"/>
    </row>
    <row r="119" spans="1:53" s="63" customFormat="1" ht="12.75">
      <c r="A119" s="50">
        <v>395005</v>
      </c>
      <c r="B119" s="71" t="s">
        <v>68</v>
      </c>
      <c r="C119" s="72">
        <v>854</v>
      </c>
      <c r="D119" s="95">
        <v>3098440</v>
      </c>
      <c r="E119" s="23">
        <f>D119/$C$123</f>
        <v>12198.582677165354</v>
      </c>
      <c r="F119" s="95">
        <v>695113</v>
      </c>
      <c r="G119" s="23">
        <f t="shared" si="86"/>
        <v>813.9496487119438</v>
      </c>
      <c r="H119" s="95">
        <v>0</v>
      </c>
      <c r="I119" s="23">
        <f t="shared" si="123"/>
        <v>0</v>
      </c>
      <c r="J119" s="95">
        <v>460645</v>
      </c>
      <c r="K119" s="23">
        <f t="shared" si="117"/>
        <v>539.3969555035129</v>
      </c>
      <c r="L119" s="95">
        <v>0</v>
      </c>
      <c r="M119" s="23">
        <f t="shared" si="118"/>
        <v>0</v>
      </c>
      <c r="N119" s="95">
        <v>508738</v>
      </c>
      <c r="O119" s="23">
        <f>N119/C119</f>
        <v>595.711943793911</v>
      </c>
      <c r="P119" s="40">
        <f t="shared" si="119"/>
        <v>4762936</v>
      </c>
      <c r="Q119" s="65">
        <f t="shared" si="70"/>
        <v>5577.208430913349</v>
      </c>
      <c r="R119" s="95">
        <v>578035</v>
      </c>
      <c r="S119" s="23">
        <f t="shared" si="71"/>
        <v>676.8559718969555</v>
      </c>
      <c r="T119" s="95">
        <v>473560</v>
      </c>
      <c r="U119" s="23">
        <f>T119/C119</f>
        <v>554.519906323185</v>
      </c>
      <c r="V119" s="136">
        <f t="shared" si="87"/>
        <v>5814531</v>
      </c>
      <c r="W119" s="38">
        <f t="shared" si="73"/>
        <v>6808.584309133489</v>
      </c>
      <c r="X119" s="95">
        <v>1008141</v>
      </c>
      <c r="Y119" s="23">
        <f>X119/C119</f>
        <v>1180.4929742388758</v>
      </c>
      <c r="Z119" s="95">
        <v>115445</v>
      </c>
      <c r="AA119" s="23">
        <f t="shared" si="120"/>
        <v>135.1814988290398</v>
      </c>
      <c r="AB119" s="92">
        <v>199709</v>
      </c>
      <c r="AC119" s="23">
        <f t="shared" si="121"/>
        <v>233.8512880562061</v>
      </c>
      <c r="AD119" s="95">
        <v>993642</v>
      </c>
      <c r="AE119" s="23">
        <f>AD119/C119</f>
        <v>1163.5152224824355</v>
      </c>
      <c r="AF119" s="95">
        <v>544042</v>
      </c>
      <c r="AG119" s="23">
        <f>AF119/C119</f>
        <v>637.0515222482436</v>
      </c>
      <c r="AH119" s="92">
        <v>203277</v>
      </c>
      <c r="AI119" s="23">
        <f>AH119/C119</f>
        <v>238.02927400468383</v>
      </c>
      <c r="AJ119" s="95">
        <v>0</v>
      </c>
      <c r="AK119" s="23">
        <f>AJ119/C119</f>
        <v>0</v>
      </c>
      <c r="AL119" s="95">
        <v>0</v>
      </c>
      <c r="AM119" s="23">
        <f>AL119/C119</f>
        <v>0</v>
      </c>
      <c r="AN119" s="92">
        <v>458041</v>
      </c>
      <c r="AO119" s="23">
        <f>AN119/C119</f>
        <v>536.3477751756441</v>
      </c>
      <c r="AP119" s="58">
        <f t="shared" si="122"/>
        <v>3522297</v>
      </c>
      <c r="AQ119" s="58">
        <f t="shared" si="81"/>
        <v>4124.469555035129</v>
      </c>
      <c r="AR119" s="95">
        <v>0</v>
      </c>
      <c r="AS119" s="23">
        <f>AR119/C119</f>
        <v>0</v>
      </c>
      <c r="AT119" s="92">
        <v>0</v>
      </c>
      <c r="AU119" s="23">
        <f t="shared" si="83"/>
        <v>0</v>
      </c>
      <c r="AV119" s="73">
        <f t="shared" si="88"/>
        <v>9336828</v>
      </c>
      <c r="AW119" s="73">
        <f t="shared" si="85"/>
        <v>10933.053864168618</v>
      </c>
      <c r="AX119" s="62"/>
      <c r="AY119" s="62"/>
      <c r="AZ119" s="62"/>
      <c r="BA119" s="62"/>
    </row>
    <row r="120" spans="1:53" s="63" customFormat="1" ht="12.75">
      <c r="A120" s="66">
        <v>395006</v>
      </c>
      <c r="B120" s="113" t="s">
        <v>69</v>
      </c>
      <c r="C120" s="68">
        <v>416</v>
      </c>
      <c r="D120" s="112">
        <v>1665276</v>
      </c>
      <c r="E120" s="24">
        <f>D120/$C$124</f>
        <v>3581.238709677419</v>
      </c>
      <c r="F120" s="112">
        <v>484562</v>
      </c>
      <c r="G120" s="24">
        <f t="shared" si="86"/>
        <v>1164.8125</v>
      </c>
      <c r="H120" s="112">
        <v>0</v>
      </c>
      <c r="I120" s="24">
        <f t="shared" si="123"/>
        <v>0</v>
      </c>
      <c r="J120" s="112">
        <v>12398</v>
      </c>
      <c r="K120" s="24">
        <f t="shared" si="117"/>
        <v>29.802884615384617</v>
      </c>
      <c r="L120" s="112">
        <v>0</v>
      </c>
      <c r="M120" s="24">
        <f t="shared" si="118"/>
        <v>0</v>
      </c>
      <c r="N120" s="112">
        <v>629920</v>
      </c>
      <c r="O120" s="24">
        <f>N120/C120</f>
        <v>1514.2307692307693</v>
      </c>
      <c r="P120" s="64">
        <f t="shared" si="119"/>
        <v>2792156</v>
      </c>
      <c r="Q120" s="4">
        <f t="shared" si="70"/>
        <v>6711.913461538462</v>
      </c>
      <c r="R120" s="112">
        <v>188276</v>
      </c>
      <c r="S120" s="24">
        <f t="shared" si="71"/>
        <v>452.58653846153845</v>
      </c>
      <c r="T120" s="112">
        <v>498674</v>
      </c>
      <c r="U120" s="24">
        <f>T120/C120</f>
        <v>1198.735576923077</v>
      </c>
      <c r="V120" s="137">
        <f t="shared" si="87"/>
        <v>3479106</v>
      </c>
      <c r="W120" s="5">
        <f t="shared" si="73"/>
        <v>8363.235576923076</v>
      </c>
      <c r="X120" s="112">
        <v>501106</v>
      </c>
      <c r="Y120" s="24">
        <f>X120/C120</f>
        <v>1204.5817307692307</v>
      </c>
      <c r="Z120" s="112">
        <v>61692</v>
      </c>
      <c r="AA120" s="24">
        <f t="shared" si="120"/>
        <v>148.29807692307693</v>
      </c>
      <c r="AB120" s="94">
        <v>89479</v>
      </c>
      <c r="AC120" s="24">
        <f t="shared" si="121"/>
        <v>215.09375</v>
      </c>
      <c r="AD120" s="112">
        <v>461620</v>
      </c>
      <c r="AE120" s="24">
        <f>AD120/C120</f>
        <v>1109.6634615384614</v>
      </c>
      <c r="AF120" s="112">
        <v>271837</v>
      </c>
      <c r="AG120" s="24">
        <f>AF120/C120</f>
        <v>653.4543269230769</v>
      </c>
      <c r="AH120" s="94">
        <v>208020</v>
      </c>
      <c r="AI120" s="24">
        <f>AH120/C120</f>
        <v>500.0480769230769</v>
      </c>
      <c r="AJ120" s="112">
        <v>0</v>
      </c>
      <c r="AK120" s="24">
        <f>AJ120/C120</f>
        <v>0</v>
      </c>
      <c r="AL120" s="112">
        <v>0</v>
      </c>
      <c r="AM120" s="24">
        <f>AL120/C120</f>
        <v>0</v>
      </c>
      <c r="AN120" s="94">
        <v>203788</v>
      </c>
      <c r="AO120" s="24">
        <f>AN120/C120</f>
        <v>489.875</v>
      </c>
      <c r="AP120" s="6">
        <f t="shared" si="122"/>
        <v>1797542</v>
      </c>
      <c r="AQ120" s="67">
        <f t="shared" si="81"/>
        <v>4321.014423076923</v>
      </c>
      <c r="AR120" s="112">
        <v>0</v>
      </c>
      <c r="AS120" s="24">
        <f>AR120/C120</f>
        <v>0</v>
      </c>
      <c r="AT120" s="94">
        <v>0</v>
      </c>
      <c r="AU120" s="24">
        <f t="shared" si="83"/>
        <v>0</v>
      </c>
      <c r="AV120" s="60">
        <f t="shared" si="88"/>
        <v>5276648</v>
      </c>
      <c r="AW120" s="60">
        <f t="shared" si="85"/>
        <v>12684.25</v>
      </c>
      <c r="AX120" s="62"/>
      <c r="AY120" s="62"/>
      <c r="AZ120" s="62"/>
      <c r="BA120" s="62"/>
    </row>
    <row r="121" spans="1:49" ht="12.75">
      <c r="A121" s="121">
        <v>395007</v>
      </c>
      <c r="B121" s="120" t="s">
        <v>138</v>
      </c>
      <c r="C121" s="69">
        <v>266</v>
      </c>
      <c r="D121" s="119">
        <v>1413226</v>
      </c>
      <c r="E121" s="118">
        <f>D121/$C$125</f>
        <v>8029.693181818182</v>
      </c>
      <c r="F121" s="119">
        <v>192936</v>
      </c>
      <c r="G121" s="118">
        <f t="shared" si="86"/>
        <v>725.3233082706766</v>
      </c>
      <c r="H121" s="119">
        <v>0</v>
      </c>
      <c r="I121" s="118">
        <f t="shared" si="123"/>
        <v>0</v>
      </c>
      <c r="J121" s="119">
        <v>51011</v>
      </c>
      <c r="K121" s="118">
        <f t="shared" si="117"/>
        <v>191.77067669172934</v>
      </c>
      <c r="L121" s="119">
        <v>0</v>
      </c>
      <c r="M121" s="118">
        <f t="shared" si="118"/>
        <v>0</v>
      </c>
      <c r="N121" s="119">
        <v>113734</v>
      </c>
      <c r="O121" s="118">
        <f>N121/C121</f>
        <v>427.57142857142856</v>
      </c>
      <c r="P121" s="130">
        <f t="shared" si="119"/>
        <v>1770907</v>
      </c>
      <c r="Q121" s="117">
        <f t="shared" si="70"/>
        <v>6657.545112781955</v>
      </c>
      <c r="R121" s="119">
        <v>230342</v>
      </c>
      <c r="S121" s="118">
        <f t="shared" si="71"/>
        <v>865.9473684210526</v>
      </c>
      <c r="T121" s="119">
        <v>365059</v>
      </c>
      <c r="U121" s="118">
        <f>T121/C121</f>
        <v>1372.4022556390978</v>
      </c>
      <c r="V121" s="135">
        <f t="shared" si="87"/>
        <v>2366308</v>
      </c>
      <c r="W121" s="116">
        <f t="shared" si="73"/>
        <v>8895.894736842105</v>
      </c>
      <c r="X121" s="119">
        <v>418496</v>
      </c>
      <c r="Y121" s="118">
        <f>X121/C121</f>
        <v>1573.2932330827068</v>
      </c>
      <c r="Z121" s="119">
        <v>42564</v>
      </c>
      <c r="AA121" s="118">
        <f t="shared" si="120"/>
        <v>160.01503759398497</v>
      </c>
      <c r="AB121" s="141">
        <v>70569</v>
      </c>
      <c r="AC121" s="118">
        <f t="shared" si="121"/>
        <v>265.296992481203</v>
      </c>
      <c r="AD121" s="119">
        <v>338567</v>
      </c>
      <c r="AE121" s="118">
        <f>AD121/C121</f>
        <v>1272.8082706766918</v>
      </c>
      <c r="AF121" s="119">
        <v>278609</v>
      </c>
      <c r="AG121" s="118">
        <f>AF121/C121</f>
        <v>1047.4022556390978</v>
      </c>
      <c r="AH121" s="141">
        <v>96724</v>
      </c>
      <c r="AI121" s="118">
        <f>AH121/C121</f>
        <v>363.62406015037595</v>
      </c>
      <c r="AJ121" s="119">
        <v>0</v>
      </c>
      <c r="AK121" s="118">
        <f>AJ121/C121</f>
        <v>0</v>
      </c>
      <c r="AL121" s="119">
        <v>0</v>
      </c>
      <c r="AM121" s="118">
        <f>AL121/C121</f>
        <v>0</v>
      </c>
      <c r="AN121" s="141">
        <v>161860</v>
      </c>
      <c r="AO121" s="118">
        <f>AN121/C121</f>
        <v>608.4962406015038</v>
      </c>
      <c r="AP121" s="115">
        <f t="shared" si="122"/>
        <v>1407389</v>
      </c>
      <c r="AQ121" s="115">
        <f t="shared" si="81"/>
        <v>5290.936090225564</v>
      </c>
      <c r="AR121" s="119">
        <v>0</v>
      </c>
      <c r="AS121" s="118">
        <f>AR121/C121</f>
        <v>0</v>
      </c>
      <c r="AT121" s="141">
        <v>0</v>
      </c>
      <c r="AU121" s="118">
        <f t="shared" si="83"/>
        <v>0</v>
      </c>
      <c r="AV121" s="114">
        <f t="shared" si="88"/>
        <v>3773697</v>
      </c>
      <c r="AW121" s="114">
        <f t="shared" si="85"/>
        <v>14186.83082706767</v>
      </c>
    </row>
    <row r="122" spans="1:53" s="63" customFormat="1" ht="12.75">
      <c r="A122" s="50">
        <v>397001</v>
      </c>
      <c r="B122" s="71" t="s">
        <v>70</v>
      </c>
      <c r="C122" s="72">
        <v>312</v>
      </c>
      <c r="D122" s="95">
        <v>1717814</v>
      </c>
      <c r="E122" s="23">
        <f>D122/$C$122</f>
        <v>5505.8141025641025</v>
      </c>
      <c r="F122" s="95">
        <v>170703</v>
      </c>
      <c r="G122" s="23">
        <f t="shared" si="86"/>
        <v>547.125</v>
      </c>
      <c r="H122" s="95">
        <v>0</v>
      </c>
      <c r="I122" s="23">
        <f aca="true" t="shared" si="124" ref="I122:I128">H122/C122</f>
        <v>0</v>
      </c>
      <c r="J122" s="95">
        <v>138873</v>
      </c>
      <c r="K122" s="23">
        <f t="shared" si="117"/>
        <v>445.1057692307692</v>
      </c>
      <c r="L122" s="95">
        <v>0</v>
      </c>
      <c r="M122" s="23">
        <f t="shared" si="118"/>
        <v>0</v>
      </c>
      <c r="N122" s="95">
        <v>0</v>
      </c>
      <c r="O122" s="23">
        <f t="shared" si="59"/>
        <v>0</v>
      </c>
      <c r="P122" s="40">
        <f t="shared" si="119"/>
        <v>2027390</v>
      </c>
      <c r="Q122" s="65">
        <f t="shared" si="70"/>
        <v>6498.044871794872</v>
      </c>
      <c r="R122" s="95">
        <v>33342</v>
      </c>
      <c r="S122" s="23">
        <f t="shared" si="71"/>
        <v>106.86538461538461</v>
      </c>
      <c r="T122" s="95">
        <v>84471</v>
      </c>
      <c r="U122" s="23">
        <f t="shared" si="72"/>
        <v>270.74038461538464</v>
      </c>
      <c r="V122" s="136">
        <f t="shared" si="87"/>
        <v>2145203</v>
      </c>
      <c r="W122" s="38">
        <f t="shared" si="73"/>
        <v>6875.650641025641</v>
      </c>
      <c r="X122" s="95">
        <v>432121</v>
      </c>
      <c r="Y122" s="23">
        <f t="shared" si="74"/>
        <v>1385.003205128205</v>
      </c>
      <c r="Z122" s="95">
        <v>38838</v>
      </c>
      <c r="AA122" s="23">
        <f t="shared" si="120"/>
        <v>124.48076923076923</v>
      </c>
      <c r="AB122" s="92">
        <v>210743</v>
      </c>
      <c r="AC122" s="23">
        <f t="shared" si="121"/>
        <v>675.4583333333334</v>
      </c>
      <c r="AD122" s="95">
        <v>260701</v>
      </c>
      <c r="AE122" s="23">
        <f t="shared" si="75"/>
        <v>835.5801282051282</v>
      </c>
      <c r="AF122" s="95">
        <v>230400</v>
      </c>
      <c r="AG122" s="23">
        <f t="shared" si="76"/>
        <v>738.4615384615385</v>
      </c>
      <c r="AH122" s="92">
        <v>263073</v>
      </c>
      <c r="AI122" s="23">
        <f t="shared" si="77"/>
        <v>843.1826923076923</v>
      </c>
      <c r="AJ122" s="95">
        <v>0</v>
      </c>
      <c r="AK122" s="23">
        <f t="shared" si="78"/>
        <v>0</v>
      </c>
      <c r="AL122" s="95">
        <v>0</v>
      </c>
      <c r="AM122" s="23">
        <f t="shared" si="79"/>
        <v>0</v>
      </c>
      <c r="AN122" s="92">
        <v>0</v>
      </c>
      <c r="AO122" s="23">
        <f t="shared" si="80"/>
        <v>0</v>
      </c>
      <c r="AP122" s="58">
        <f t="shared" si="122"/>
        <v>1435876</v>
      </c>
      <c r="AQ122" s="58">
        <f t="shared" si="81"/>
        <v>4602.166666666667</v>
      </c>
      <c r="AR122" s="95">
        <v>0</v>
      </c>
      <c r="AS122" s="23">
        <f t="shared" si="82"/>
        <v>0</v>
      </c>
      <c r="AT122" s="92">
        <v>0</v>
      </c>
      <c r="AU122" s="23">
        <f t="shared" si="83"/>
        <v>0</v>
      </c>
      <c r="AV122" s="73">
        <f t="shared" si="88"/>
        <v>3581079</v>
      </c>
      <c r="AW122" s="73">
        <f t="shared" si="85"/>
        <v>11477.817307692309</v>
      </c>
      <c r="AX122" s="62"/>
      <c r="AY122" s="62"/>
      <c r="AZ122" s="62"/>
      <c r="BA122" s="62"/>
    </row>
    <row r="123" spans="1:53" s="63" customFormat="1" ht="12.75">
      <c r="A123" s="50">
        <v>398001</v>
      </c>
      <c r="B123" s="71" t="s">
        <v>71</v>
      </c>
      <c r="C123" s="72">
        <v>254</v>
      </c>
      <c r="D123" s="95">
        <v>1455845</v>
      </c>
      <c r="E123" s="23">
        <f>D123/$C$123</f>
        <v>5731.673228346457</v>
      </c>
      <c r="F123" s="95">
        <v>212836</v>
      </c>
      <c r="G123" s="23">
        <f t="shared" si="86"/>
        <v>837.9370078740158</v>
      </c>
      <c r="H123" s="95">
        <v>0</v>
      </c>
      <c r="I123" s="23">
        <f t="shared" si="124"/>
        <v>0</v>
      </c>
      <c r="J123" s="95">
        <v>0</v>
      </c>
      <c r="K123" s="23">
        <f t="shared" si="117"/>
        <v>0</v>
      </c>
      <c r="L123" s="95">
        <v>0</v>
      </c>
      <c r="M123" s="23">
        <f t="shared" si="118"/>
        <v>0</v>
      </c>
      <c r="N123" s="95">
        <v>0</v>
      </c>
      <c r="O123" s="23">
        <f t="shared" si="59"/>
        <v>0</v>
      </c>
      <c r="P123" s="40">
        <f t="shared" si="119"/>
        <v>1668681</v>
      </c>
      <c r="Q123" s="65">
        <f t="shared" si="70"/>
        <v>6569.610236220473</v>
      </c>
      <c r="R123" s="95">
        <v>110613</v>
      </c>
      <c r="S123" s="23">
        <f t="shared" si="71"/>
        <v>435.48425196850394</v>
      </c>
      <c r="T123" s="95">
        <v>67823</v>
      </c>
      <c r="U123" s="23">
        <f t="shared" si="72"/>
        <v>267.0196850393701</v>
      </c>
      <c r="V123" s="136">
        <f t="shared" si="87"/>
        <v>1847117</v>
      </c>
      <c r="W123" s="38">
        <f t="shared" si="73"/>
        <v>7272.114173228347</v>
      </c>
      <c r="X123" s="95">
        <v>322960</v>
      </c>
      <c r="Y123" s="23">
        <f t="shared" si="74"/>
        <v>1271.4960629921259</v>
      </c>
      <c r="Z123" s="95">
        <v>15100</v>
      </c>
      <c r="AA123" s="23">
        <f t="shared" si="120"/>
        <v>59.44881889763779</v>
      </c>
      <c r="AB123" s="92">
        <v>45163</v>
      </c>
      <c r="AC123" s="23">
        <f t="shared" si="121"/>
        <v>177.80708661417322</v>
      </c>
      <c r="AD123" s="95">
        <v>275558</v>
      </c>
      <c r="AE123" s="23">
        <f t="shared" si="75"/>
        <v>1084.8740157480315</v>
      </c>
      <c r="AF123" s="95">
        <v>233237</v>
      </c>
      <c r="AG123" s="23">
        <f t="shared" si="76"/>
        <v>918.2559055118111</v>
      </c>
      <c r="AH123" s="92">
        <v>203524</v>
      </c>
      <c r="AI123" s="23">
        <f t="shared" si="77"/>
        <v>801.2755905511812</v>
      </c>
      <c r="AJ123" s="95">
        <v>0</v>
      </c>
      <c r="AK123" s="23">
        <f t="shared" si="78"/>
        <v>0</v>
      </c>
      <c r="AL123" s="95">
        <v>0</v>
      </c>
      <c r="AM123" s="23">
        <f t="shared" si="79"/>
        <v>0</v>
      </c>
      <c r="AN123" s="92">
        <v>121880</v>
      </c>
      <c r="AO123" s="23">
        <f t="shared" si="80"/>
        <v>479.84251968503935</v>
      </c>
      <c r="AP123" s="58">
        <f t="shared" si="122"/>
        <v>1217422</v>
      </c>
      <c r="AQ123" s="58">
        <f t="shared" si="81"/>
        <v>4793</v>
      </c>
      <c r="AR123" s="95">
        <v>83310</v>
      </c>
      <c r="AS123" s="23">
        <f t="shared" si="82"/>
        <v>327.99212598425197</v>
      </c>
      <c r="AT123" s="92">
        <v>0</v>
      </c>
      <c r="AU123" s="23">
        <f t="shared" si="83"/>
        <v>0</v>
      </c>
      <c r="AV123" s="73">
        <f t="shared" si="88"/>
        <v>3147849</v>
      </c>
      <c r="AW123" s="73">
        <f t="shared" si="85"/>
        <v>12393.106299212599</v>
      </c>
      <c r="AX123" s="62"/>
      <c r="AY123" s="62"/>
      <c r="AZ123" s="62"/>
      <c r="BA123" s="62"/>
    </row>
    <row r="124" spans="1:53" s="63" customFormat="1" ht="12.75">
      <c r="A124" s="66">
        <v>398002</v>
      </c>
      <c r="B124" s="113" t="s">
        <v>72</v>
      </c>
      <c r="C124" s="68">
        <v>465</v>
      </c>
      <c r="D124" s="112">
        <v>2100192</v>
      </c>
      <c r="E124" s="24">
        <f>D124/$C$124</f>
        <v>4516.541935483871</v>
      </c>
      <c r="F124" s="112">
        <v>405811</v>
      </c>
      <c r="G124" s="24">
        <f t="shared" si="86"/>
        <v>872.7118279569893</v>
      </c>
      <c r="H124" s="112">
        <v>0</v>
      </c>
      <c r="I124" s="24">
        <f t="shared" si="124"/>
        <v>0</v>
      </c>
      <c r="J124" s="112">
        <v>16000</v>
      </c>
      <c r="K124" s="24">
        <f t="shared" si="117"/>
        <v>34.40860215053763</v>
      </c>
      <c r="L124" s="112">
        <v>0</v>
      </c>
      <c r="M124" s="24">
        <f t="shared" si="118"/>
        <v>0</v>
      </c>
      <c r="N124" s="112">
        <v>254924</v>
      </c>
      <c r="O124" s="24">
        <f t="shared" si="59"/>
        <v>548.2236559139785</v>
      </c>
      <c r="P124" s="64">
        <f t="shared" si="119"/>
        <v>2776927</v>
      </c>
      <c r="Q124" s="4">
        <f t="shared" si="70"/>
        <v>5971.886021505376</v>
      </c>
      <c r="R124" s="112">
        <v>257378</v>
      </c>
      <c r="S124" s="24">
        <f t="shared" si="71"/>
        <v>553.5010752688172</v>
      </c>
      <c r="T124" s="112">
        <v>191087</v>
      </c>
      <c r="U124" s="24">
        <f t="shared" si="72"/>
        <v>410.93978494623656</v>
      </c>
      <c r="V124" s="137">
        <f t="shared" si="87"/>
        <v>3225392</v>
      </c>
      <c r="W124" s="5">
        <f t="shared" si="73"/>
        <v>6936.32688172043</v>
      </c>
      <c r="X124" s="112">
        <v>725223</v>
      </c>
      <c r="Y124" s="24">
        <f t="shared" si="74"/>
        <v>1559.6193548387096</v>
      </c>
      <c r="Z124" s="112">
        <v>28165</v>
      </c>
      <c r="AA124" s="24">
        <f t="shared" si="120"/>
        <v>60.56989247311828</v>
      </c>
      <c r="AB124" s="94">
        <v>115938</v>
      </c>
      <c r="AC124" s="24">
        <f t="shared" si="121"/>
        <v>249.32903225806453</v>
      </c>
      <c r="AD124" s="112">
        <v>338796</v>
      </c>
      <c r="AE124" s="24">
        <f t="shared" si="75"/>
        <v>728.5935483870968</v>
      </c>
      <c r="AF124" s="112">
        <v>102297</v>
      </c>
      <c r="AG124" s="24">
        <f t="shared" si="76"/>
        <v>219.99354838709678</v>
      </c>
      <c r="AH124" s="94">
        <v>251815</v>
      </c>
      <c r="AI124" s="24">
        <f t="shared" si="77"/>
        <v>541.5376344086021</v>
      </c>
      <c r="AJ124" s="112">
        <v>0</v>
      </c>
      <c r="AK124" s="24">
        <f t="shared" si="78"/>
        <v>0</v>
      </c>
      <c r="AL124" s="112">
        <v>54573</v>
      </c>
      <c r="AM124" s="24">
        <f t="shared" si="79"/>
        <v>117.36129032258064</v>
      </c>
      <c r="AN124" s="94">
        <v>312410</v>
      </c>
      <c r="AO124" s="24">
        <f t="shared" si="80"/>
        <v>671.8494623655914</v>
      </c>
      <c r="AP124" s="6">
        <f t="shared" si="122"/>
        <v>1929217</v>
      </c>
      <c r="AQ124" s="67">
        <f t="shared" si="81"/>
        <v>4148.85376344086</v>
      </c>
      <c r="AR124" s="112">
        <v>0</v>
      </c>
      <c r="AS124" s="24">
        <f t="shared" si="82"/>
        <v>0</v>
      </c>
      <c r="AT124" s="94">
        <v>0</v>
      </c>
      <c r="AU124" s="24">
        <f t="shared" si="83"/>
        <v>0</v>
      </c>
      <c r="AV124" s="60">
        <f t="shared" si="88"/>
        <v>5154609</v>
      </c>
      <c r="AW124" s="60">
        <f t="shared" si="85"/>
        <v>11085.18064516129</v>
      </c>
      <c r="AX124" s="62"/>
      <c r="AY124" s="62"/>
      <c r="AZ124" s="62"/>
      <c r="BA124" s="62"/>
    </row>
    <row r="125" spans="1:49" ht="12.75">
      <c r="A125" s="121">
        <v>398003</v>
      </c>
      <c r="B125" s="120" t="s">
        <v>139</v>
      </c>
      <c r="C125" s="69">
        <v>176</v>
      </c>
      <c r="D125" s="119">
        <v>887433</v>
      </c>
      <c r="E125" s="118">
        <f>D125/$C$125</f>
        <v>5042.232954545455</v>
      </c>
      <c r="F125" s="119">
        <v>79324</v>
      </c>
      <c r="G125" s="118">
        <f t="shared" si="86"/>
        <v>450.70454545454544</v>
      </c>
      <c r="H125" s="119">
        <v>0</v>
      </c>
      <c r="I125" s="118">
        <f t="shared" si="124"/>
        <v>0</v>
      </c>
      <c r="J125" s="119">
        <v>0</v>
      </c>
      <c r="K125" s="118">
        <f t="shared" si="117"/>
        <v>0</v>
      </c>
      <c r="L125" s="119">
        <v>0</v>
      </c>
      <c r="M125" s="118">
        <f t="shared" si="118"/>
        <v>0</v>
      </c>
      <c r="N125" s="119">
        <v>0</v>
      </c>
      <c r="O125" s="118">
        <f t="shared" si="59"/>
        <v>0</v>
      </c>
      <c r="P125" s="130">
        <f t="shared" si="119"/>
        <v>966757</v>
      </c>
      <c r="Q125" s="117">
        <f t="shared" si="70"/>
        <v>5492.9375</v>
      </c>
      <c r="R125" s="119">
        <v>72122</v>
      </c>
      <c r="S125" s="118">
        <f t="shared" si="71"/>
        <v>409.78409090909093</v>
      </c>
      <c r="T125" s="119">
        <v>88522</v>
      </c>
      <c r="U125" s="118">
        <f t="shared" si="72"/>
        <v>502.96590909090907</v>
      </c>
      <c r="V125" s="135">
        <f t="shared" si="87"/>
        <v>1127401</v>
      </c>
      <c r="W125" s="116">
        <f t="shared" si="73"/>
        <v>6405.6875</v>
      </c>
      <c r="X125" s="119">
        <v>180547</v>
      </c>
      <c r="Y125" s="118">
        <f t="shared" si="74"/>
        <v>1025.8352272727273</v>
      </c>
      <c r="Z125" s="119">
        <v>6610</v>
      </c>
      <c r="AA125" s="118">
        <f t="shared" si="120"/>
        <v>37.55681818181818</v>
      </c>
      <c r="AB125" s="141">
        <v>35962</v>
      </c>
      <c r="AC125" s="118">
        <f t="shared" si="121"/>
        <v>204.32954545454547</v>
      </c>
      <c r="AD125" s="119">
        <v>150781</v>
      </c>
      <c r="AE125" s="118">
        <f t="shared" si="75"/>
        <v>856.7102272727273</v>
      </c>
      <c r="AF125" s="119">
        <v>126004</v>
      </c>
      <c r="AG125" s="118">
        <f t="shared" si="76"/>
        <v>715.9318181818181</v>
      </c>
      <c r="AH125" s="141">
        <v>98811</v>
      </c>
      <c r="AI125" s="118">
        <f t="shared" si="77"/>
        <v>561.4261363636364</v>
      </c>
      <c r="AJ125" s="119">
        <v>0</v>
      </c>
      <c r="AK125" s="118">
        <f t="shared" si="78"/>
        <v>0</v>
      </c>
      <c r="AL125" s="119">
        <v>0</v>
      </c>
      <c r="AM125" s="118">
        <f t="shared" si="79"/>
        <v>0</v>
      </c>
      <c r="AN125" s="141">
        <v>58391</v>
      </c>
      <c r="AO125" s="118">
        <f t="shared" si="80"/>
        <v>331.76704545454544</v>
      </c>
      <c r="AP125" s="115">
        <f t="shared" si="122"/>
        <v>657106</v>
      </c>
      <c r="AQ125" s="115">
        <f t="shared" si="81"/>
        <v>3733.556818181818</v>
      </c>
      <c r="AR125" s="119">
        <v>0</v>
      </c>
      <c r="AS125" s="118">
        <f t="shared" si="82"/>
        <v>0</v>
      </c>
      <c r="AT125" s="141">
        <v>0</v>
      </c>
      <c r="AU125" s="118">
        <f t="shared" si="83"/>
        <v>0</v>
      </c>
      <c r="AV125" s="114">
        <f t="shared" si="88"/>
        <v>1784507</v>
      </c>
      <c r="AW125" s="114">
        <f t="shared" si="85"/>
        <v>10139.244318181818</v>
      </c>
    </row>
    <row r="126" spans="1:49" ht="12.75">
      <c r="A126" s="50">
        <v>398004</v>
      </c>
      <c r="B126" s="71" t="s">
        <v>156</v>
      </c>
      <c r="C126" s="72">
        <v>95</v>
      </c>
      <c r="D126" s="95">
        <v>629932</v>
      </c>
      <c r="E126" s="23">
        <f>D126/$C$125</f>
        <v>3579.159090909091</v>
      </c>
      <c r="F126" s="95">
        <v>41846</v>
      </c>
      <c r="G126" s="23">
        <f>F126/C126</f>
        <v>440.4842105263158</v>
      </c>
      <c r="H126" s="95">
        <v>0</v>
      </c>
      <c r="I126" s="23">
        <f t="shared" si="124"/>
        <v>0</v>
      </c>
      <c r="J126" s="95">
        <v>0</v>
      </c>
      <c r="K126" s="23">
        <f t="shared" si="117"/>
        <v>0</v>
      </c>
      <c r="L126" s="95">
        <v>0</v>
      </c>
      <c r="M126" s="23">
        <f t="shared" si="118"/>
        <v>0</v>
      </c>
      <c r="N126" s="95">
        <v>0</v>
      </c>
      <c r="O126" s="23">
        <f>N126/C126</f>
        <v>0</v>
      </c>
      <c r="P126" s="40">
        <f t="shared" si="119"/>
        <v>671778</v>
      </c>
      <c r="Q126" s="65">
        <f>P126/$C126</f>
        <v>7071.347368421053</v>
      </c>
      <c r="R126" s="95">
        <v>66225</v>
      </c>
      <c r="S126" s="23">
        <f>R126/$C126</f>
        <v>697.1052631578947</v>
      </c>
      <c r="T126" s="95">
        <v>71727</v>
      </c>
      <c r="U126" s="23">
        <f>T126/C126</f>
        <v>755.021052631579</v>
      </c>
      <c r="V126" s="136">
        <f>P126+R126+T126</f>
        <v>809730</v>
      </c>
      <c r="W126" s="38">
        <f>V126/$C126</f>
        <v>8523.473684210527</v>
      </c>
      <c r="X126" s="95">
        <v>157031</v>
      </c>
      <c r="Y126" s="23">
        <f>X126/C126</f>
        <v>1652.957894736842</v>
      </c>
      <c r="Z126" s="95">
        <v>2949</v>
      </c>
      <c r="AA126" s="23">
        <f t="shared" si="120"/>
        <v>31.042105263157893</v>
      </c>
      <c r="AB126" s="92">
        <v>24143</v>
      </c>
      <c r="AC126" s="23">
        <f t="shared" si="121"/>
        <v>254.13684210526316</v>
      </c>
      <c r="AD126" s="95">
        <v>108790</v>
      </c>
      <c r="AE126" s="23">
        <f>AD126/C126</f>
        <v>1145.157894736842</v>
      </c>
      <c r="AF126" s="95">
        <v>71150</v>
      </c>
      <c r="AG126" s="23">
        <f>AF126/C126</f>
        <v>748.9473684210526</v>
      </c>
      <c r="AH126" s="92">
        <v>61030</v>
      </c>
      <c r="AI126" s="23">
        <f>AH126/C126</f>
        <v>642.421052631579</v>
      </c>
      <c r="AJ126" s="95">
        <v>0</v>
      </c>
      <c r="AK126" s="23">
        <f>AJ126/C126</f>
        <v>0</v>
      </c>
      <c r="AL126" s="95">
        <v>0</v>
      </c>
      <c r="AM126" s="23">
        <f>AL126/C126</f>
        <v>0</v>
      </c>
      <c r="AN126" s="92">
        <v>17940</v>
      </c>
      <c r="AO126" s="23">
        <f>AN126/C126</f>
        <v>188.8421052631579</v>
      </c>
      <c r="AP126" s="58">
        <f t="shared" si="122"/>
        <v>443033</v>
      </c>
      <c r="AQ126" s="58">
        <f>AP126/$C126</f>
        <v>4663.505263157895</v>
      </c>
      <c r="AR126" s="95">
        <v>8000</v>
      </c>
      <c r="AS126" s="23">
        <f>AR126/C126</f>
        <v>84.21052631578948</v>
      </c>
      <c r="AT126" s="92">
        <v>0</v>
      </c>
      <c r="AU126" s="23">
        <f>AT126/$C126</f>
        <v>0</v>
      </c>
      <c r="AV126" s="73">
        <f>V126+AP126+AR126+AT126</f>
        <v>1260763</v>
      </c>
      <c r="AW126" s="73">
        <f>AV126/$C126</f>
        <v>13271.189473684211</v>
      </c>
    </row>
    <row r="127" spans="1:53" s="63" customFormat="1" ht="12.75">
      <c r="A127" s="50">
        <v>399001</v>
      </c>
      <c r="B127" s="71" t="s">
        <v>73</v>
      </c>
      <c r="C127" s="72">
        <v>402</v>
      </c>
      <c r="D127" s="95">
        <v>1991608</v>
      </c>
      <c r="E127" s="23">
        <f>D127/$C$127</f>
        <v>4954.248756218905</v>
      </c>
      <c r="F127" s="95">
        <v>242676</v>
      </c>
      <c r="G127" s="23">
        <f t="shared" si="86"/>
        <v>603.6716417910447</v>
      </c>
      <c r="H127" s="95">
        <v>0</v>
      </c>
      <c r="I127" s="23">
        <f t="shared" si="124"/>
        <v>0</v>
      </c>
      <c r="J127" s="95">
        <v>332795</v>
      </c>
      <c r="K127" s="23">
        <f t="shared" si="117"/>
        <v>827.8482587064676</v>
      </c>
      <c r="L127" s="95">
        <v>0</v>
      </c>
      <c r="M127" s="23">
        <f t="shared" si="118"/>
        <v>0</v>
      </c>
      <c r="N127" s="95">
        <v>0</v>
      </c>
      <c r="O127" s="23">
        <f t="shared" si="59"/>
        <v>0</v>
      </c>
      <c r="P127" s="40">
        <f t="shared" si="119"/>
        <v>2567079</v>
      </c>
      <c r="Q127" s="65">
        <f t="shared" si="70"/>
        <v>6385.768656716418</v>
      </c>
      <c r="R127" s="95">
        <v>127195</v>
      </c>
      <c r="S127" s="23">
        <f t="shared" si="71"/>
        <v>316.40547263681594</v>
      </c>
      <c r="T127" s="95">
        <v>396255</v>
      </c>
      <c r="U127" s="23">
        <f t="shared" si="72"/>
        <v>985.7089552238806</v>
      </c>
      <c r="V127" s="136">
        <f t="shared" si="87"/>
        <v>3090529</v>
      </c>
      <c r="W127" s="38">
        <f t="shared" si="73"/>
        <v>7687.8830845771145</v>
      </c>
      <c r="X127" s="95">
        <v>513156</v>
      </c>
      <c r="Y127" s="23">
        <f t="shared" si="74"/>
        <v>1276.5074626865671</v>
      </c>
      <c r="Z127" s="95">
        <v>0</v>
      </c>
      <c r="AA127" s="23">
        <f t="shared" si="120"/>
        <v>0</v>
      </c>
      <c r="AB127" s="92">
        <v>138299</v>
      </c>
      <c r="AC127" s="23">
        <f t="shared" si="121"/>
        <v>344.0273631840796</v>
      </c>
      <c r="AD127" s="95">
        <v>412502</v>
      </c>
      <c r="AE127" s="23">
        <f t="shared" si="75"/>
        <v>1026.1243781094527</v>
      </c>
      <c r="AF127" s="95">
        <v>319010</v>
      </c>
      <c r="AG127" s="23">
        <f t="shared" si="76"/>
        <v>793.5572139303482</v>
      </c>
      <c r="AH127" s="92">
        <v>264631</v>
      </c>
      <c r="AI127" s="23">
        <f t="shared" si="77"/>
        <v>658.2860696517413</v>
      </c>
      <c r="AJ127" s="95">
        <v>0</v>
      </c>
      <c r="AK127" s="23">
        <f t="shared" si="78"/>
        <v>0</v>
      </c>
      <c r="AL127" s="95">
        <v>0</v>
      </c>
      <c r="AM127" s="23">
        <f t="shared" si="79"/>
        <v>0</v>
      </c>
      <c r="AN127" s="92">
        <v>652247</v>
      </c>
      <c r="AO127" s="23">
        <f t="shared" si="80"/>
        <v>1622.504975124378</v>
      </c>
      <c r="AP127" s="58">
        <f t="shared" si="122"/>
        <v>2299845</v>
      </c>
      <c r="AQ127" s="58">
        <f t="shared" si="81"/>
        <v>5721.007462686567</v>
      </c>
      <c r="AR127" s="95">
        <v>0</v>
      </c>
      <c r="AS127" s="23">
        <f t="shared" si="82"/>
        <v>0</v>
      </c>
      <c r="AT127" s="92">
        <v>0</v>
      </c>
      <c r="AU127" s="23">
        <f>AT127/$C127</f>
        <v>0</v>
      </c>
      <c r="AV127" s="73">
        <f t="shared" si="88"/>
        <v>5390374</v>
      </c>
      <c r="AW127" s="73">
        <f t="shared" si="85"/>
        <v>13408.890547263682</v>
      </c>
      <c r="AX127" s="62"/>
      <c r="AY127" s="62"/>
      <c r="AZ127" s="62"/>
      <c r="BA127" s="62"/>
    </row>
    <row r="128" spans="1:49" ht="12.75">
      <c r="A128" s="66">
        <v>399002</v>
      </c>
      <c r="B128" s="59" t="s">
        <v>140</v>
      </c>
      <c r="C128" s="70">
        <v>151</v>
      </c>
      <c r="D128" s="112">
        <v>762589</v>
      </c>
      <c r="E128" s="24">
        <f>D128/$C$128</f>
        <v>5050.258278145695</v>
      </c>
      <c r="F128" s="112">
        <v>104330</v>
      </c>
      <c r="G128" s="24">
        <f t="shared" si="86"/>
        <v>690.9271523178808</v>
      </c>
      <c r="H128" s="112">
        <v>0</v>
      </c>
      <c r="I128" s="24">
        <f t="shared" si="124"/>
        <v>0</v>
      </c>
      <c r="J128" s="112">
        <v>140994</v>
      </c>
      <c r="K128" s="24">
        <f t="shared" si="117"/>
        <v>933.7350993377484</v>
      </c>
      <c r="L128" s="112">
        <v>0</v>
      </c>
      <c r="M128" s="24">
        <f t="shared" si="118"/>
        <v>0</v>
      </c>
      <c r="N128" s="112">
        <v>0</v>
      </c>
      <c r="O128" s="24">
        <f t="shared" si="59"/>
        <v>0</v>
      </c>
      <c r="P128" s="64">
        <f t="shared" si="119"/>
        <v>1007913</v>
      </c>
      <c r="Q128" s="4">
        <f t="shared" si="70"/>
        <v>6674.920529801325</v>
      </c>
      <c r="R128" s="112">
        <v>108325</v>
      </c>
      <c r="S128" s="24">
        <f t="shared" si="71"/>
        <v>717.384105960265</v>
      </c>
      <c r="T128" s="112">
        <v>0</v>
      </c>
      <c r="U128" s="24">
        <f t="shared" si="72"/>
        <v>0</v>
      </c>
      <c r="V128" s="137">
        <f t="shared" si="87"/>
        <v>1116238</v>
      </c>
      <c r="W128" s="5">
        <f t="shared" si="73"/>
        <v>7392.304635761589</v>
      </c>
      <c r="X128" s="112">
        <v>361111</v>
      </c>
      <c r="Y128" s="24">
        <f t="shared" si="74"/>
        <v>2391.46357615894</v>
      </c>
      <c r="Z128" s="112">
        <v>26710</v>
      </c>
      <c r="AA128" s="24">
        <f t="shared" si="120"/>
        <v>176.88741721854305</v>
      </c>
      <c r="AB128" s="94">
        <v>119629</v>
      </c>
      <c r="AC128" s="24">
        <f t="shared" si="121"/>
        <v>792.2450331125827</v>
      </c>
      <c r="AD128" s="112">
        <v>162187</v>
      </c>
      <c r="AE128" s="24">
        <f t="shared" si="75"/>
        <v>1074.0860927152319</v>
      </c>
      <c r="AF128" s="112">
        <v>208374</v>
      </c>
      <c r="AG128" s="24">
        <f t="shared" si="76"/>
        <v>1379.9602649006622</v>
      </c>
      <c r="AH128" s="94">
        <v>105062</v>
      </c>
      <c r="AI128" s="24">
        <f t="shared" si="77"/>
        <v>695.774834437086</v>
      </c>
      <c r="AJ128" s="112">
        <v>0</v>
      </c>
      <c r="AK128" s="24">
        <f t="shared" si="78"/>
        <v>0</v>
      </c>
      <c r="AL128" s="112">
        <v>0</v>
      </c>
      <c r="AM128" s="24">
        <f t="shared" si="79"/>
        <v>0</v>
      </c>
      <c r="AN128" s="94">
        <v>652247</v>
      </c>
      <c r="AO128" s="24">
        <f t="shared" si="80"/>
        <v>4319.516556291391</v>
      </c>
      <c r="AP128" s="67">
        <f t="shared" si="122"/>
        <v>1635320</v>
      </c>
      <c r="AQ128" s="67">
        <f t="shared" si="81"/>
        <v>10829.933774834437</v>
      </c>
      <c r="AR128" s="112">
        <v>0</v>
      </c>
      <c r="AS128" s="24">
        <f t="shared" si="82"/>
        <v>0</v>
      </c>
      <c r="AT128" s="94">
        <v>0</v>
      </c>
      <c r="AU128" s="24">
        <f t="shared" si="83"/>
        <v>0</v>
      </c>
      <c r="AV128" s="60">
        <f t="shared" si="88"/>
        <v>2751558</v>
      </c>
      <c r="AW128" s="60">
        <f t="shared" si="85"/>
        <v>18222.238410596026</v>
      </c>
    </row>
    <row r="129" spans="1:49" ht="12.75">
      <c r="A129" s="20"/>
      <c r="B129" s="21" t="s">
        <v>158</v>
      </c>
      <c r="C129" s="48">
        <f>SUM(C91:C128)</f>
        <v>13909</v>
      </c>
      <c r="D129" s="22">
        <f>SUM(D91:D128)</f>
        <v>64745686</v>
      </c>
      <c r="E129" s="22">
        <f>D129/$C$129</f>
        <v>4654.949025810626</v>
      </c>
      <c r="F129" s="22">
        <f>SUM(F91:F128)</f>
        <v>9501684</v>
      </c>
      <c r="G129" s="22">
        <f>F129/$C$129</f>
        <v>683.1320727586454</v>
      </c>
      <c r="H129" s="22">
        <f>SUM(H91:H128)</f>
        <v>0</v>
      </c>
      <c r="I129" s="127">
        <f>H129/$C$129</f>
        <v>0</v>
      </c>
      <c r="J129" s="22">
        <f>SUM(J91:J128)</f>
        <v>3092298</v>
      </c>
      <c r="K129" s="36">
        <f t="shared" si="117"/>
        <v>222.32353152634985</v>
      </c>
      <c r="L129" s="22">
        <f>SUM(L91:L128)</f>
        <v>0</v>
      </c>
      <c r="M129" s="36">
        <f t="shared" si="118"/>
        <v>0</v>
      </c>
      <c r="N129" s="22">
        <f>SUM(N91:N128)</f>
        <v>4217519</v>
      </c>
      <c r="O129" s="46">
        <f t="shared" si="59"/>
        <v>303.2223021065497</v>
      </c>
      <c r="P129" s="128">
        <f t="shared" si="119"/>
        <v>81557187</v>
      </c>
      <c r="Q129" s="34">
        <f>P129/$C129</f>
        <v>5863.626932202172</v>
      </c>
      <c r="R129" s="22">
        <f>SUM(R91:R128)</f>
        <v>6948650</v>
      </c>
      <c r="S129" s="44">
        <f>R129/$C129</f>
        <v>499.5794090157452</v>
      </c>
      <c r="T129" s="22">
        <f>SUM(T91:T128)</f>
        <v>8064946</v>
      </c>
      <c r="U129" s="36">
        <f t="shared" si="72"/>
        <v>579.8365087353512</v>
      </c>
      <c r="V129" s="139">
        <f>SUM(V91:V128)</f>
        <v>96570783</v>
      </c>
      <c r="W129" s="129">
        <f t="shared" si="73"/>
        <v>6943.042849953267</v>
      </c>
      <c r="X129" s="22">
        <f>SUM(X91:X128)</f>
        <v>17590253</v>
      </c>
      <c r="Y129" s="36">
        <f t="shared" si="74"/>
        <v>1264.6669782155438</v>
      </c>
      <c r="Z129" s="22">
        <f>SUM(Z91:Z128)</f>
        <v>2605173</v>
      </c>
      <c r="AA129" s="36">
        <f t="shared" si="120"/>
        <v>187.30124379897907</v>
      </c>
      <c r="AB129" s="144">
        <f>SUM(AB91:AB128)</f>
        <v>5065739</v>
      </c>
      <c r="AC129" s="36">
        <f t="shared" si="121"/>
        <v>364.2058379466532</v>
      </c>
      <c r="AD129" s="22">
        <f>SUM(AD91:AD128)</f>
        <v>15290724</v>
      </c>
      <c r="AE129" s="33">
        <f t="shared" si="75"/>
        <v>1099.3402832698252</v>
      </c>
      <c r="AF129" s="22">
        <f>SUM(AF91:AF128)</f>
        <v>10355743</v>
      </c>
      <c r="AG129" s="33">
        <f t="shared" si="76"/>
        <v>744.5354087281617</v>
      </c>
      <c r="AH129" s="144">
        <f>SUM(AH91:AH128)</f>
        <v>6212075</v>
      </c>
      <c r="AI129" s="33">
        <f t="shared" si="77"/>
        <v>446.62269034438134</v>
      </c>
      <c r="AJ129" s="22">
        <f>SUM(AJ91:AJ128)</f>
        <v>195</v>
      </c>
      <c r="AK129" s="33">
        <f t="shared" si="78"/>
        <v>0.014019699475159969</v>
      </c>
      <c r="AL129" s="22">
        <f>SUM(AL91:AL128)</f>
        <v>58791</v>
      </c>
      <c r="AM129" s="33">
        <f t="shared" si="79"/>
        <v>4.226831547918614</v>
      </c>
      <c r="AN129" s="144">
        <f>SUM(AN91:AN128)</f>
        <v>5880230</v>
      </c>
      <c r="AO129" s="33">
        <f t="shared" si="80"/>
        <v>422.7643971529226</v>
      </c>
      <c r="AP129" s="84">
        <f>SUM(AP91:AP128)</f>
        <v>63058923</v>
      </c>
      <c r="AQ129" s="86">
        <f t="shared" si="81"/>
        <v>4533.677690703861</v>
      </c>
      <c r="AR129" s="22">
        <f>SUM(AR91:AR128)</f>
        <v>119519</v>
      </c>
      <c r="AS129" s="33">
        <f t="shared" si="82"/>
        <v>8.59292544395715</v>
      </c>
      <c r="AT129" s="144">
        <f>SUM(AT91:AT128)</f>
        <v>124</v>
      </c>
      <c r="AU129" s="33">
        <f>AT129/$C129</f>
        <v>0.008915090948306852</v>
      </c>
      <c r="AV129" s="47">
        <f>SUM(AV91:AV128)</f>
        <v>159749349</v>
      </c>
      <c r="AW129" s="52">
        <f t="shared" si="85"/>
        <v>11485.322381192034</v>
      </c>
    </row>
    <row r="130" spans="1:49" ht="12.75">
      <c r="A130" s="25"/>
      <c r="B130" s="26"/>
      <c r="C130" s="26"/>
      <c r="D130" s="26"/>
      <c r="E130" s="26"/>
      <c r="F130" s="26"/>
      <c r="G130" s="26"/>
      <c r="H130" s="26"/>
      <c r="I130" s="29"/>
      <c r="J130" s="28"/>
      <c r="K130" s="28"/>
      <c r="L130" s="26"/>
      <c r="M130" s="28"/>
      <c r="N130" s="28"/>
      <c r="O130" s="133"/>
      <c r="P130" s="28"/>
      <c r="Q130" s="29"/>
      <c r="R130" s="28"/>
      <c r="S130" s="28"/>
      <c r="T130" s="28"/>
      <c r="U130" s="29"/>
      <c r="V130" s="28"/>
      <c r="W130" s="28"/>
      <c r="X130" s="28"/>
      <c r="Y130" s="29"/>
      <c r="Z130" s="28"/>
      <c r="AA130" s="29"/>
      <c r="AB130" s="28"/>
      <c r="AC130" s="28"/>
      <c r="AD130" s="28"/>
      <c r="AE130" s="29"/>
      <c r="AF130" s="26"/>
      <c r="AG130" s="29"/>
      <c r="AH130" s="28"/>
      <c r="AI130" s="28"/>
      <c r="AJ130" s="26"/>
      <c r="AK130" s="29"/>
      <c r="AL130" s="28"/>
      <c r="AM130" s="29"/>
      <c r="AN130" s="28"/>
      <c r="AO130" s="28"/>
      <c r="AP130" s="28"/>
      <c r="AQ130" s="29"/>
      <c r="AR130" s="26"/>
      <c r="AS130" s="29"/>
      <c r="AT130" s="28"/>
      <c r="AU130" s="41"/>
      <c r="AV130" s="28"/>
      <c r="AW130" s="29"/>
    </row>
    <row r="131" spans="1:53" ht="13.5" thickBot="1">
      <c r="A131" s="106"/>
      <c r="B131" s="107" t="s">
        <v>74</v>
      </c>
      <c r="C131" s="98">
        <f>C129+C89+C78+C74</f>
        <v>683317</v>
      </c>
      <c r="D131" s="99">
        <f>D129+D89+D78+D74</f>
        <v>2601161017.95</v>
      </c>
      <c r="E131" s="100">
        <f>D131/$C$131</f>
        <v>3806.6680880908857</v>
      </c>
      <c r="F131" s="99">
        <f>F129+F89+F78+F74</f>
        <v>907199375.11</v>
      </c>
      <c r="G131" s="99">
        <f>F131/C131</f>
        <v>1327.6405754722919</v>
      </c>
      <c r="H131" s="99">
        <f>H129+H89+H78+H74</f>
        <v>123467262.12</v>
      </c>
      <c r="I131" s="101">
        <f>H131/C131</f>
        <v>180.68811711109194</v>
      </c>
      <c r="J131" s="102">
        <f>J129+J89+J78+J74</f>
        <v>163608198.9</v>
      </c>
      <c r="K131" s="99">
        <f>J131/C131</f>
        <v>239.43235555386445</v>
      </c>
      <c r="L131" s="99">
        <f>L129+L89+L78+L74</f>
        <v>14002857</v>
      </c>
      <c r="M131" s="99">
        <f>L131/C131</f>
        <v>20.492475673808787</v>
      </c>
      <c r="N131" s="99">
        <f>N129+N89+N78+N74</f>
        <v>388874078.39</v>
      </c>
      <c r="O131" s="134">
        <f>N131/C131</f>
        <v>569.097619977258</v>
      </c>
      <c r="P131" s="103">
        <f>SUM(P74+P78+P89+P129)</f>
        <v>4198312789.47</v>
      </c>
      <c r="Q131" s="103">
        <f>P131/C131</f>
        <v>6144.019231879201</v>
      </c>
      <c r="R131" s="99">
        <f>R129+R89+R78+R74</f>
        <v>325245674.54</v>
      </c>
      <c r="S131" s="99">
        <f>R131/C131</f>
        <v>475.98065691326286</v>
      </c>
      <c r="T131" s="99">
        <f>T129+T89+T78+T74</f>
        <v>389054651.75</v>
      </c>
      <c r="U131" s="134">
        <f>T131/C131</f>
        <v>569.3618799912779</v>
      </c>
      <c r="V131" s="140">
        <f>SUM(V74+V78+V89+V129)</f>
        <v>4912613115.76</v>
      </c>
      <c r="W131" s="104">
        <f>V131/C131</f>
        <v>7189.361768783742</v>
      </c>
      <c r="X131" s="99">
        <f>X129+X89+X78+X74</f>
        <v>401848023.14</v>
      </c>
      <c r="Y131" s="99">
        <f>X131/C131</f>
        <v>588.0843344157983</v>
      </c>
      <c r="Z131" s="99">
        <f>Z129+Z89+Z78+Z74</f>
        <v>174036122.85</v>
      </c>
      <c r="AA131" s="134">
        <f>Z131/C131</f>
        <v>254.6930968349975</v>
      </c>
      <c r="AB131" s="102">
        <f>AB129+AB89+AB78+AB74</f>
        <v>95360173.71</v>
      </c>
      <c r="AC131" s="99">
        <f>AB131/C131</f>
        <v>139.554809422274</v>
      </c>
      <c r="AD131" s="99">
        <f>AD129+AD89+AD78+AD74</f>
        <v>718702072.11</v>
      </c>
      <c r="AE131" s="99">
        <f>AD131/C131</f>
        <v>1051.7842701264567</v>
      </c>
      <c r="AF131" s="99">
        <f>AF129+AF89+AF78+AF74</f>
        <v>409427121.2</v>
      </c>
      <c r="AG131" s="134">
        <f>AF131/C131</f>
        <v>599.1759625473975</v>
      </c>
      <c r="AH131" s="102">
        <f>AH129+AH89+AH78+AH74</f>
        <v>397594116.94</v>
      </c>
      <c r="AI131" s="99">
        <f>AH131/C131</f>
        <v>581.8589570287289</v>
      </c>
      <c r="AJ131" s="99">
        <f>AJ129+AJ89+AJ78+AJ74</f>
        <v>235272</v>
      </c>
      <c r="AK131" s="99">
        <f>AJ131/C131</f>
        <v>0.3443087176230066</v>
      </c>
      <c r="AL131" s="99">
        <f>AL129+AL89+AL78+AL74</f>
        <v>8545944.96</v>
      </c>
      <c r="AM131" s="134">
        <f>AL131/C131</f>
        <v>12.506559854357496</v>
      </c>
      <c r="AN131" s="102">
        <f>AN129+AN89+AN78+AN74</f>
        <v>129623670.05</v>
      </c>
      <c r="AO131" s="99">
        <f>AN131/C131</f>
        <v>189.69770992087126</v>
      </c>
      <c r="AP131" s="105">
        <f>SUM(AP74+AP78+AP89+AP129)</f>
        <v>2335372516.96</v>
      </c>
      <c r="AQ131" s="108">
        <f>AP131/C131</f>
        <v>3417.700008868505</v>
      </c>
      <c r="AR131" s="99">
        <f>AR129+AR89+AR78+AR74</f>
        <v>625318117.83</v>
      </c>
      <c r="AS131" s="134">
        <f>AR131/C131</f>
        <v>915.1215582665147</v>
      </c>
      <c r="AT131" s="102">
        <f>AT129+AT89+AT78+AT74</f>
        <v>397901712</v>
      </c>
      <c r="AU131" s="99">
        <f>AT131/C131</f>
        <v>582.309106900604</v>
      </c>
      <c r="AV131" s="109">
        <f>SUM(AV74+AV78+AV89+AV129)</f>
        <v>8271205462.55</v>
      </c>
      <c r="AW131" s="110">
        <f>AV131/C131</f>
        <v>12104.492442819364</v>
      </c>
      <c r="AX131" s="111"/>
      <c r="AY131" s="111"/>
      <c r="AZ131" s="111"/>
      <c r="BA131" s="111"/>
    </row>
    <row r="132" ht="13.5" thickTop="1"/>
    <row r="133" spans="4:48" ht="12.75">
      <c r="D133" s="160" t="s">
        <v>173</v>
      </c>
      <c r="E133" s="160"/>
      <c r="F133" s="160"/>
      <c r="J133" s="160" t="s">
        <v>173</v>
      </c>
      <c r="K133" s="160"/>
      <c r="L133" s="160"/>
      <c r="P133" s="160" t="s">
        <v>173</v>
      </c>
      <c r="Q133" s="160"/>
      <c r="R133" s="160"/>
      <c r="V133" s="160" t="s">
        <v>173</v>
      </c>
      <c r="W133" s="160"/>
      <c r="X133" s="160"/>
      <c r="AB133" s="160" t="s">
        <v>173</v>
      </c>
      <c r="AC133" s="160"/>
      <c r="AD133" s="160"/>
      <c r="AH133" s="160" t="s">
        <v>173</v>
      </c>
      <c r="AI133" s="160"/>
      <c r="AJ133" s="160"/>
      <c r="AN133" s="160" t="s">
        <v>173</v>
      </c>
      <c r="AO133" s="160"/>
      <c r="AP133" s="160"/>
      <c r="AT133" s="160" t="s">
        <v>173</v>
      </c>
      <c r="AU133" s="160"/>
      <c r="AV133" s="160"/>
    </row>
    <row r="134" spans="4:48" ht="12.75">
      <c r="D134" s="159" t="s">
        <v>174</v>
      </c>
      <c r="E134" s="159"/>
      <c r="F134" s="159"/>
      <c r="J134" s="159" t="s">
        <v>174</v>
      </c>
      <c r="K134" s="159"/>
      <c r="L134" s="159"/>
      <c r="P134" s="159" t="s">
        <v>174</v>
      </c>
      <c r="Q134" s="159"/>
      <c r="R134" s="159"/>
      <c r="V134" s="159" t="s">
        <v>174</v>
      </c>
      <c r="W134" s="159"/>
      <c r="X134" s="159"/>
      <c r="AB134" s="159" t="s">
        <v>174</v>
      </c>
      <c r="AC134" s="159"/>
      <c r="AD134" s="159"/>
      <c r="AH134" s="159" t="s">
        <v>174</v>
      </c>
      <c r="AI134" s="159"/>
      <c r="AJ134" s="159"/>
      <c r="AN134" s="159" t="s">
        <v>174</v>
      </c>
      <c r="AO134" s="159"/>
      <c r="AP134" s="159"/>
      <c r="AT134" s="159" t="s">
        <v>174</v>
      </c>
      <c r="AU134" s="159"/>
      <c r="AV134" s="159"/>
    </row>
  </sheetData>
  <sheetProtection/>
  <mergeCells count="28">
    <mergeCell ref="AN133:AP133"/>
    <mergeCell ref="AN134:AP134"/>
    <mergeCell ref="AT133:AV133"/>
    <mergeCell ref="AT134:AV134"/>
    <mergeCell ref="V133:X133"/>
    <mergeCell ref="V134:X134"/>
    <mergeCell ref="AB133:AD133"/>
    <mergeCell ref="AB134:AD134"/>
    <mergeCell ref="AH133:AJ133"/>
    <mergeCell ref="AH134:AJ134"/>
    <mergeCell ref="D133:F133"/>
    <mergeCell ref="D134:F134"/>
    <mergeCell ref="J133:L133"/>
    <mergeCell ref="J134:L134"/>
    <mergeCell ref="P133:R133"/>
    <mergeCell ref="P134:R134"/>
    <mergeCell ref="AV2:AV3"/>
    <mergeCell ref="V2:V3"/>
    <mergeCell ref="AP2:AP3"/>
    <mergeCell ref="V1:AA1"/>
    <mergeCell ref="AB1:AG1"/>
    <mergeCell ref="AH1:AM1"/>
    <mergeCell ref="AN1:AS1"/>
    <mergeCell ref="C2:C3"/>
    <mergeCell ref="D1:I1"/>
    <mergeCell ref="P2:P3"/>
    <mergeCell ref="J1:O1"/>
    <mergeCell ref="P1:U1"/>
  </mergeCells>
  <printOptions horizontalCentered="1"/>
  <pageMargins left="0.36" right="0.33" top="0.74" bottom="0.53" header="0.34" footer="0.5"/>
  <pageSetup horizontalDpi="600" verticalDpi="600" orientation="portrait" paperSize="5" scale="80" r:id="rId1"/>
  <headerFooter alignWithMargins="0">
    <oddHeader>&amp;C
</oddHeader>
  </headerFooter>
  <rowBreaks count="1" manualBreakCount="1">
    <brk id="75" max="255" man="1"/>
  </rowBreaks>
  <colBreaks count="7" manualBreakCount="7">
    <brk id="9" max="65535" man="1"/>
    <brk id="15" max="133" man="1"/>
    <brk id="21" max="65535" man="1"/>
    <brk id="27" max="65535" man="1"/>
    <brk id="33" max="65535" man="1"/>
    <brk id="39" max="65535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2011-01-05T20:36:49Z</cp:lastPrinted>
  <dcterms:created xsi:type="dcterms:W3CDTF">2003-04-30T19:33:38Z</dcterms:created>
  <dcterms:modified xsi:type="dcterms:W3CDTF">2011-01-05T20:48:09Z</dcterms:modified>
  <cp:category/>
  <cp:version/>
  <cp:contentType/>
  <cp:contentStatus/>
</cp:coreProperties>
</file>